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NL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C73" i="51" s="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O73" i="51" s="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S80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Y74" i="51"/>
  <c r="Y73" i="51" s="1"/>
  <c r="X74" i="51"/>
  <c r="X73" i="51" s="1"/>
  <c r="W74" i="51"/>
  <c r="W73" i="51" s="1"/>
  <c r="V74" i="51"/>
  <c r="V73" i="51" s="1"/>
  <c r="U74" i="51"/>
  <c r="U73" i="51" s="1"/>
  <c r="T74" i="51"/>
  <c r="T73" i="51" s="1"/>
  <c r="S74" i="51"/>
  <c r="R74" i="51"/>
  <c r="R73" i="51" s="1"/>
  <c r="Q74" i="51"/>
  <c r="Q73" i="51" s="1"/>
  <c r="P74" i="51"/>
  <c r="P73" i="51" s="1"/>
  <c r="O74" i="51"/>
  <c r="N74" i="51"/>
  <c r="M74" i="51"/>
  <c r="L74" i="51"/>
  <c r="K74" i="51"/>
  <c r="J74" i="51"/>
  <c r="I74" i="5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B74" i="51"/>
  <c r="B73" i="51" s="1"/>
  <c r="N73" i="51"/>
  <c r="M73" i="51"/>
  <c r="L73" i="51"/>
  <c r="J73" i="51"/>
  <c r="I73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F54" i="51"/>
  <c r="E54" i="51"/>
  <c r="D54" i="51"/>
  <c r="C54" i="51"/>
  <c r="B54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B35" i="5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K80" i="51" s="1"/>
  <c r="J27" i="5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I73" i="50" s="1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F73" i="50" s="1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B73" i="50" s="1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T75" i="50"/>
  <c r="S75" i="50"/>
  <c r="S73" i="50" s="1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Y74" i="50"/>
  <c r="Y73" i="50" s="1"/>
  <c r="X74" i="50"/>
  <c r="X73" i="50" s="1"/>
  <c r="W74" i="50"/>
  <c r="W73" i="50" s="1"/>
  <c r="V74" i="50"/>
  <c r="V73" i="50" s="1"/>
  <c r="U74" i="50"/>
  <c r="U73" i="50" s="1"/>
  <c r="T74" i="50"/>
  <c r="S74" i="50"/>
  <c r="R74" i="50"/>
  <c r="R73" i="50" s="1"/>
  <c r="Q74" i="50"/>
  <c r="Q73" i="50" s="1"/>
  <c r="P74" i="50"/>
  <c r="P73" i="50" s="1"/>
  <c r="O74" i="50"/>
  <c r="O73" i="50" s="1"/>
  <c r="N74" i="50"/>
  <c r="N73" i="50" s="1"/>
  <c r="M74" i="50"/>
  <c r="M73" i="50" s="1"/>
  <c r="L74" i="50"/>
  <c r="K74" i="50"/>
  <c r="K73" i="50" s="1"/>
  <c r="J74" i="50"/>
  <c r="J73" i="50" s="1"/>
  <c r="I74" i="50"/>
  <c r="H74" i="50"/>
  <c r="G74" i="50"/>
  <c r="F74" i="50"/>
  <c r="E74" i="50"/>
  <c r="D74" i="50"/>
  <c r="C74" i="50"/>
  <c r="B74" i="50"/>
  <c r="H73" i="50"/>
  <c r="G73" i="50"/>
  <c r="E73" i="50"/>
  <c r="C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C105" i="50" s="1"/>
  <c r="B54" i="50"/>
  <c r="B105" i="50" s="1"/>
  <c r="Y35" i="50"/>
  <c r="Y104" i="50" s="1"/>
  <c r="X35" i="50"/>
  <c r="X104" i="50" s="1"/>
  <c r="W35" i="50"/>
  <c r="V35" i="50"/>
  <c r="U35" i="50"/>
  <c r="T35" i="50"/>
  <c r="S35" i="50"/>
  <c r="R35" i="50"/>
  <c r="Q35" i="50"/>
  <c r="P35" i="50"/>
  <c r="O35" i="50"/>
  <c r="N35" i="50"/>
  <c r="M35" i="50"/>
  <c r="L35" i="50"/>
  <c r="L83" i="50" s="1"/>
  <c r="K35" i="50"/>
  <c r="J35" i="50"/>
  <c r="I35" i="50"/>
  <c r="H35" i="50"/>
  <c r="G35" i="50"/>
  <c r="F35" i="50"/>
  <c r="E35" i="50"/>
  <c r="D35" i="50"/>
  <c r="D83" i="50" s="1"/>
  <c r="C35" i="50"/>
  <c r="B35" i="50"/>
  <c r="Y27" i="50"/>
  <c r="X27" i="50"/>
  <c r="W27" i="50"/>
  <c r="W103" i="50" s="1"/>
  <c r="V27" i="50"/>
  <c r="V103" i="50" s="1"/>
  <c r="U27" i="50"/>
  <c r="U103" i="50" s="1"/>
  <c r="T27" i="50"/>
  <c r="T103" i="50" s="1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U104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U87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P73" i="49" s="1"/>
  <c r="O78" i="49"/>
  <c r="O73" i="49" s="1"/>
  <c r="N78" i="49"/>
  <c r="N73" i="49" s="1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L73" i="49" s="1"/>
  <c r="K77" i="49"/>
  <c r="K73" i="49" s="1"/>
  <c r="J77" i="49"/>
  <c r="J73" i="49" s="1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I73" i="49" s="1"/>
  <c r="H76" i="49"/>
  <c r="G76" i="49"/>
  <c r="F76" i="49"/>
  <c r="E76" i="49"/>
  <c r="D76" i="49"/>
  <c r="C76" i="49"/>
  <c r="B76" i="49"/>
  <c r="Y75" i="49"/>
  <c r="X75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H73" i="49" s="1"/>
  <c r="G75" i="49"/>
  <c r="G73" i="49" s="1"/>
  <c r="F75" i="49"/>
  <c r="E75" i="49"/>
  <c r="D75" i="49"/>
  <c r="C75" i="49"/>
  <c r="B75" i="49"/>
  <c r="Y74" i="49"/>
  <c r="X74" i="49"/>
  <c r="W74" i="49"/>
  <c r="V74" i="49"/>
  <c r="U74" i="49"/>
  <c r="T74" i="49"/>
  <c r="S74" i="49"/>
  <c r="R74" i="49"/>
  <c r="Q74" i="49"/>
  <c r="P74" i="49"/>
  <c r="O74" i="49"/>
  <c r="N74" i="49"/>
  <c r="M74" i="49"/>
  <c r="L74" i="49"/>
  <c r="K74" i="49"/>
  <c r="J74" i="49"/>
  <c r="I74" i="49"/>
  <c r="H74" i="49"/>
  <c r="G74" i="49"/>
  <c r="F74" i="49"/>
  <c r="F73" i="49" s="1"/>
  <c r="E74" i="49"/>
  <c r="D74" i="49"/>
  <c r="D73" i="49" s="1"/>
  <c r="C74" i="49"/>
  <c r="C73" i="49" s="1"/>
  <c r="B74" i="49"/>
  <c r="B73" i="49" s="1"/>
  <c r="Y73" i="49"/>
  <c r="X73" i="49"/>
  <c r="W73" i="49"/>
  <c r="V73" i="49"/>
  <c r="T73" i="49"/>
  <c r="S73" i="49"/>
  <c r="R73" i="49"/>
  <c r="Q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87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83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83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83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W27" i="49"/>
  <c r="W103" i="49" s="1"/>
  <c r="V27" i="49"/>
  <c r="V103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V60" i="47"/>
  <c r="F60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Y53" i="47"/>
  <c r="Y52" i="47" s="1"/>
  <c r="X53" i="47"/>
  <c r="X52" i="47" s="1"/>
  <c r="W53" i="47"/>
  <c r="W52" i="47" s="1"/>
  <c r="V53" i="47"/>
  <c r="U53" i="47"/>
  <c r="U52" i="47" s="1"/>
  <c r="T53" i="47"/>
  <c r="T52" i="47" s="1"/>
  <c r="S53" i="47"/>
  <c r="R53" i="47"/>
  <c r="Q53" i="47"/>
  <c r="P53" i="47"/>
  <c r="O53" i="47"/>
  <c r="N53" i="47"/>
  <c r="M53" i="47"/>
  <c r="L53" i="47"/>
  <c r="K53" i="47"/>
  <c r="K52" i="47" s="1"/>
  <c r="J53" i="47"/>
  <c r="J52" i="47" s="1"/>
  <c r="I53" i="47"/>
  <c r="I52" i="47" s="1"/>
  <c r="H53" i="47"/>
  <c r="H52" i="47" s="1"/>
  <c r="G53" i="47"/>
  <c r="G52" i="47" s="1"/>
  <c r="F53" i="47"/>
  <c r="E53" i="47"/>
  <c r="E52" i="47" s="1"/>
  <c r="D53" i="47"/>
  <c r="D52" i="47" s="1"/>
  <c r="C53" i="47"/>
  <c r="C52" i="47" s="1"/>
  <c r="B53" i="47"/>
  <c r="B52" i="47" s="1"/>
  <c r="S52" i="47"/>
  <c r="R52" i="47"/>
  <c r="Q52" i="47"/>
  <c r="P52" i="47"/>
  <c r="O52" i="47"/>
  <c r="M52" i="47"/>
  <c r="L52" i="47"/>
  <c r="Y28" i="47"/>
  <c r="X28" i="47"/>
  <c r="W28" i="47"/>
  <c r="V28" i="47"/>
  <c r="U28" i="47"/>
  <c r="T28" i="47"/>
  <c r="S28" i="47"/>
  <c r="R28" i="47"/>
  <c r="Q28" i="47"/>
  <c r="P28" i="47"/>
  <c r="O28" i="47"/>
  <c r="N28" i="47"/>
  <c r="N60" i="47" s="1"/>
  <c r="M28" i="47"/>
  <c r="L28" i="47"/>
  <c r="K28" i="47"/>
  <c r="J28" i="47"/>
  <c r="I28" i="47"/>
  <c r="H28" i="47"/>
  <c r="G28" i="47"/>
  <c r="F28" i="47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J52" i="46" s="1"/>
  <c r="I61" i="46"/>
  <c r="H61" i="46"/>
  <c r="G61" i="46"/>
  <c r="F61" i="46"/>
  <c r="E61" i="46"/>
  <c r="D61" i="46"/>
  <c r="C61" i="46"/>
  <c r="B61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X52" i="46" s="1"/>
  <c r="W55" i="46"/>
  <c r="V55" i="46"/>
  <c r="U55" i="46"/>
  <c r="U52" i="46" s="1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V54" i="46"/>
  <c r="U54" i="46"/>
  <c r="T54" i="46"/>
  <c r="T52" i="46" s="1"/>
  <c r="S54" i="46"/>
  <c r="S52" i="46" s="1"/>
  <c r="R54" i="46"/>
  <c r="R52" i="46" s="1"/>
  <c r="Q54" i="46"/>
  <c r="Q52" i="46" s="1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Y53" i="46"/>
  <c r="Y52" i="46" s="1"/>
  <c r="X53" i="46"/>
  <c r="W53" i="46"/>
  <c r="W52" i="46" s="1"/>
  <c r="V53" i="46"/>
  <c r="V52" i="46" s="1"/>
  <c r="U53" i="46"/>
  <c r="T53" i="46"/>
  <c r="S53" i="46"/>
  <c r="R53" i="46"/>
  <c r="Q53" i="46"/>
  <c r="P53" i="46"/>
  <c r="P52" i="46" s="1"/>
  <c r="O53" i="46"/>
  <c r="O52" i="46" s="1"/>
  <c r="N53" i="46"/>
  <c r="N52" i="46" s="1"/>
  <c r="M53" i="46"/>
  <c r="M52" i="46" s="1"/>
  <c r="L53" i="46"/>
  <c r="L52" i="46" s="1"/>
  <c r="K53" i="46"/>
  <c r="K52" i="46" s="1"/>
  <c r="J53" i="46"/>
  <c r="I53" i="46"/>
  <c r="H53" i="46"/>
  <c r="G53" i="46"/>
  <c r="F53" i="46"/>
  <c r="E53" i="46"/>
  <c r="E52" i="46" s="1"/>
  <c r="D53" i="46"/>
  <c r="D52" i="46" s="1"/>
  <c r="C53" i="46"/>
  <c r="C52" i="46" s="1"/>
  <c r="B53" i="46"/>
  <c r="B52" i="46" s="1"/>
  <c r="I52" i="46"/>
  <c r="H52" i="46"/>
  <c r="G52" i="46"/>
  <c r="F52" i="46"/>
  <c r="Y28" i="46"/>
  <c r="X28" i="46"/>
  <c r="W28" i="46"/>
  <c r="V28" i="46"/>
  <c r="U28" i="46"/>
  <c r="U60" i="46" s="1"/>
  <c r="T28" i="46"/>
  <c r="S28" i="46"/>
  <c r="R28" i="46"/>
  <c r="Q28" i="46"/>
  <c r="P28" i="46"/>
  <c r="O28" i="46"/>
  <c r="N28" i="46"/>
  <c r="M28" i="46"/>
  <c r="M60" i="46" s="1"/>
  <c r="L28" i="46"/>
  <c r="K28" i="46"/>
  <c r="J28" i="46"/>
  <c r="I28" i="46"/>
  <c r="H28" i="46"/>
  <c r="G28" i="46"/>
  <c r="F28" i="46"/>
  <c r="E28" i="46"/>
  <c r="E60" i="46" s="1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D60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L52" i="45" s="1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Y52" i="45" s="1"/>
  <c r="X54" i="45"/>
  <c r="W54" i="45"/>
  <c r="W52" i="45" s="1"/>
  <c r="V54" i="45"/>
  <c r="V52" i="45" s="1"/>
  <c r="U54" i="45"/>
  <c r="T54" i="45"/>
  <c r="S54" i="45"/>
  <c r="R54" i="45"/>
  <c r="Q54" i="45"/>
  <c r="P54" i="45"/>
  <c r="O54" i="45"/>
  <c r="N54" i="45"/>
  <c r="M54" i="45"/>
  <c r="L54" i="45"/>
  <c r="K54" i="45"/>
  <c r="J54" i="45"/>
  <c r="J52" i="45" s="1"/>
  <c r="I54" i="45"/>
  <c r="I52" i="45" s="1"/>
  <c r="H54" i="45"/>
  <c r="H52" i="45" s="1"/>
  <c r="G54" i="45"/>
  <c r="G52" i="45" s="1"/>
  <c r="F54" i="45"/>
  <c r="E54" i="45"/>
  <c r="D54" i="45"/>
  <c r="C54" i="45"/>
  <c r="B54" i="45"/>
  <c r="Y53" i="45"/>
  <c r="X53" i="45"/>
  <c r="X52" i="45" s="1"/>
  <c r="W53" i="45"/>
  <c r="V53" i="45"/>
  <c r="U53" i="45"/>
  <c r="U52" i="45" s="1"/>
  <c r="T53" i="45"/>
  <c r="S53" i="45"/>
  <c r="S52" i="45" s="1"/>
  <c r="R53" i="45"/>
  <c r="R52" i="45" s="1"/>
  <c r="Q53" i="45"/>
  <c r="P53" i="45"/>
  <c r="P52" i="45" s="1"/>
  <c r="O53" i="45"/>
  <c r="N53" i="45"/>
  <c r="M53" i="45"/>
  <c r="L53" i="45"/>
  <c r="K53" i="45"/>
  <c r="J53" i="45"/>
  <c r="I53" i="45"/>
  <c r="H53" i="45"/>
  <c r="G53" i="45"/>
  <c r="F53" i="45"/>
  <c r="F52" i="45" s="1"/>
  <c r="E53" i="45"/>
  <c r="E52" i="45" s="1"/>
  <c r="D53" i="45"/>
  <c r="D52" i="45" s="1"/>
  <c r="C53" i="45"/>
  <c r="C52" i="45" s="1"/>
  <c r="B53" i="45"/>
  <c r="B52" i="45" s="1"/>
  <c r="T52" i="45"/>
  <c r="Q52" i="45"/>
  <c r="O52" i="45"/>
  <c r="N52" i="45"/>
  <c r="M52" i="45"/>
  <c r="K52" i="45"/>
  <c r="Y28" i="45"/>
  <c r="X28" i="45"/>
  <c r="W28" i="45"/>
  <c r="W77" i="45" s="1"/>
  <c r="V28" i="45"/>
  <c r="V77" i="47" s="1"/>
  <c r="U28" i="45"/>
  <c r="U77" i="45" s="1"/>
  <c r="T28" i="45"/>
  <c r="T60" i="45" s="1"/>
  <c r="S28" i="45"/>
  <c r="S77" i="45" s="1"/>
  <c r="R28" i="45"/>
  <c r="R77" i="45" s="1"/>
  <c r="Q28" i="45"/>
  <c r="P28" i="45"/>
  <c r="O28" i="45"/>
  <c r="O77" i="45" s="1"/>
  <c r="O69" i="45" s="1"/>
  <c r="N28" i="45"/>
  <c r="N77" i="47" s="1"/>
  <c r="M28" i="45"/>
  <c r="M77" i="46" s="1"/>
  <c r="L28" i="45"/>
  <c r="L77" i="45" s="1"/>
  <c r="K28" i="45"/>
  <c r="K77" i="45" s="1"/>
  <c r="K69" i="45" s="1"/>
  <c r="J28" i="45"/>
  <c r="J77" i="45" s="1"/>
  <c r="I28" i="45"/>
  <c r="H28" i="45"/>
  <c r="G28" i="45"/>
  <c r="G77" i="45" s="1"/>
  <c r="F28" i="45"/>
  <c r="F77" i="47" s="1"/>
  <c r="E28" i="45"/>
  <c r="D28" i="45"/>
  <c r="D77" i="45" s="1"/>
  <c r="C28" i="45"/>
  <c r="C77" i="45" s="1"/>
  <c r="B28" i="45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X33" i="44"/>
  <c r="X38" i="44" s="1"/>
  <c r="W33" i="44"/>
  <c r="W38" i="44" s="1"/>
  <c r="V33" i="44"/>
  <c r="V38" i="44" s="1"/>
  <c r="U33" i="44"/>
  <c r="U38" i="44" s="1"/>
  <c r="U179" i="4" s="1"/>
  <c r="T33" i="44"/>
  <c r="T38" i="44" s="1"/>
  <c r="S33" i="44"/>
  <c r="S38" i="44" s="1"/>
  <c r="S179" i="4" s="1"/>
  <c r="R33" i="44"/>
  <c r="R38" i="44" s="1"/>
  <c r="R179" i="4" s="1"/>
  <c r="Q33" i="44"/>
  <c r="Q38" i="44" s="1"/>
  <c r="Q179" i="4" s="1"/>
  <c r="P33" i="44"/>
  <c r="P38" i="44" s="1"/>
  <c r="O33" i="44"/>
  <c r="O38" i="44" s="1"/>
  <c r="N33" i="44"/>
  <c r="N38" i="44" s="1"/>
  <c r="M33" i="44"/>
  <c r="M38" i="44" s="1"/>
  <c r="M179" i="4" s="1"/>
  <c r="L33" i="44"/>
  <c r="L38" i="44" s="1"/>
  <c r="K33" i="44"/>
  <c r="K38" i="44" s="1"/>
  <c r="J33" i="44"/>
  <c r="J38" i="44" s="1"/>
  <c r="J179" i="4" s="1"/>
  <c r="I33" i="44"/>
  <c r="I38" i="44" s="1"/>
  <c r="I179" i="4" s="1"/>
  <c r="H33" i="44"/>
  <c r="H38" i="44" s="1"/>
  <c r="G33" i="44"/>
  <c r="G38" i="44" s="1"/>
  <c r="G179" i="4" s="1"/>
  <c r="F33" i="44"/>
  <c r="F38" i="44" s="1"/>
  <c r="E33" i="44"/>
  <c r="E38" i="4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C63" i="43" s="1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S72" i="43"/>
  <c r="R72" i="43"/>
  <c r="Q72" i="43"/>
  <c r="K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Y63" i="43" s="1"/>
  <c r="X65" i="43"/>
  <c r="W65" i="43"/>
  <c r="W63" i="43" s="1"/>
  <c r="V65" i="43"/>
  <c r="U65" i="43"/>
  <c r="T65" i="43"/>
  <c r="S65" i="43"/>
  <c r="R65" i="43"/>
  <c r="R63" i="43" s="1"/>
  <c r="Q65" i="43"/>
  <c r="P65" i="43"/>
  <c r="O65" i="43"/>
  <c r="N65" i="43"/>
  <c r="M65" i="43"/>
  <c r="L65" i="43"/>
  <c r="L63" i="43" s="1"/>
  <c r="K65" i="43"/>
  <c r="K63" i="43" s="1"/>
  <c r="J65" i="43"/>
  <c r="J63" i="43" s="1"/>
  <c r="I65" i="43"/>
  <c r="I63" i="43" s="1"/>
  <c r="H65" i="43"/>
  <c r="G65" i="43"/>
  <c r="F65" i="43"/>
  <c r="E65" i="43"/>
  <c r="D65" i="43"/>
  <c r="C65" i="43"/>
  <c r="B65" i="43"/>
  <c r="Y64" i="43"/>
  <c r="X64" i="43"/>
  <c r="X63" i="43" s="1"/>
  <c r="W64" i="43"/>
  <c r="V64" i="43"/>
  <c r="V63" i="43" s="1"/>
  <c r="U64" i="43"/>
  <c r="U63" i="43" s="1"/>
  <c r="T64" i="43"/>
  <c r="T63" i="43" s="1"/>
  <c r="S64" i="43"/>
  <c r="S63" i="43" s="1"/>
  <c r="R64" i="43"/>
  <c r="Q64" i="43"/>
  <c r="Q63" i="43" s="1"/>
  <c r="P64" i="43"/>
  <c r="P63" i="43" s="1"/>
  <c r="O64" i="43"/>
  <c r="O63" i="43" s="1"/>
  <c r="N64" i="43"/>
  <c r="N63" i="43" s="1"/>
  <c r="M64" i="43"/>
  <c r="M63" i="43" s="1"/>
  <c r="L64" i="43"/>
  <c r="K64" i="43"/>
  <c r="J64" i="43"/>
  <c r="I64" i="43"/>
  <c r="H64" i="43"/>
  <c r="H63" i="43" s="1"/>
  <c r="G64" i="43"/>
  <c r="G63" i="43" s="1"/>
  <c r="F64" i="43"/>
  <c r="F63" i="43" s="1"/>
  <c r="E64" i="43"/>
  <c r="E63" i="43" s="1"/>
  <c r="D64" i="43"/>
  <c r="D63" i="43" s="1"/>
  <c r="C64" i="43"/>
  <c r="B64" i="43"/>
  <c r="B63" i="43"/>
  <c r="Y39" i="43"/>
  <c r="Y72" i="43" s="1"/>
  <c r="X39" i="43"/>
  <c r="X90" i="43" s="1"/>
  <c r="W39" i="43"/>
  <c r="V39" i="43"/>
  <c r="U39" i="43"/>
  <c r="T39" i="43"/>
  <c r="S39" i="43"/>
  <c r="R39" i="43"/>
  <c r="Q39" i="43"/>
  <c r="P39" i="43"/>
  <c r="O39" i="43"/>
  <c r="N39" i="43"/>
  <c r="M39" i="43"/>
  <c r="L39" i="43"/>
  <c r="K39" i="43"/>
  <c r="J39" i="43"/>
  <c r="J72" i="43" s="1"/>
  <c r="I39" i="43"/>
  <c r="I72" i="43" s="1"/>
  <c r="H39" i="43"/>
  <c r="H90" i="43" s="1"/>
  <c r="G39" i="43"/>
  <c r="G90" i="43" s="1"/>
  <c r="F39" i="43"/>
  <c r="F90" i="43" s="1"/>
  <c r="E39" i="43"/>
  <c r="E90" i="43" s="1"/>
  <c r="D39" i="43"/>
  <c r="C39" i="43"/>
  <c r="C72" i="43" s="1"/>
  <c r="B39" i="43"/>
  <c r="B90" i="43" s="1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L72" i="42"/>
  <c r="K72" i="42"/>
  <c r="J72" i="42"/>
  <c r="D72" i="42"/>
  <c r="C72" i="42"/>
  <c r="B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F63" i="42" s="1"/>
  <c r="E66" i="42"/>
  <c r="D66" i="42"/>
  <c r="C66" i="42"/>
  <c r="B66" i="42"/>
  <c r="Y65" i="42"/>
  <c r="X65" i="42"/>
  <c r="W65" i="42"/>
  <c r="V65" i="42"/>
  <c r="U65" i="42"/>
  <c r="T65" i="42"/>
  <c r="S65" i="42"/>
  <c r="R65" i="42"/>
  <c r="R63" i="42" s="1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Y64" i="42"/>
  <c r="Y63" i="42" s="1"/>
  <c r="X64" i="42"/>
  <c r="X63" i="42" s="1"/>
  <c r="W64" i="42"/>
  <c r="V64" i="42"/>
  <c r="U64" i="42"/>
  <c r="T64" i="42"/>
  <c r="S64" i="42"/>
  <c r="R64" i="42"/>
  <c r="Q64" i="42"/>
  <c r="Q63" i="42" s="1"/>
  <c r="P64" i="42"/>
  <c r="P63" i="42" s="1"/>
  <c r="O64" i="42"/>
  <c r="O63" i="42" s="1"/>
  <c r="N64" i="42"/>
  <c r="N63" i="42" s="1"/>
  <c r="M64" i="42"/>
  <c r="M63" i="42" s="1"/>
  <c r="L64" i="42"/>
  <c r="L63" i="42" s="1"/>
  <c r="K64" i="42"/>
  <c r="K63" i="42" s="1"/>
  <c r="J64" i="42"/>
  <c r="J63" i="42" s="1"/>
  <c r="I64" i="42"/>
  <c r="I63" i="42" s="1"/>
  <c r="H64" i="42"/>
  <c r="H63" i="42" s="1"/>
  <c r="G64" i="42"/>
  <c r="G63" i="42" s="1"/>
  <c r="F64" i="42"/>
  <c r="E64" i="42"/>
  <c r="E63" i="42" s="1"/>
  <c r="D64" i="42"/>
  <c r="D63" i="42" s="1"/>
  <c r="C64" i="42"/>
  <c r="C63" i="42" s="1"/>
  <c r="B64" i="42"/>
  <c r="B63" i="42" s="1"/>
  <c r="W63" i="42"/>
  <c r="V63" i="42"/>
  <c r="U63" i="42"/>
  <c r="T63" i="42"/>
  <c r="S63" i="42"/>
  <c r="Y39" i="42"/>
  <c r="Y90" i="42" s="1"/>
  <c r="X39" i="42"/>
  <c r="W39" i="42"/>
  <c r="V39" i="42"/>
  <c r="U39" i="42"/>
  <c r="U90" i="42" s="1"/>
  <c r="T39" i="42"/>
  <c r="T90" i="42" s="1"/>
  <c r="S39" i="42"/>
  <c r="S90" i="42" s="1"/>
  <c r="R39" i="42"/>
  <c r="R90" i="42" s="1"/>
  <c r="Q39" i="42"/>
  <c r="Q90" i="42" s="1"/>
  <c r="P39" i="42"/>
  <c r="P90" i="42" s="1"/>
  <c r="O39" i="42"/>
  <c r="N39" i="42"/>
  <c r="M39" i="42"/>
  <c r="L39" i="42"/>
  <c r="K39" i="42"/>
  <c r="J39" i="42"/>
  <c r="I39" i="42"/>
  <c r="H39" i="42"/>
  <c r="G39" i="42"/>
  <c r="F39" i="42"/>
  <c r="F90" i="42" s="1"/>
  <c r="E39" i="42"/>
  <c r="E90" i="42" s="1"/>
  <c r="D39" i="42"/>
  <c r="C39" i="42"/>
  <c r="C90" i="42" s="1"/>
  <c r="B39" i="42"/>
  <c r="B90" i="42" s="1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R63" i="41" s="1"/>
  <c r="Q73" i="41"/>
  <c r="Q63" i="41" s="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C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M63" i="41" s="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H63" i="41" s="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Y63" i="41" s="1"/>
  <c r="X65" i="41"/>
  <c r="X63" i="41" s="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K63" i="41" s="1"/>
  <c r="J65" i="41"/>
  <c r="J63" i="41" s="1"/>
  <c r="I65" i="41"/>
  <c r="I63" i="41" s="1"/>
  <c r="H65" i="41"/>
  <c r="G65" i="41"/>
  <c r="F65" i="41"/>
  <c r="E65" i="41"/>
  <c r="D65" i="41"/>
  <c r="C65" i="41"/>
  <c r="B65" i="41"/>
  <c r="Y64" i="41"/>
  <c r="X64" i="41"/>
  <c r="W64" i="41"/>
  <c r="W63" i="41" s="1"/>
  <c r="V64" i="41"/>
  <c r="V63" i="41" s="1"/>
  <c r="U64" i="41"/>
  <c r="U63" i="41" s="1"/>
  <c r="T64" i="41"/>
  <c r="T63" i="41" s="1"/>
  <c r="S64" i="41"/>
  <c r="R64" i="41"/>
  <c r="Q64" i="41"/>
  <c r="P64" i="41"/>
  <c r="O64" i="41"/>
  <c r="N64" i="41"/>
  <c r="M64" i="41"/>
  <c r="L64" i="41"/>
  <c r="L63" i="41" s="1"/>
  <c r="K64" i="41"/>
  <c r="J64" i="41"/>
  <c r="I64" i="41"/>
  <c r="H64" i="41"/>
  <c r="G64" i="41"/>
  <c r="G63" i="41" s="1"/>
  <c r="F64" i="41"/>
  <c r="F63" i="41" s="1"/>
  <c r="E64" i="41"/>
  <c r="E63" i="41" s="1"/>
  <c r="D64" i="41"/>
  <c r="D63" i="41" s="1"/>
  <c r="C64" i="41"/>
  <c r="C63" i="41" s="1"/>
  <c r="B64" i="41"/>
  <c r="B63" i="41" s="1"/>
  <c r="S63" i="41"/>
  <c r="P63" i="41"/>
  <c r="O63" i="41"/>
  <c r="N63" i="41"/>
  <c r="Y39" i="41"/>
  <c r="X39" i="41"/>
  <c r="X90" i="41" s="1"/>
  <c r="W39" i="41"/>
  <c r="W90" i="41" s="1"/>
  <c r="V39" i="41"/>
  <c r="V90" i="41" s="1"/>
  <c r="U39" i="41"/>
  <c r="U90" i="41" s="1"/>
  <c r="T39" i="41"/>
  <c r="T90" i="41" s="1"/>
  <c r="S39" i="41"/>
  <c r="S90" i="41" s="1"/>
  <c r="R39" i="41"/>
  <c r="R90" i="41" s="1"/>
  <c r="Q39" i="41"/>
  <c r="Q90" i="43" s="1"/>
  <c r="P39" i="41"/>
  <c r="P90" i="41" s="1"/>
  <c r="O39" i="41"/>
  <c r="O90" i="41" s="1"/>
  <c r="N39" i="41"/>
  <c r="N90" i="41" s="1"/>
  <c r="M39" i="41"/>
  <c r="M90" i="41" s="1"/>
  <c r="L39" i="41"/>
  <c r="L90" i="41" s="1"/>
  <c r="L81" i="41" s="1"/>
  <c r="K39" i="41"/>
  <c r="K90" i="41" s="1"/>
  <c r="J39" i="41"/>
  <c r="J90" i="41" s="1"/>
  <c r="I39" i="41"/>
  <c r="H39" i="41"/>
  <c r="H90" i="41" s="1"/>
  <c r="G39" i="41"/>
  <c r="G90" i="41" s="1"/>
  <c r="F39" i="41"/>
  <c r="F90" i="41" s="1"/>
  <c r="E39" i="41"/>
  <c r="E90" i="41" s="1"/>
  <c r="D39" i="41"/>
  <c r="D90" i="41" s="1"/>
  <c r="C39" i="41"/>
  <c r="C90" i="41" s="1"/>
  <c r="B39" i="41"/>
  <c r="B90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E178" i="4" s="1"/>
  <c r="D33" i="40"/>
  <c r="D38" i="40" s="1"/>
  <c r="D178" i="4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H51" i="39" s="1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D51" i="39" s="1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X63" i="39"/>
  <c r="W63" i="39"/>
  <c r="P63" i="39"/>
  <c r="O63" i="39"/>
  <c r="H63" i="39"/>
  <c r="G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R60" i="39"/>
  <c r="Q60" i="39"/>
  <c r="P60" i="39"/>
  <c r="O60" i="39"/>
  <c r="J60" i="39"/>
  <c r="I60" i="39"/>
  <c r="H60" i="39"/>
  <c r="G60" i="39"/>
  <c r="B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P57" i="39"/>
  <c r="O57" i="39"/>
  <c r="J57" i="39"/>
  <c r="H57" i="39"/>
  <c r="G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X51" i="39" s="1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Y51" i="39" s="1"/>
  <c r="X52" i="39"/>
  <c r="W52" i="39"/>
  <c r="W51" i="39" s="1"/>
  <c r="V52" i="39"/>
  <c r="V51" i="39" s="1"/>
  <c r="U52" i="39"/>
  <c r="U51" i="39" s="1"/>
  <c r="T52" i="39"/>
  <c r="T51" i="39" s="1"/>
  <c r="S52" i="39"/>
  <c r="S51" i="39" s="1"/>
  <c r="R52" i="39"/>
  <c r="Q52" i="39"/>
  <c r="Q51" i="39" s="1"/>
  <c r="P52" i="39"/>
  <c r="P51" i="39" s="1"/>
  <c r="O52" i="39"/>
  <c r="O51" i="39" s="1"/>
  <c r="N52" i="39"/>
  <c r="N51" i="39" s="1"/>
  <c r="M52" i="39"/>
  <c r="M51" i="39" s="1"/>
  <c r="L52" i="39"/>
  <c r="L51" i="39" s="1"/>
  <c r="K52" i="39"/>
  <c r="K51" i="39" s="1"/>
  <c r="J52" i="39"/>
  <c r="I52" i="39"/>
  <c r="I51" i="39" s="1"/>
  <c r="H52" i="39"/>
  <c r="G52" i="39"/>
  <c r="F52" i="39"/>
  <c r="E52" i="39"/>
  <c r="D52" i="39"/>
  <c r="C52" i="39"/>
  <c r="B52" i="39"/>
  <c r="G51" i="39"/>
  <c r="F51" i="39"/>
  <c r="E51" i="39"/>
  <c r="C51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Y24" i="39"/>
  <c r="Y60" i="39" s="1"/>
  <c r="X24" i="39"/>
  <c r="X60" i="39" s="1"/>
  <c r="W24" i="39"/>
  <c r="W60" i="39" s="1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Y16" i="39"/>
  <c r="X16" i="39"/>
  <c r="X57" i="39" s="1"/>
  <c r="W16" i="39"/>
  <c r="W57" i="39" s="1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R51" i="38" s="1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Y63" i="38"/>
  <c r="N63" i="38"/>
  <c r="Y62" i="38"/>
  <c r="X62" i="38"/>
  <c r="W62" i="38"/>
  <c r="V62" i="38"/>
  <c r="U62" i="38"/>
  <c r="T62" i="38"/>
  <c r="T51" i="38" s="1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Y59" i="38"/>
  <c r="X59" i="38"/>
  <c r="W59" i="38"/>
  <c r="V59" i="38"/>
  <c r="U59" i="38"/>
  <c r="T59" i="38"/>
  <c r="S59" i="38"/>
  <c r="R59" i="38"/>
  <c r="Q59" i="38"/>
  <c r="P59" i="38"/>
  <c r="P51" i="38" s="1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T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L51" i="38" s="1"/>
  <c r="K56" i="38"/>
  <c r="J56" i="38"/>
  <c r="I56" i="38"/>
  <c r="H56" i="38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X52" i="38"/>
  <c r="X51" i="38" s="1"/>
  <c r="W52" i="38"/>
  <c r="W51" i="38" s="1"/>
  <c r="V52" i="38"/>
  <c r="U52" i="38"/>
  <c r="T52" i="38"/>
  <c r="S52" i="38"/>
  <c r="R52" i="38"/>
  <c r="Q52" i="38"/>
  <c r="P52" i="38"/>
  <c r="O52" i="38"/>
  <c r="N52" i="38"/>
  <c r="M52" i="38"/>
  <c r="L52" i="38"/>
  <c r="K52" i="38"/>
  <c r="J52" i="38"/>
  <c r="J51" i="38" s="1"/>
  <c r="I52" i="38"/>
  <c r="H52" i="38"/>
  <c r="H51" i="38" s="1"/>
  <c r="G52" i="38"/>
  <c r="G51" i="38" s="1"/>
  <c r="F52" i="38"/>
  <c r="E52" i="38"/>
  <c r="D52" i="38"/>
  <c r="D51" i="38" s="1"/>
  <c r="C52" i="38"/>
  <c r="B52" i="38"/>
  <c r="B51" i="38" s="1"/>
  <c r="O51" i="38"/>
  <c r="Y27" i="38"/>
  <c r="X27" i="38"/>
  <c r="X63" i="38" s="1"/>
  <c r="W27" i="38"/>
  <c r="V27" i="38"/>
  <c r="U27" i="38"/>
  <c r="T27" i="38"/>
  <c r="S27" i="38"/>
  <c r="R27" i="38"/>
  <c r="Q27" i="38"/>
  <c r="Q63" i="38" s="1"/>
  <c r="P27" i="38"/>
  <c r="O27" i="38"/>
  <c r="N27" i="38"/>
  <c r="M27" i="38"/>
  <c r="M63" i="38" s="1"/>
  <c r="L27" i="38"/>
  <c r="L63" i="38" s="1"/>
  <c r="K27" i="38"/>
  <c r="K80" i="38" s="1"/>
  <c r="J27" i="38"/>
  <c r="I27" i="38"/>
  <c r="I63" i="38" s="1"/>
  <c r="H27" i="38"/>
  <c r="H80" i="38" s="1"/>
  <c r="G27" i="38"/>
  <c r="F27" i="38"/>
  <c r="E27" i="38"/>
  <c r="D27" i="38"/>
  <c r="D63" i="38" s="1"/>
  <c r="C27" i="38"/>
  <c r="C63" i="38" s="1"/>
  <c r="B27" i="38"/>
  <c r="Y24" i="38"/>
  <c r="X24" i="38"/>
  <c r="X60" i="38" s="1"/>
  <c r="W24" i="38"/>
  <c r="V24" i="38"/>
  <c r="V60" i="38" s="1"/>
  <c r="U24" i="38"/>
  <c r="T24" i="38"/>
  <c r="S24" i="38"/>
  <c r="R24" i="38"/>
  <c r="Q24" i="38"/>
  <c r="Q60" i="38" s="1"/>
  <c r="P24" i="38"/>
  <c r="P60" i="38" s="1"/>
  <c r="O24" i="38"/>
  <c r="N24" i="38"/>
  <c r="N60" i="38" s="1"/>
  <c r="M24" i="38"/>
  <c r="M60" i="38" s="1"/>
  <c r="L24" i="38"/>
  <c r="K24" i="38"/>
  <c r="K60" i="38" s="1"/>
  <c r="J24" i="38"/>
  <c r="I24" i="38"/>
  <c r="I60" i="38" s="1"/>
  <c r="H24" i="38"/>
  <c r="G24" i="38"/>
  <c r="F24" i="38"/>
  <c r="F79" i="38" s="1"/>
  <c r="E24" i="38"/>
  <c r="E60" i="38" s="1"/>
  <c r="D24" i="38"/>
  <c r="C24" i="38"/>
  <c r="C60" i="38" s="1"/>
  <c r="B24" i="38"/>
  <c r="Y16" i="38"/>
  <c r="Y57" i="38" s="1"/>
  <c r="X16" i="38"/>
  <c r="X57" i="38" s="1"/>
  <c r="W16" i="38"/>
  <c r="V16" i="38"/>
  <c r="V57" i="38" s="1"/>
  <c r="U16" i="38"/>
  <c r="T16" i="38"/>
  <c r="S16" i="38"/>
  <c r="S57" i="38" s="1"/>
  <c r="R16" i="38"/>
  <c r="Q16" i="38"/>
  <c r="Q57" i="38" s="1"/>
  <c r="P16" i="38"/>
  <c r="P57" i="38" s="1"/>
  <c r="O16" i="38"/>
  <c r="N16" i="38"/>
  <c r="N57" i="38" s="1"/>
  <c r="M16" i="38"/>
  <c r="M57" i="38" s="1"/>
  <c r="L16" i="38"/>
  <c r="L57" i="38" s="1"/>
  <c r="K16" i="38"/>
  <c r="J16" i="38"/>
  <c r="I16" i="38"/>
  <c r="I57" i="38" s="1"/>
  <c r="H16" i="38"/>
  <c r="H57" i="38" s="1"/>
  <c r="G16" i="38"/>
  <c r="F16" i="38"/>
  <c r="F57" i="38" s="1"/>
  <c r="E16" i="38"/>
  <c r="E57" i="38" s="1"/>
  <c r="D16" i="38"/>
  <c r="D57" i="38" s="1"/>
  <c r="C16" i="38"/>
  <c r="C57" i="38" s="1"/>
  <c r="B16" i="38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L80" i="37"/>
  <c r="D79" i="37"/>
  <c r="D78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L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G60" i="37"/>
  <c r="F60" i="37"/>
  <c r="D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D57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X53" i="37"/>
  <c r="W53" i="37"/>
  <c r="V53" i="37"/>
  <c r="U53" i="37"/>
  <c r="T53" i="37"/>
  <c r="S53" i="37"/>
  <c r="R53" i="37"/>
  <c r="R51" i="37" s="1"/>
  <c r="Q53" i="37"/>
  <c r="Q51" i="37" s="1"/>
  <c r="P53" i="37"/>
  <c r="P51" i="37" s="1"/>
  <c r="O53" i="37"/>
  <c r="O51" i="37" s="1"/>
  <c r="N53" i="37"/>
  <c r="M53" i="37"/>
  <c r="L53" i="37"/>
  <c r="K53" i="37"/>
  <c r="J53" i="37"/>
  <c r="J51" i="37" s="1"/>
  <c r="I53" i="37"/>
  <c r="H53" i="37"/>
  <c r="G53" i="37"/>
  <c r="F53" i="37"/>
  <c r="E53" i="37"/>
  <c r="E51" i="37" s="1"/>
  <c r="D53" i="37"/>
  <c r="D51" i="37" s="1"/>
  <c r="C53" i="37"/>
  <c r="C51" i="37" s="1"/>
  <c r="B53" i="37"/>
  <c r="B51" i="37" s="1"/>
  <c r="Y52" i="37"/>
  <c r="Y51" i="37" s="1"/>
  <c r="X52" i="37"/>
  <c r="X51" i="37" s="1"/>
  <c r="W52" i="37"/>
  <c r="V52" i="37"/>
  <c r="U52" i="37"/>
  <c r="T52" i="37"/>
  <c r="S52" i="37"/>
  <c r="R52" i="37"/>
  <c r="Q52" i="37"/>
  <c r="P52" i="37"/>
  <c r="O52" i="37"/>
  <c r="N52" i="37"/>
  <c r="N51" i="37" s="1"/>
  <c r="M52" i="37"/>
  <c r="M51" i="37" s="1"/>
  <c r="L52" i="37"/>
  <c r="L51" i="37" s="1"/>
  <c r="K52" i="37"/>
  <c r="K51" i="37" s="1"/>
  <c r="J52" i="37"/>
  <c r="I52" i="37"/>
  <c r="I51" i="37" s="1"/>
  <c r="H52" i="37"/>
  <c r="H51" i="37" s="1"/>
  <c r="G52" i="37"/>
  <c r="G51" i="37" s="1"/>
  <c r="F52" i="37"/>
  <c r="F51" i="37" s="1"/>
  <c r="E52" i="37"/>
  <c r="D52" i="37"/>
  <c r="C52" i="37"/>
  <c r="B52" i="37"/>
  <c r="W51" i="37"/>
  <c r="V51" i="37"/>
  <c r="U51" i="37"/>
  <c r="T51" i="37"/>
  <c r="S51" i="37"/>
  <c r="Y27" i="37"/>
  <c r="Y80" i="37" s="1"/>
  <c r="X27" i="37"/>
  <c r="X80" i="39" s="1"/>
  <c r="W27" i="37"/>
  <c r="W80" i="37" s="1"/>
  <c r="V27" i="37"/>
  <c r="U27" i="37"/>
  <c r="U80" i="37" s="1"/>
  <c r="T27" i="37"/>
  <c r="T63" i="37" s="1"/>
  <c r="S27" i="37"/>
  <c r="S80" i="37" s="1"/>
  <c r="R27" i="37"/>
  <c r="R80" i="37" s="1"/>
  <c r="Q27" i="37"/>
  <c r="Q80" i="37" s="1"/>
  <c r="P27" i="37"/>
  <c r="P80" i="39" s="1"/>
  <c r="O27" i="37"/>
  <c r="O80" i="37" s="1"/>
  <c r="N27" i="37"/>
  <c r="M27" i="37"/>
  <c r="M80" i="37" s="1"/>
  <c r="L27" i="37"/>
  <c r="K27" i="37"/>
  <c r="K80" i="37" s="1"/>
  <c r="J27" i="37"/>
  <c r="J80" i="37" s="1"/>
  <c r="I27" i="37"/>
  <c r="I80" i="37" s="1"/>
  <c r="H27" i="37"/>
  <c r="H80" i="39" s="1"/>
  <c r="G27" i="37"/>
  <c r="G80" i="37" s="1"/>
  <c r="F27" i="37"/>
  <c r="E27" i="37"/>
  <c r="E80" i="37" s="1"/>
  <c r="D27" i="37"/>
  <c r="D63" i="37" s="1"/>
  <c r="C27" i="37"/>
  <c r="C80" i="37" s="1"/>
  <c r="B27" i="37"/>
  <c r="B80" i="37" s="1"/>
  <c r="Y24" i="37"/>
  <c r="Y79" i="37" s="1"/>
  <c r="X24" i="37"/>
  <c r="W24" i="37"/>
  <c r="V24" i="37"/>
  <c r="V79" i="37" s="1"/>
  <c r="U24" i="37"/>
  <c r="U79" i="37" s="1"/>
  <c r="T24" i="37"/>
  <c r="T60" i="37" s="1"/>
  <c r="S24" i="37"/>
  <c r="S79" i="37" s="1"/>
  <c r="R24" i="37"/>
  <c r="R79" i="39" s="1"/>
  <c r="Q24" i="37"/>
  <c r="Q79" i="37" s="1"/>
  <c r="P24" i="37"/>
  <c r="O24" i="37"/>
  <c r="O79" i="39" s="1"/>
  <c r="N24" i="37"/>
  <c r="N79" i="37" s="1"/>
  <c r="M24" i="37"/>
  <c r="M79" i="37" s="1"/>
  <c r="L24" i="37"/>
  <c r="L60" i="37" s="1"/>
  <c r="K24" i="37"/>
  <c r="K79" i="37" s="1"/>
  <c r="J24" i="37"/>
  <c r="J79" i="39" s="1"/>
  <c r="I24" i="37"/>
  <c r="I79" i="37" s="1"/>
  <c r="H24" i="37"/>
  <c r="G24" i="37"/>
  <c r="G79" i="39" s="1"/>
  <c r="F24" i="37"/>
  <c r="F79" i="37" s="1"/>
  <c r="E24" i="37"/>
  <c r="E79" i="37" s="1"/>
  <c r="D24" i="37"/>
  <c r="C24" i="37"/>
  <c r="C79" i="37" s="1"/>
  <c r="B24" i="37"/>
  <c r="B79" i="39" s="1"/>
  <c r="Y16" i="37"/>
  <c r="Y78" i="37" s="1"/>
  <c r="X16" i="37"/>
  <c r="W16" i="37"/>
  <c r="W78" i="37" s="1"/>
  <c r="V16" i="37"/>
  <c r="U16" i="37"/>
  <c r="U78" i="37" s="1"/>
  <c r="T16" i="37"/>
  <c r="T57" i="37" s="1"/>
  <c r="S16" i="37"/>
  <c r="S78" i="37" s="1"/>
  <c r="R16" i="37"/>
  <c r="R78" i="37" s="1"/>
  <c r="Q16" i="37"/>
  <c r="Q78" i="37" s="1"/>
  <c r="P16" i="37"/>
  <c r="P78" i="39" s="1"/>
  <c r="O16" i="37"/>
  <c r="O78" i="37" s="1"/>
  <c r="N16" i="37"/>
  <c r="M16" i="37"/>
  <c r="M78" i="37" s="1"/>
  <c r="L16" i="37"/>
  <c r="K16" i="37"/>
  <c r="K78" i="37" s="1"/>
  <c r="J16" i="37"/>
  <c r="J78" i="37" s="1"/>
  <c r="I16" i="37"/>
  <c r="I78" i="37" s="1"/>
  <c r="I72" i="37" s="1"/>
  <c r="H16" i="37"/>
  <c r="H78" i="39" s="1"/>
  <c r="G16" i="37"/>
  <c r="G78" i="37" s="1"/>
  <c r="F16" i="37"/>
  <c r="E16" i="37"/>
  <c r="E78" i="37" s="1"/>
  <c r="D16" i="37"/>
  <c r="C16" i="37"/>
  <c r="C78" i="37" s="1"/>
  <c r="B16" i="37"/>
  <c r="B78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H177" i="4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X51" i="35" s="1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N63" i="35"/>
  <c r="K63" i="35"/>
  <c r="F63" i="35"/>
  <c r="Y62" i="35"/>
  <c r="X62" i="35"/>
  <c r="W62" i="35"/>
  <c r="W51" i="35" s="1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K60" i="35"/>
  <c r="F60" i="35"/>
  <c r="C60" i="35"/>
  <c r="Y59" i="35"/>
  <c r="X59" i="35"/>
  <c r="W59" i="35"/>
  <c r="V59" i="35"/>
  <c r="U59" i="35"/>
  <c r="U51" i="35" s="1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F57" i="35"/>
  <c r="C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V53" i="35"/>
  <c r="U53" i="35"/>
  <c r="T53" i="35"/>
  <c r="T51" i="35" s="1"/>
  <c r="S53" i="35"/>
  <c r="R53" i="35"/>
  <c r="Q53" i="35"/>
  <c r="Q51" i="35" s="1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Y52" i="35"/>
  <c r="X52" i="35"/>
  <c r="W52" i="35"/>
  <c r="V52" i="35"/>
  <c r="U52" i="35"/>
  <c r="T52" i="35"/>
  <c r="S52" i="35"/>
  <c r="S51" i="35" s="1"/>
  <c r="R52" i="35"/>
  <c r="R51" i="35" s="1"/>
  <c r="Q52" i="35"/>
  <c r="P52" i="35"/>
  <c r="P51" i="35" s="1"/>
  <c r="O52" i="35"/>
  <c r="O51" i="35" s="1"/>
  <c r="N52" i="35"/>
  <c r="N51" i="35" s="1"/>
  <c r="M52" i="35"/>
  <c r="M51" i="35" s="1"/>
  <c r="L52" i="35"/>
  <c r="L51" i="35" s="1"/>
  <c r="K52" i="35"/>
  <c r="K51" i="35" s="1"/>
  <c r="J52" i="35"/>
  <c r="J51" i="35" s="1"/>
  <c r="I52" i="35"/>
  <c r="I51" i="35" s="1"/>
  <c r="H52" i="35"/>
  <c r="H51" i="35" s="1"/>
  <c r="G52" i="35"/>
  <c r="G51" i="35" s="1"/>
  <c r="F52" i="35"/>
  <c r="F51" i="35" s="1"/>
  <c r="E52" i="35"/>
  <c r="E51" i="35" s="1"/>
  <c r="D52" i="35"/>
  <c r="D51" i="35" s="1"/>
  <c r="C52" i="35"/>
  <c r="C51" i="35" s="1"/>
  <c r="B52" i="35"/>
  <c r="B51" i="35" s="1"/>
  <c r="Y51" i="35"/>
  <c r="V51" i="35"/>
  <c r="Y27" i="35"/>
  <c r="X27" i="35"/>
  <c r="W27" i="35"/>
  <c r="V27" i="35"/>
  <c r="V63" i="35" s="1"/>
  <c r="U27" i="35"/>
  <c r="T27" i="35"/>
  <c r="S27" i="35"/>
  <c r="S63" i="35" s="1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C63" i="35" s="1"/>
  <c r="B27" i="35"/>
  <c r="Y24" i="35"/>
  <c r="X24" i="35"/>
  <c r="W24" i="35"/>
  <c r="V24" i="35"/>
  <c r="V60" i="35" s="1"/>
  <c r="U24" i="35"/>
  <c r="T24" i="35"/>
  <c r="S24" i="35"/>
  <c r="S60" i="35" s="1"/>
  <c r="R24" i="35"/>
  <c r="Q24" i="35"/>
  <c r="P24" i="35"/>
  <c r="O24" i="35"/>
  <c r="N24" i="35"/>
  <c r="N60" i="35" s="1"/>
  <c r="M24" i="35"/>
  <c r="L24" i="35"/>
  <c r="K24" i="35"/>
  <c r="J24" i="35"/>
  <c r="I24" i="35"/>
  <c r="H24" i="35"/>
  <c r="G24" i="35"/>
  <c r="F24" i="35"/>
  <c r="E24" i="35"/>
  <c r="D24" i="35"/>
  <c r="C24" i="35"/>
  <c r="B24" i="35"/>
  <c r="Y16" i="35"/>
  <c r="X16" i="35"/>
  <c r="W16" i="35"/>
  <c r="V16" i="35"/>
  <c r="V57" i="35" s="1"/>
  <c r="U16" i="35"/>
  <c r="T16" i="35"/>
  <c r="S16" i="35"/>
  <c r="S57" i="35" s="1"/>
  <c r="R16" i="35"/>
  <c r="Q16" i="35"/>
  <c r="P16" i="35"/>
  <c r="O16" i="35"/>
  <c r="N16" i="35"/>
  <c r="N57" i="35" s="1"/>
  <c r="M16" i="35"/>
  <c r="L16" i="35"/>
  <c r="K16" i="35"/>
  <c r="K57" i="35" s="1"/>
  <c r="J16" i="35"/>
  <c r="I16" i="35"/>
  <c r="H16" i="35"/>
  <c r="G16" i="35"/>
  <c r="F16" i="35"/>
  <c r="E16" i="35"/>
  <c r="D16" i="35"/>
  <c r="C16" i="35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R80" i="34"/>
  <c r="B78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Y51" i="34" s="1"/>
  <c r="X52" i="34"/>
  <c r="X51" i="34" s="1"/>
  <c r="W52" i="34"/>
  <c r="V52" i="34"/>
  <c r="V51" i="34" s="1"/>
  <c r="U52" i="34"/>
  <c r="U51" i="34" s="1"/>
  <c r="T52" i="34"/>
  <c r="T51" i="34" s="1"/>
  <c r="S52" i="34"/>
  <c r="S51" i="34" s="1"/>
  <c r="R52" i="34"/>
  <c r="Q52" i="34"/>
  <c r="Q51" i="34" s="1"/>
  <c r="P52" i="34"/>
  <c r="P51" i="34" s="1"/>
  <c r="O52" i="34"/>
  <c r="N52" i="34"/>
  <c r="N51" i="34" s="1"/>
  <c r="M52" i="34"/>
  <c r="M51" i="34" s="1"/>
  <c r="L52" i="34"/>
  <c r="L51" i="34" s="1"/>
  <c r="K52" i="34"/>
  <c r="J52" i="34"/>
  <c r="I52" i="34"/>
  <c r="H52" i="34"/>
  <c r="G52" i="34"/>
  <c r="F52" i="34"/>
  <c r="E52" i="34"/>
  <c r="D52" i="34"/>
  <c r="C52" i="34"/>
  <c r="B52" i="34"/>
  <c r="I51" i="34"/>
  <c r="H51" i="34"/>
  <c r="F51" i="34"/>
  <c r="E51" i="34"/>
  <c r="D51" i="34"/>
  <c r="Y27" i="34"/>
  <c r="X27" i="34"/>
  <c r="W27" i="34"/>
  <c r="W63" i="34" s="1"/>
  <c r="V27" i="34"/>
  <c r="U27" i="34"/>
  <c r="T27" i="34"/>
  <c r="S27" i="34"/>
  <c r="S63" i="34" s="1"/>
  <c r="R27" i="34"/>
  <c r="R63" i="34" s="1"/>
  <c r="Q27" i="34"/>
  <c r="Q63" i="34" s="1"/>
  <c r="P27" i="34"/>
  <c r="O27" i="34"/>
  <c r="O80" i="34" s="1"/>
  <c r="N27" i="34"/>
  <c r="N63" i="34" s="1"/>
  <c r="M27" i="34"/>
  <c r="L27" i="34"/>
  <c r="K27" i="34"/>
  <c r="J27" i="34"/>
  <c r="I27" i="34"/>
  <c r="H27" i="34"/>
  <c r="G27" i="34"/>
  <c r="F27" i="34"/>
  <c r="E27" i="34"/>
  <c r="D27" i="34"/>
  <c r="C27" i="34"/>
  <c r="C80" i="34" s="1"/>
  <c r="B27" i="34"/>
  <c r="B63" i="34" s="1"/>
  <c r="Y24" i="34"/>
  <c r="X24" i="34"/>
  <c r="W24" i="34"/>
  <c r="V24" i="34"/>
  <c r="V60" i="34" s="1"/>
  <c r="U24" i="34"/>
  <c r="U60" i="34" s="1"/>
  <c r="T24" i="34"/>
  <c r="T60" i="34" s="1"/>
  <c r="S24" i="34"/>
  <c r="S60" i="34" s="1"/>
  <c r="R24" i="34"/>
  <c r="Q24" i="34"/>
  <c r="P24" i="34"/>
  <c r="O24" i="34"/>
  <c r="N24" i="34"/>
  <c r="N60" i="34" s="1"/>
  <c r="M24" i="34"/>
  <c r="M60" i="34" s="1"/>
  <c r="L24" i="34"/>
  <c r="L60" i="34" s="1"/>
  <c r="K24" i="34"/>
  <c r="K60" i="34" s="1"/>
  <c r="J24" i="34"/>
  <c r="J60" i="34" s="1"/>
  <c r="I24" i="34"/>
  <c r="H24" i="34"/>
  <c r="G24" i="34"/>
  <c r="F24" i="34"/>
  <c r="F60" i="34" s="1"/>
  <c r="E24" i="34"/>
  <c r="E60" i="34" s="1"/>
  <c r="D24" i="34"/>
  <c r="D60" i="34" s="1"/>
  <c r="C24" i="34"/>
  <c r="C60" i="34" s="1"/>
  <c r="B24" i="34"/>
  <c r="B60" i="34" s="1"/>
  <c r="Y16" i="34"/>
  <c r="X16" i="34"/>
  <c r="W16" i="34"/>
  <c r="W57" i="34" s="1"/>
  <c r="V16" i="34"/>
  <c r="U16" i="34"/>
  <c r="T16" i="34"/>
  <c r="T57" i="34" s="1"/>
  <c r="S16" i="34"/>
  <c r="S57" i="34" s="1"/>
  <c r="R16" i="34"/>
  <c r="R57" i="34" s="1"/>
  <c r="Q16" i="34"/>
  <c r="P16" i="34"/>
  <c r="O16" i="34"/>
  <c r="N16" i="34"/>
  <c r="M16" i="34"/>
  <c r="L16" i="34"/>
  <c r="L57" i="34" s="1"/>
  <c r="K16" i="34"/>
  <c r="K57" i="34" s="1"/>
  <c r="J16" i="34"/>
  <c r="J57" i="34" s="1"/>
  <c r="I16" i="34"/>
  <c r="H16" i="34"/>
  <c r="G16" i="34"/>
  <c r="G57" i="34" s="1"/>
  <c r="F16" i="34"/>
  <c r="E16" i="34"/>
  <c r="D16" i="34"/>
  <c r="D57" i="34" s="1"/>
  <c r="C16" i="34"/>
  <c r="C57" i="34" s="1"/>
  <c r="B16" i="34"/>
  <c r="B57" i="34" s="1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W78" i="33"/>
  <c r="G78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O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G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C51" i="33" s="1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B51" i="33" s="1"/>
  <c r="Y53" i="33"/>
  <c r="Y51" i="33" s="1"/>
  <c r="X53" i="33"/>
  <c r="X51" i="33" s="1"/>
  <c r="W53" i="33"/>
  <c r="W51" i="33" s="1"/>
  <c r="V53" i="33"/>
  <c r="U53" i="33"/>
  <c r="T53" i="33"/>
  <c r="S53" i="33"/>
  <c r="R53" i="33"/>
  <c r="Q53" i="33"/>
  <c r="P53" i="33"/>
  <c r="O53" i="33"/>
  <c r="N53" i="33"/>
  <c r="M53" i="33"/>
  <c r="M51" i="33" s="1"/>
  <c r="L53" i="33"/>
  <c r="L51" i="33" s="1"/>
  <c r="K53" i="33"/>
  <c r="K51" i="33" s="1"/>
  <c r="J53" i="33"/>
  <c r="J51" i="33" s="1"/>
  <c r="I53" i="33"/>
  <c r="H53" i="33"/>
  <c r="G53" i="33"/>
  <c r="F53" i="33"/>
  <c r="E53" i="33"/>
  <c r="D53" i="33"/>
  <c r="C53" i="33"/>
  <c r="B53" i="33"/>
  <c r="Y52" i="33"/>
  <c r="X52" i="33"/>
  <c r="W52" i="33"/>
  <c r="V52" i="33"/>
  <c r="V51" i="33" s="1"/>
  <c r="U52" i="33"/>
  <c r="U51" i="33" s="1"/>
  <c r="T52" i="33"/>
  <c r="T51" i="33" s="1"/>
  <c r="S52" i="33"/>
  <c r="S51" i="33" s="1"/>
  <c r="R52" i="33"/>
  <c r="Q52" i="33"/>
  <c r="P52" i="33"/>
  <c r="O52" i="33"/>
  <c r="N52" i="33"/>
  <c r="N51" i="33" s="1"/>
  <c r="M52" i="33"/>
  <c r="L52" i="33"/>
  <c r="K52" i="33"/>
  <c r="J52" i="33"/>
  <c r="I52" i="33"/>
  <c r="I51" i="33" s="1"/>
  <c r="H52" i="33"/>
  <c r="H51" i="33" s="1"/>
  <c r="G52" i="33"/>
  <c r="G51" i="33" s="1"/>
  <c r="F52" i="33"/>
  <c r="F51" i="33" s="1"/>
  <c r="E52" i="33"/>
  <c r="E51" i="33" s="1"/>
  <c r="D52" i="33"/>
  <c r="D51" i="33" s="1"/>
  <c r="C52" i="33"/>
  <c r="B52" i="33"/>
  <c r="R51" i="33"/>
  <c r="Q51" i="33"/>
  <c r="P51" i="33"/>
  <c r="O51" i="33"/>
  <c r="Y27" i="33"/>
  <c r="X27" i="33"/>
  <c r="X80" i="33" s="1"/>
  <c r="W27" i="33"/>
  <c r="W63" i="33" s="1"/>
  <c r="V27" i="33"/>
  <c r="V80" i="33" s="1"/>
  <c r="U27" i="33"/>
  <c r="U80" i="33" s="1"/>
  <c r="T27" i="33"/>
  <c r="T80" i="33" s="1"/>
  <c r="S27" i="33"/>
  <c r="S80" i="33" s="1"/>
  <c r="R27" i="33"/>
  <c r="R80" i="33" s="1"/>
  <c r="Q27" i="33"/>
  <c r="P27" i="33"/>
  <c r="P80" i="33" s="1"/>
  <c r="O27" i="33"/>
  <c r="O63" i="33" s="1"/>
  <c r="N27" i="33"/>
  <c r="N80" i="33" s="1"/>
  <c r="M27" i="33"/>
  <c r="M80" i="33" s="1"/>
  <c r="L27" i="33"/>
  <c r="L80" i="33" s="1"/>
  <c r="K27" i="33"/>
  <c r="K80" i="33" s="1"/>
  <c r="J27" i="33"/>
  <c r="J80" i="33" s="1"/>
  <c r="I27" i="33"/>
  <c r="H27" i="33"/>
  <c r="H80" i="33" s="1"/>
  <c r="G27" i="33"/>
  <c r="G63" i="33" s="1"/>
  <c r="F27" i="33"/>
  <c r="F80" i="33" s="1"/>
  <c r="E27" i="33"/>
  <c r="E80" i="33" s="1"/>
  <c r="D27" i="33"/>
  <c r="D80" i="33" s="1"/>
  <c r="C27" i="33"/>
  <c r="C80" i="35" s="1"/>
  <c r="B27" i="33"/>
  <c r="B80" i="33" s="1"/>
  <c r="Y24" i="33"/>
  <c r="Y79" i="33" s="1"/>
  <c r="X24" i="33"/>
  <c r="X79" i="33" s="1"/>
  <c r="W24" i="33"/>
  <c r="W79" i="33" s="1"/>
  <c r="V24" i="33"/>
  <c r="V79" i="33" s="1"/>
  <c r="U24" i="33"/>
  <c r="U79" i="33" s="1"/>
  <c r="T24" i="33"/>
  <c r="T79" i="33" s="1"/>
  <c r="S24" i="33"/>
  <c r="S79" i="34" s="1"/>
  <c r="R24" i="33"/>
  <c r="R79" i="33" s="1"/>
  <c r="Q24" i="33"/>
  <c r="Q79" i="33" s="1"/>
  <c r="P24" i="33"/>
  <c r="P79" i="33" s="1"/>
  <c r="O24" i="33"/>
  <c r="O79" i="33" s="1"/>
  <c r="N24" i="33"/>
  <c r="N79" i="33" s="1"/>
  <c r="M24" i="33"/>
  <c r="M79" i="33" s="1"/>
  <c r="L24" i="33"/>
  <c r="L79" i="33" s="1"/>
  <c r="K24" i="33"/>
  <c r="J24" i="33"/>
  <c r="J79" i="33" s="1"/>
  <c r="I24" i="33"/>
  <c r="I79" i="33" s="1"/>
  <c r="H24" i="33"/>
  <c r="H79" i="33" s="1"/>
  <c r="G24" i="33"/>
  <c r="G79" i="33" s="1"/>
  <c r="F24" i="33"/>
  <c r="F79" i="33" s="1"/>
  <c r="E24" i="33"/>
  <c r="E79" i="33" s="1"/>
  <c r="D24" i="33"/>
  <c r="D79" i="33" s="1"/>
  <c r="C24" i="33"/>
  <c r="B24" i="33"/>
  <c r="B79" i="33" s="1"/>
  <c r="Y16" i="33"/>
  <c r="X16" i="33"/>
  <c r="X78" i="33" s="1"/>
  <c r="W16" i="33"/>
  <c r="W57" i="33" s="1"/>
  <c r="V16" i="33"/>
  <c r="V78" i="33" s="1"/>
  <c r="U16" i="33"/>
  <c r="U78" i="33" s="1"/>
  <c r="U72" i="33" s="1"/>
  <c r="T16" i="33"/>
  <c r="T78" i="33" s="1"/>
  <c r="S16" i="33"/>
  <c r="S78" i="33" s="1"/>
  <c r="R16" i="33"/>
  <c r="R78" i="33" s="1"/>
  <c r="Q16" i="33"/>
  <c r="P16" i="33"/>
  <c r="P78" i="33" s="1"/>
  <c r="O16" i="33"/>
  <c r="O78" i="33" s="1"/>
  <c r="N16" i="33"/>
  <c r="N78" i="33" s="1"/>
  <c r="M16" i="33"/>
  <c r="M78" i="33" s="1"/>
  <c r="L16" i="33"/>
  <c r="L78" i="33" s="1"/>
  <c r="K16" i="33"/>
  <c r="K78" i="33" s="1"/>
  <c r="J16" i="33"/>
  <c r="J78" i="33" s="1"/>
  <c r="I16" i="33"/>
  <c r="H16" i="33"/>
  <c r="H78" i="33" s="1"/>
  <c r="G16" i="33"/>
  <c r="F16" i="33"/>
  <c r="F78" i="33" s="1"/>
  <c r="E16" i="33"/>
  <c r="E78" i="33" s="1"/>
  <c r="D16" i="33"/>
  <c r="D78" i="33" s="1"/>
  <c r="C16" i="33"/>
  <c r="C78" i="33" s="1"/>
  <c r="B16" i="33"/>
  <c r="B78" i="33" s="1"/>
  <c r="S38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E176" i="4" s="1"/>
  <c r="D33" i="32"/>
  <c r="D38" i="32" s="1"/>
  <c r="C33" i="32"/>
  <c r="C38" i="32" s="1"/>
  <c r="C176" i="4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X84" i="31" s="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V84" i="31" s="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W90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U84" i="31" s="1"/>
  <c r="T86" i="31"/>
  <c r="S86" i="31"/>
  <c r="R86" i="31"/>
  <c r="Q86" i="31"/>
  <c r="P86" i="31"/>
  <c r="P84" i="31" s="1"/>
  <c r="O86" i="31"/>
  <c r="O84" i="31" s="1"/>
  <c r="N86" i="31"/>
  <c r="N84" i="31" s="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T84" i="31" s="1"/>
  <c r="S85" i="31"/>
  <c r="S84" i="31" s="1"/>
  <c r="R85" i="31"/>
  <c r="R84" i="31" s="1"/>
  <c r="Q85" i="31"/>
  <c r="Q84" i="31" s="1"/>
  <c r="P85" i="31"/>
  <c r="O85" i="31"/>
  <c r="N85" i="31"/>
  <c r="M85" i="31"/>
  <c r="M84" i="31" s="1"/>
  <c r="L85" i="31"/>
  <c r="L84" i="31" s="1"/>
  <c r="K85" i="31"/>
  <c r="K84" i="31" s="1"/>
  <c r="J85" i="31"/>
  <c r="J84" i="31" s="1"/>
  <c r="I85" i="31"/>
  <c r="I84" i="31" s="1"/>
  <c r="H85" i="31"/>
  <c r="H84" i="31" s="1"/>
  <c r="G85" i="31"/>
  <c r="G84" i="31" s="1"/>
  <c r="F85" i="31"/>
  <c r="F84" i="31" s="1"/>
  <c r="E85" i="31"/>
  <c r="E84" i="31" s="1"/>
  <c r="D85" i="31"/>
  <c r="D84" i="31" s="1"/>
  <c r="C85" i="31"/>
  <c r="C84" i="31" s="1"/>
  <c r="B85" i="31"/>
  <c r="B84" i="31" s="1"/>
  <c r="Y84" i="31"/>
  <c r="W84" i="31"/>
  <c r="Y66" i="31"/>
  <c r="X66" i="31"/>
  <c r="W66" i="31"/>
  <c r="V66" i="31"/>
  <c r="V123" i="31" s="1"/>
  <c r="U66" i="31"/>
  <c r="T66" i="31"/>
  <c r="S66" i="31"/>
  <c r="R66" i="31"/>
  <c r="Q66" i="31"/>
  <c r="P66" i="31"/>
  <c r="O66" i="31"/>
  <c r="N66" i="31"/>
  <c r="N105" i="31" s="1"/>
  <c r="M66" i="31"/>
  <c r="L66" i="31"/>
  <c r="K66" i="31"/>
  <c r="J66" i="31"/>
  <c r="I66" i="31"/>
  <c r="H66" i="31"/>
  <c r="G66" i="31"/>
  <c r="F66" i="31"/>
  <c r="F105" i="31" s="1"/>
  <c r="E66" i="31"/>
  <c r="D66" i="31"/>
  <c r="C66" i="31"/>
  <c r="B66" i="31"/>
  <c r="Y45" i="31"/>
  <c r="X45" i="31"/>
  <c r="W45" i="31"/>
  <c r="V45" i="31"/>
  <c r="V99" i="31" s="1"/>
  <c r="U45" i="31"/>
  <c r="T45" i="31"/>
  <c r="S45" i="31"/>
  <c r="R45" i="31"/>
  <c r="Q45" i="31"/>
  <c r="P45" i="31"/>
  <c r="O45" i="31"/>
  <c r="N45" i="31"/>
  <c r="N99" i="31" s="1"/>
  <c r="M45" i="31"/>
  <c r="L45" i="31"/>
  <c r="K45" i="31"/>
  <c r="J45" i="31"/>
  <c r="I45" i="31"/>
  <c r="H45" i="31"/>
  <c r="G45" i="31"/>
  <c r="F45" i="31"/>
  <c r="E45" i="31"/>
  <c r="D45" i="31"/>
  <c r="C45" i="31"/>
  <c r="B4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N120" i="31" s="1"/>
  <c r="M25" i="31"/>
  <c r="L25" i="31"/>
  <c r="K25" i="31"/>
  <c r="J25" i="31"/>
  <c r="I25" i="31"/>
  <c r="H25" i="31"/>
  <c r="G25" i="31"/>
  <c r="F25" i="31"/>
  <c r="E25" i="31"/>
  <c r="D25" i="31"/>
  <c r="C25" i="31"/>
  <c r="B25" i="31"/>
  <c r="Y16" i="31"/>
  <c r="X16" i="31"/>
  <c r="W16" i="31"/>
  <c r="V16" i="31"/>
  <c r="V90" i="31" s="1"/>
  <c r="U16" i="31"/>
  <c r="T16" i="31"/>
  <c r="S16" i="31"/>
  <c r="R16" i="31"/>
  <c r="Q16" i="31"/>
  <c r="P16" i="31"/>
  <c r="O16" i="31"/>
  <c r="O90" i="31" s="1"/>
  <c r="N16" i="31"/>
  <c r="N90" i="31" s="1"/>
  <c r="M16" i="31"/>
  <c r="L16" i="31"/>
  <c r="K16" i="31"/>
  <c r="J16" i="31"/>
  <c r="I16" i="31"/>
  <c r="H16" i="31"/>
  <c r="G16" i="31"/>
  <c r="G90" i="31" s="1"/>
  <c r="F16" i="31"/>
  <c r="F90" i="31" s="1"/>
  <c r="E16" i="31"/>
  <c r="D16" i="31"/>
  <c r="C16" i="3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Y84" i="30" s="1"/>
  <c r="X86" i="30"/>
  <c r="X84" i="30" s="1"/>
  <c r="W86" i="30"/>
  <c r="W84" i="30" s="1"/>
  <c r="V86" i="30"/>
  <c r="V84" i="30" s="1"/>
  <c r="U86" i="30"/>
  <c r="T86" i="30"/>
  <c r="S86" i="30"/>
  <c r="R86" i="30"/>
  <c r="Q86" i="30"/>
  <c r="P86" i="30"/>
  <c r="O86" i="30"/>
  <c r="N86" i="30"/>
  <c r="M86" i="30"/>
  <c r="L86" i="30"/>
  <c r="L84" i="30" s="1"/>
  <c r="K86" i="30"/>
  <c r="J86" i="30"/>
  <c r="J84" i="30" s="1"/>
  <c r="I86" i="30"/>
  <c r="I84" i="30" s="1"/>
  <c r="H86" i="30"/>
  <c r="G86" i="30"/>
  <c r="F86" i="30"/>
  <c r="E86" i="30"/>
  <c r="D86" i="30"/>
  <c r="C86" i="30"/>
  <c r="B86" i="30"/>
  <c r="Y85" i="30"/>
  <c r="X85" i="30"/>
  <c r="W85" i="30"/>
  <c r="V85" i="30"/>
  <c r="U85" i="30"/>
  <c r="U84" i="30" s="1"/>
  <c r="T85" i="30"/>
  <c r="T84" i="30" s="1"/>
  <c r="S85" i="30"/>
  <c r="S84" i="30" s="1"/>
  <c r="R85" i="30"/>
  <c r="R84" i="30" s="1"/>
  <c r="Q85" i="30"/>
  <c r="Q84" i="30" s="1"/>
  <c r="P85" i="30"/>
  <c r="P84" i="30" s="1"/>
  <c r="O85" i="30"/>
  <c r="O84" i="30" s="1"/>
  <c r="N85" i="30"/>
  <c r="N84" i="30" s="1"/>
  <c r="M85" i="30"/>
  <c r="M84" i="30" s="1"/>
  <c r="L85" i="30"/>
  <c r="K85" i="30"/>
  <c r="K84" i="30" s="1"/>
  <c r="J85" i="30"/>
  <c r="I85" i="30"/>
  <c r="H85" i="30"/>
  <c r="H84" i="30" s="1"/>
  <c r="G85" i="30"/>
  <c r="F85" i="30"/>
  <c r="F84" i="30" s="1"/>
  <c r="E85" i="30"/>
  <c r="E84" i="30" s="1"/>
  <c r="D85" i="30"/>
  <c r="C85" i="30"/>
  <c r="C84" i="30" s="1"/>
  <c r="B85" i="30"/>
  <c r="G84" i="30"/>
  <c r="D84" i="30"/>
  <c r="B84" i="30"/>
  <c r="Y66" i="30"/>
  <c r="Y105" i="30" s="1"/>
  <c r="X66" i="30"/>
  <c r="X123" i="30" s="1"/>
  <c r="W66" i="30"/>
  <c r="W123" i="30" s="1"/>
  <c r="V66" i="30"/>
  <c r="V123" i="30" s="1"/>
  <c r="U66" i="30"/>
  <c r="T66" i="30"/>
  <c r="S66" i="30"/>
  <c r="R66" i="30"/>
  <c r="Q66" i="30"/>
  <c r="Q105" i="30" s="1"/>
  <c r="P66" i="30"/>
  <c r="O66" i="30"/>
  <c r="O105" i="30" s="1"/>
  <c r="N66" i="30"/>
  <c r="N105" i="30" s="1"/>
  <c r="M66" i="30"/>
  <c r="L66" i="30"/>
  <c r="L123" i="30" s="1"/>
  <c r="K66" i="30"/>
  <c r="J66" i="30"/>
  <c r="I66" i="30"/>
  <c r="I105" i="30" s="1"/>
  <c r="H66" i="30"/>
  <c r="G66" i="30"/>
  <c r="G105" i="30" s="1"/>
  <c r="F66" i="30"/>
  <c r="F105" i="30" s="1"/>
  <c r="E66" i="30"/>
  <c r="D66" i="30"/>
  <c r="D105" i="30" s="1"/>
  <c r="C66" i="30"/>
  <c r="C105" i="30" s="1"/>
  <c r="B66" i="30"/>
  <c r="Y45" i="30"/>
  <c r="Y99" i="30" s="1"/>
  <c r="X45" i="30"/>
  <c r="X122" i="30" s="1"/>
  <c r="W45" i="30"/>
  <c r="W99" i="30" s="1"/>
  <c r="V45" i="30"/>
  <c r="V99" i="30" s="1"/>
  <c r="U45" i="30"/>
  <c r="U99" i="30" s="1"/>
  <c r="T45" i="30"/>
  <c r="T99" i="30" s="1"/>
  <c r="S45" i="30"/>
  <c r="S99" i="30" s="1"/>
  <c r="R45" i="30"/>
  <c r="R99" i="30" s="1"/>
  <c r="Q45" i="30"/>
  <c r="Q99" i="30" s="1"/>
  <c r="P45" i="30"/>
  <c r="O45" i="30"/>
  <c r="O99" i="30" s="1"/>
  <c r="N45" i="30"/>
  <c r="N99" i="30" s="1"/>
  <c r="M45" i="30"/>
  <c r="M99" i="30" s="1"/>
  <c r="L45" i="30"/>
  <c r="K45" i="30"/>
  <c r="J45" i="30"/>
  <c r="I45" i="30"/>
  <c r="H45" i="30"/>
  <c r="H122" i="30" s="1"/>
  <c r="G45" i="30"/>
  <c r="F45" i="30"/>
  <c r="E45" i="30"/>
  <c r="D45" i="30"/>
  <c r="C45" i="30"/>
  <c r="B45" i="30"/>
  <c r="Y25" i="30"/>
  <c r="X25" i="30"/>
  <c r="W25" i="30"/>
  <c r="V25" i="30"/>
  <c r="U25" i="30"/>
  <c r="U120" i="30" s="1"/>
  <c r="T25" i="30"/>
  <c r="T120" i="30" s="1"/>
  <c r="S25" i="30"/>
  <c r="S120" i="30" s="1"/>
  <c r="R25" i="30"/>
  <c r="R120" i="30" s="1"/>
  <c r="Q25" i="30"/>
  <c r="Q120" i="30" s="1"/>
  <c r="P25" i="30"/>
  <c r="P120" i="30" s="1"/>
  <c r="O25" i="30"/>
  <c r="O120" i="30" s="1"/>
  <c r="N25" i="30"/>
  <c r="N120" i="30" s="1"/>
  <c r="M25" i="30"/>
  <c r="L25" i="30"/>
  <c r="K25" i="30"/>
  <c r="J25" i="30"/>
  <c r="I25" i="30"/>
  <c r="H25" i="30"/>
  <c r="G25" i="30"/>
  <c r="F25" i="30"/>
  <c r="E25" i="30"/>
  <c r="D25" i="30"/>
  <c r="D120" i="30" s="1"/>
  <c r="C25" i="30"/>
  <c r="B25" i="30"/>
  <c r="Y16" i="30"/>
  <c r="X16" i="30"/>
  <c r="W16" i="30"/>
  <c r="V16" i="30"/>
  <c r="U16" i="30"/>
  <c r="T16" i="30"/>
  <c r="S16" i="30"/>
  <c r="R16" i="30"/>
  <c r="Q16" i="30"/>
  <c r="Q119" i="30" s="1"/>
  <c r="P16" i="30"/>
  <c r="P119" i="30" s="1"/>
  <c r="O16" i="30"/>
  <c r="O119" i="30" s="1"/>
  <c r="N16" i="30"/>
  <c r="N119" i="30" s="1"/>
  <c r="M16" i="30"/>
  <c r="M119" i="30" s="1"/>
  <c r="L16" i="30"/>
  <c r="L119" i="30" s="1"/>
  <c r="K16" i="30"/>
  <c r="K119" i="30" s="1"/>
  <c r="J16" i="30"/>
  <c r="J119" i="30" s="1"/>
  <c r="I16" i="30"/>
  <c r="H16" i="30"/>
  <c r="G16" i="30"/>
  <c r="F16" i="30"/>
  <c r="E16" i="30"/>
  <c r="D16" i="30"/>
  <c r="C16" i="30"/>
  <c r="B16" i="30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L84" i="29" s="1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H84" i="29" s="1"/>
  <c r="G87" i="29"/>
  <c r="F87" i="29"/>
  <c r="E87" i="29"/>
  <c r="D87" i="29"/>
  <c r="C87" i="29"/>
  <c r="B87" i="29"/>
  <c r="Y86" i="29"/>
  <c r="Y84" i="29" s="1"/>
  <c r="X86" i="29"/>
  <c r="W86" i="29"/>
  <c r="V86" i="29"/>
  <c r="U86" i="29"/>
  <c r="T86" i="29"/>
  <c r="T84" i="29" s="1"/>
  <c r="S86" i="29"/>
  <c r="S84" i="29" s="1"/>
  <c r="R86" i="29"/>
  <c r="R84" i="29" s="1"/>
  <c r="Q86" i="29"/>
  <c r="Q84" i="29" s="1"/>
  <c r="P86" i="29"/>
  <c r="O86" i="29"/>
  <c r="N86" i="29"/>
  <c r="M86" i="29"/>
  <c r="L86" i="29"/>
  <c r="K86" i="29"/>
  <c r="J86" i="29"/>
  <c r="I86" i="29"/>
  <c r="H86" i="29"/>
  <c r="G86" i="29"/>
  <c r="F86" i="29"/>
  <c r="E86" i="29"/>
  <c r="E84" i="29" s="1"/>
  <c r="D86" i="29"/>
  <c r="D84" i="29" s="1"/>
  <c r="C86" i="29"/>
  <c r="C84" i="29" s="1"/>
  <c r="B86" i="29"/>
  <c r="B84" i="29" s="1"/>
  <c r="Y85" i="29"/>
  <c r="X85" i="29"/>
  <c r="W85" i="29"/>
  <c r="W84" i="29" s="1"/>
  <c r="V85" i="29"/>
  <c r="V84" i="29" s="1"/>
  <c r="U85" i="29"/>
  <c r="U84" i="29" s="1"/>
  <c r="T85" i="29"/>
  <c r="S85" i="29"/>
  <c r="R85" i="29"/>
  <c r="Q85" i="29"/>
  <c r="P85" i="29"/>
  <c r="P84" i="29" s="1"/>
  <c r="O85" i="29"/>
  <c r="O84" i="29" s="1"/>
  <c r="N85" i="29"/>
  <c r="N84" i="29" s="1"/>
  <c r="M85" i="29"/>
  <c r="M84" i="29" s="1"/>
  <c r="L85" i="29"/>
  <c r="K85" i="29"/>
  <c r="J85" i="29"/>
  <c r="I85" i="29"/>
  <c r="H85" i="29"/>
  <c r="G85" i="29"/>
  <c r="F85" i="29"/>
  <c r="E85" i="29"/>
  <c r="D85" i="29"/>
  <c r="C85" i="29"/>
  <c r="B85" i="29"/>
  <c r="X84" i="29"/>
  <c r="K84" i="29"/>
  <c r="J84" i="29"/>
  <c r="I84" i="29"/>
  <c r="G84" i="29"/>
  <c r="F84" i="29"/>
  <c r="Y66" i="29"/>
  <c r="Y123" i="29" s="1"/>
  <c r="X66" i="29"/>
  <c r="X123" i="29" s="1"/>
  <c r="W66" i="29"/>
  <c r="W123" i="29" s="1"/>
  <c r="V66" i="29"/>
  <c r="V123" i="29" s="1"/>
  <c r="U66" i="29"/>
  <c r="U123" i="29" s="1"/>
  <c r="T66" i="29"/>
  <c r="T123" i="29" s="1"/>
  <c r="S66" i="29"/>
  <c r="S123" i="29" s="1"/>
  <c r="R66" i="29"/>
  <c r="R123" i="29" s="1"/>
  <c r="Q66" i="29"/>
  <c r="Q123" i="29" s="1"/>
  <c r="P66" i="29"/>
  <c r="P123" i="29" s="1"/>
  <c r="O66" i="29"/>
  <c r="O123" i="29" s="1"/>
  <c r="N66" i="29"/>
  <c r="N123" i="29" s="1"/>
  <c r="M66" i="29"/>
  <c r="M123" i="29" s="1"/>
  <c r="L66" i="29"/>
  <c r="L123" i="29" s="1"/>
  <c r="K66" i="29"/>
  <c r="K123" i="29" s="1"/>
  <c r="J66" i="29"/>
  <c r="J123" i="29" s="1"/>
  <c r="I66" i="29"/>
  <c r="I123" i="29" s="1"/>
  <c r="H66" i="29"/>
  <c r="H123" i="29" s="1"/>
  <c r="G66" i="29"/>
  <c r="G123" i="29" s="1"/>
  <c r="F66" i="29"/>
  <c r="F123" i="29" s="1"/>
  <c r="E66" i="29"/>
  <c r="E123" i="29" s="1"/>
  <c r="D66" i="29"/>
  <c r="D123" i="29" s="1"/>
  <c r="C66" i="29"/>
  <c r="C123" i="29" s="1"/>
  <c r="B66" i="29"/>
  <c r="B123" i="29" s="1"/>
  <c r="Y45" i="29"/>
  <c r="Y122" i="29" s="1"/>
  <c r="X45" i="29"/>
  <c r="X122" i="29" s="1"/>
  <c r="W45" i="29"/>
  <c r="W122" i="29" s="1"/>
  <c r="V45" i="29"/>
  <c r="V122" i="29" s="1"/>
  <c r="U45" i="29"/>
  <c r="U122" i="29" s="1"/>
  <c r="T45" i="29"/>
  <c r="T122" i="29" s="1"/>
  <c r="S45" i="29"/>
  <c r="S122" i="29" s="1"/>
  <c r="R45" i="29"/>
  <c r="R122" i="29" s="1"/>
  <c r="Q45" i="29"/>
  <c r="Q122" i="29" s="1"/>
  <c r="P45" i="29"/>
  <c r="P122" i="29" s="1"/>
  <c r="O45" i="29"/>
  <c r="O122" i="29" s="1"/>
  <c r="N45" i="29"/>
  <c r="N122" i="29" s="1"/>
  <c r="M45" i="29"/>
  <c r="M122" i="29" s="1"/>
  <c r="L45" i="29"/>
  <c r="L122" i="29" s="1"/>
  <c r="K45" i="29"/>
  <c r="K122" i="29" s="1"/>
  <c r="J45" i="29"/>
  <c r="J122" i="29" s="1"/>
  <c r="I45" i="29"/>
  <c r="I122" i="29" s="1"/>
  <c r="H45" i="29"/>
  <c r="H122" i="29" s="1"/>
  <c r="G45" i="29"/>
  <c r="G122" i="29" s="1"/>
  <c r="F45" i="29"/>
  <c r="F122" i="29" s="1"/>
  <c r="E45" i="29"/>
  <c r="E122" i="29" s="1"/>
  <c r="D45" i="29"/>
  <c r="D122" i="29" s="1"/>
  <c r="C45" i="29"/>
  <c r="C122" i="29" s="1"/>
  <c r="B45" i="29"/>
  <c r="B122" i="29" s="1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X16" i="29"/>
  <c r="X119" i="29" s="1"/>
  <c r="W16" i="29"/>
  <c r="W119" i="29" s="1"/>
  <c r="V16" i="29"/>
  <c r="V119" i="29" s="1"/>
  <c r="U16" i="29"/>
  <c r="U119" i="29" s="1"/>
  <c r="T16" i="29"/>
  <c r="T119" i="29" s="1"/>
  <c r="S16" i="29"/>
  <c r="S119" i="29" s="1"/>
  <c r="S113" i="29" s="1"/>
  <c r="R16" i="29"/>
  <c r="R119" i="29" s="1"/>
  <c r="Q16" i="29"/>
  <c r="Q119" i="29" s="1"/>
  <c r="P16" i="29"/>
  <c r="P119" i="29" s="1"/>
  <c r="O16" i="29"/>
  <c r="O119" i="29" s="1"/>
  <c r="N16" i="29"/>
  <c r="N119" i="29" s="1"/>
  <c r="M16" i="29"/>
  <c r="M119" i="29" s="1"/>
  <c r="L16" i="29"/>
  <c r="L119" i="29" s="1"/>
  <c r="K16" i="29"/>
  <c r="K119" i="29" s="1"/>
  <c r="J16" i="29"/>
  <c r="J119" i="29" s="1"/>
  <c r="I16" i="29"/>
  <c r="I119" i="29" s="1"/>
  <c r="H16" i="29"/>
  <c r="H119" i="29" s="1"/>
  <c r="G16" i="29"/>
  <c r="G119" i="29" s="1"/>
  <c r="F16" i="29"/>
  <c r="F119" i="29" s="1"/>
  <c r="E16" i="29"/>
  <c r="E119" i="29" s="1"/>
  <c r="D16" i="29"/>
  <c r="D119" i="29" s="1"/>
  <c r="C16" i="29"/>
  <c r="C119" i="29" s="1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M126" i="27" s="1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I126" i="27" s="1"/>
  <c r="H131" i="27"/>
  <c r="G131" i="27"/>
  <c r="G126" i="27" s="1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E126" i="27" s="1"/>
  <c r="D130" i="27"/>
  <c r="C130" i="27"/>
  <c r="C126" i="27" s="1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L126" i="27" s="1"/>
  <c r="K129" i="27"/>
  <c r="J129" i="27"/>
  <c r="I129" i="27"/>
  <c r="H129" i="27"/>
  <c r="G129" i="27"/>
  <c r="F129" i="27"/>
  <c r="E129" i="27"/>
  <c r="D129" i="27"/>
  <c r="C129" i="27"/>
  <c r="B129" i="27"/>
  <c r="B126" i="27" s="1"/>
  <c r="Y128" i="27"/>
  <c r="Y126" i="27" s="1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H126" i="27" s="1"/>
  <c r="G128" i="27"/>
  <c r="F128" i="27"/>
  <c r="E128" i="27"/>
  <c r="D128" i="27"/>
  <c r="C128" i="27"/>
  <c r="B128" i="27"/>
  <c r="Y127" i="27"/>
  <c r="X127" i="27"/>
  <c r="X126" i="27" s="1"/>
  <c r="W127" i="27"/>
  <c r="W126" i="27" s="1"/>
  <c r="V127" i="27"/>
  <c r="V126" i="27" s="1"/>
  <c r="U127" i="27"/>
  <c r="U126" i="27" s="1"/>
  <c r="T127" i="27"/>
  <c r="T126" i="27" s="1"/>
  <c r="S127" i="27"/>
  <c r="S126" i="27" s="1"/>
  <c r="R127" i="27"/>
  <c r="Q127" i="27"/>
  <c r="P127" i="27"/>
  <c r="O127" i="27"/>
  <c r="N127" i="27"/>
  <c r="N126" i="27" s="1"/>
  <c r="M127" i="27"/>
  <c r="L127" i="27"/>
  <c r="K127" i="27"/>
  <c r="K126" i="27" s="1"/>
  <c r="J127" i="27"/>
  <c r="J126" i="27" s="1"/>
  <c r="I127" i="27"/>
  <c r="H127" i="27"/>
  <c r="G127" i="27"/>
  <c r="F127" i="27"/>
  <c r="E127" i="27"/>
  <c r="D127" i="27"/>
  <c r="D126" i="27" s="1"/>
  <c r="C127" i="27"/>
  <c r="B127" i="27"/>
  <c r="R126" i="27"/>
  <c r="Q126" i="27"/>
  <c r="P126" i="27"/>
  <c r="O126" i="27"/>
  <c r="F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U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Y110" i="27" s="1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5" i="27"/>
  <c r="X115" i="27"/>
  <c r="W115" i="27"/>
  <c r="W110" i="27" s="1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4" i="27"/>
  <c r="X114" i="27"/>
  <c r="W114" i="27"/>
  <c r="V114" i="27"/>
  <c r="U114" i="27"/>
  <c r="T114" i="27"/>
  <c r="T110" i="27" s="1"/>
  <c r="S114" i="27"/>
  <c r="S110" i="27" s="1"/>
  <c r="R114" i="27"/>
  <c r="Q114" i="27"/>
  <c r="Q110" i="27" s="1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V113" i="27"/>
  <c r="U113" i="27"/>
  <c r="T113" i="27"/>
  <c r="S113" i="27"/>
  <c r="R113" i="27"/>
  <c r="Q113" i="27"/>
  <c r="P113" i="27"/>
  <c r="P110" i="27" s="1"/>
  <c r="O113" i="27"/>
  <c r="O110" i="27" s="1"/>
  <c r="N113" i="27"/>
  <c r="N110" i="27" s="1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X112" i="27"/>
  <c r="W112" i="27"/>
  <c r="V112" i="27"/>
  <c r="V110" i="27" s="1"/>
  <c r="U112" i="27"/>
  <c r="T112" i="27"/>
  <c r="S112" i="27"/>
  <c r="R112" i="27"/>
  <c r="Q112" i="27"/>
  <c r="P112" i="27"/>
  <c r="O112" i="27"/>
  <c r="N112" i="27"/>
  <c r="M112" i="27"/>
  <c r="L112" i="27"/>
  <c r="L110" i="27" s="1"/>
  <c r="K112" i="27"/>
  <c r="K110" i="27" s="1"/>
  <c r="J112" i="27"/>
  <c r="I112" i="27"/>
  <c r="H112" i="27"/>
  <c r="G112" i="27"/>
  <c r="F112" i="27"/>
  <c r="E112" i="27"/>
  <c r="D112" i="27"/>
  <c r="C112" i="27"/>
  <c r="B112" i="27"/>
  <c r="Y111" i="27"/>
  <c r="X111" i="27"/>
  <c r="X110" i="27" s="1"/>
  <c r="W111" i="27"/>
  <c r="V111" i="27"/>
  <c r="U111" i="27"/>
  <c r="T111" i="27"/>
  <c r="S111" i="27"/>
  <c r="R111" i="27"/>
  <c r="R110" i="27" s="1"/>
  <c r="Q111" i="27"/>
  <c r="P111" i="27"/>
  <c r="O111" i="27"/>
  <c r="N111" i="27"/>
  <c r="M111" i="27"/>
  <c r="L111" i="27"/>
  <c r="K111" i="27"/>
  <c r="J111" i="27"/>
  <c r="J110" i="27" s="1"/>
  <c r="I111" i="27"/>
  <c r="I110" i="27" s="1"/>
  <c r="H111" i="27"/>
  <c r="H110" i="27" s="1"/>
  <c r="G111" i="27"/>
  <c r="G110" i="27" s="1"/>
  <c r="F111" i="27"/>
  <c r="F110" i="27" s="1"/>
  <c r="E111" i="27"/>
  <c r="D111" i="27"/>
  <c r="D110" i="27" s="1"/>
  <c r="C111" i="27"/>
  <c r="C110" i="27" s="1"/>
  <c r="B111" i="27"/>
  <c r="B110" i="27" s="1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M98" i="27" s="1"/>
  <c r="L104" i="27"/>
  <c r="K104" i="27"/>
  <c r="K98" i="27" s="1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J98" i="27" s="1"/>
  <c r="I103" i="27"/>
  <c r="I98" i="27" s="1"/>
  <c r="H103" i="27"/>
  <c r="G103" i="27"/>
  <c r="G98" i="27" s="1"/>
  <c r="F103" i="27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F98" i="27" s="1"/>
  <c r="E102" i="27"/>
  <c r="D102" i="27"/>
  <c r="C102" i="27"/>
  <c r="C98" i="27" s="1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L98" i="27" s="1"/>
  <c r="K101" i="27"/>
  <c r="J101" i="27"/>
  <c r="I101" i="27"/>
  <c r="H101" i="27"/>
  <c r="G101" i="27"/>
  <c r="F101" i="27"/>
  <c r="E101" i="27"/>
  <c r="D101" i="27"/>
  <c r="C101" i="27"/>
  <c r="B101" i="27"/>
  <c r="B98" i="27" s="1"/>
  <c r="Y100" i="27"/>
  <c r="Y98" i="27" s="1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H98" i="27" s="1"/>
  <c r="G100" i="27"/>
  <c r="F100" i="27"/>
  <c r="E100" i="27"/>
  <c r="D100" i="27"/>
  <c r="C100" i="27"/>
  <c r="B100" i="27"/>
  <c r="Y99" i="27"/>
  <c r="X99" i="27"/>
  <c r="X98" i="27" s="1"/>
  <c r="W99" i="27"/>
  <c r="W98" i="27" s="1"/>
  <c r="V99" i="27"/>
  <c r="V98" i="27" s="1"/>
  <c r="U99" i="27"/>
  <c r="U98" i="27" s="1"/>
  <c r="T99" i="27"/>
  <c r="T98" i="27" s="1"/>
  <c r="S99" i="27"/>
  <c r="S98" i="27" s="1"/>
  <c r="R99" i="27"/>
  <c r="Q99" i="27"/>
  <c r="P99" i="27"/>
  <c r="O99" i="27"/>
  <c r="N99" i="27"/>
  <c r="N98" i="27" s="1"/>
  <c r="M99" i="27"/>
  <c r="L99" i="27"/>
  <c r="K99" i="27"/>
  <c r="J99" i="27"/>
  <c r="I99" i="27"/>
  <c r="H99" i="27"/>
  <c r="G99" i="27"/>
  <c r="F99" i="27"/>
  <c r="E99" i="27"/>
  <c r="E98" i="27" s="1"/>
  <c r="D99" i="27"/>
  <c r="D98" i="27" s="1"/>
  <c r="C99" i="27"/>
  <c r="B99" i="27"/>
  <c r="R98" i="27"/>
  <c r="Q98" i="27"/>
  <c r="P98" i="27"/>
  <c r="O98" i="27"/>
  <c r="Y69" i="27"/>
  <c r="Y122" i="27" s="1"/>
  <c r="X69" i="27"/>
  <c r="W69" i="27"/>
  <c r="V69" i="27"/>
  <c r="U69" i="27"/>
  <c r="T69" i="27"/>
  <c r="T122" i="27" s="1"/>
  <c r="S69" i="27"/>
  <c r="S122" i="27" s="1"/>
  <c r="R69" i="27"/>
  <c r="Q69" i="27"/>
  <c r="Q122" i="27" s="1"/>
  <c r="P69" i="27"/>
  <c r="O69" i="27"/>
  <c r="N69" i="27"/>
  <c r="M69" i="27"/>
  <c r="M122" i="27" s="1"/>
  <c r="L69" i="27"/>
  <c r="L122" i="27" s="1"/>
  <c r="K69" i="27"/>
  <c r="K122" i="27" s="1"/>
  <c r="J69" i="27"/>
  <c r="J122" i="27" s="1"/>
  <c r="I69" i="27"/>
  <c r="I122" i="27" s="1"/>
  <c r="H69" i="27"/>
  <c r="G69" i="27"/>
  <c r="F69" i="27"/>
  <c r="E69" i="27"/>
  <c r="E122" i="27" s="1"/>
  <c r="D69" i="27"/>
  <c r="D122" i="27" s="1"/>
  <c r="C69" i="27"/>
  <c r="C122" i="27" s="1"/>
  <c r="B69" i="27"/>
  <c r="Y56" i="27"/>
  <c r="X56" i="27"/>
  <c r="X119" i="27" s="1"/>
  <c r="W56" i="27"/>
  <c r="V56" i="27"/>
  <c r="U56" i="27"/>
  <c r="T56" i="27"/>
  <c r="T119" i="27" s="1"/>
  <c r="S56" i="27"/>
  <c r="S119" i="27" s="1"/>
  <c r="R56" i="27"/>
  <c r="R119" i="27" s="1"/>
  <c r="Q56" i="27"/>
  <c r="P56" i="27"/>
  <c r="P119" i="27" s="1"/>
  <c r="O56" i="27"/>
  <c r="O119" i="27" s="1"/>
  <c r="N56" i="27"/>
  <c r="M56" i="27"/>
  <c r="L56" i="27"/>
  <c r="L119" i="27" s="1"/>
  <c r="K56" i="27"/>
  <c r="K119" i="27" s="1"/>
  <c r="J56" i="27"/>
  <c r="J119" i="27" s="1"/>
  <c r="I56" i="27"/>
  <c r="H56" i="27"/>
  <c r="H119" i="27" s="1"/>
  <c r="G56" i="27"/>
  <c r="G119" i="27" s="1"/>
  <c r="F56" i="27"/>
  <c r="F119" i="27" s="1"/>
  <c r="E56" i="27"/>
  <c r="D56" i="27"/>
  <c r="D119" i="27" s="1"/>
  <c r="C56" i="27"/>
  <c r="C119" i="27" s="1"/>
  <c r="B56" i="27"/>
  <c r="B119" i="27" s="1"/>
  <c r="Y43" i="27"/>
  <c r="X43" i="27"/>
  <c r="W43" i="27"/>
  <c r="V43" i="27"/>
  <c r="U43" i="27"/>
  <c r="U116" i="27" s="1"/>
  <c r="T43" i="27"/>
  <c r="S43" i="27"/>
  <c r="R43" i="27"/>
  <c r="Q43" i="27"/>
  <c r="P43" i="27"/>
  <c r="O43" i="27"/>
  <c r="N43" i="27"/>
  <c r="M43" i="27"/>
  <c r="M116" i="27" s="1"/>
  <c r="L43" i="27"/>
  <c r="K43" i="27"/>
  <c r="J43" i="27"/>
  <c r="I43" i="27"/>
  <c r="H43" i="27"/>
  <c r="G43" i="27"/>
  <c r="F43" i="27"/>
  <c r="E43" i="27"/>
  <c r="E116" i="27" s="1"/>
  <c r="D43" i="27"/>
  <c r="C43" i="27"/>
  <c r="B43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M105" i="27" s="1"/>
  <c r="L17" i="27"/>
  <c r="K17" i="27"/>
  <c r="J17" i="27"/>
  <c r="I17" i="27"/>
  <c r="H17" i="27"/>
  <c r="G17" i="27"/>
  <c r="F17" i="27"/>
  <c r="E17" i="27"/>
  <c r="E105" i="27" s="1"/>
  <c r="D17" i="27"/>
  <c r="C17" i="27"/>
  <c r="B17" i="27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O126" i="26" s="1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N126" i="26" s="1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U126" i="26" s="1"/>
  <c r="T128" i="26"/>
  <c r="S128" i="26"/>
  <c r="R128" i="26"/>
  <c r="Q128" i="26"/>
  <c r="P128" i="26"/>
  <c r="O128" i="26"/>
  <c r="N128" i="26"/>
  <c r="M128" i="26"/>
  <c r="L128" i="26"/>
  <c r="K128" i="26"/>
  <c r="J128" i="26"/>
  <c r="J126" i="26" s="1"/>
  <c r="I128" i="26"/>
  <c r="H128" i="26"/>
  <c r="G128" i="26"/>
  <c r="F128" i="26"/>
  <c r="E128" i="26"/>
  <c r="E126" i="26" s="1"/>
  <c r="D128" i="26"/>
  <c r="D126" i="26" s="1"/>
  <c r="C128" i="26"/>
  <c r="B128" i="26"/>
  <c r="Y127" i="26"/>
  <c r="Y126" i="26" s="1"/>
  <c r="X127" i="26"/>
  <c r="X126" i="26" s="1"/>
  <c r="W127" i="26"/>
  <c r="W126" i="26" s="1"/>
  <c r="V127" i="26"/>
  <c r="U127" i="26"/>
  <c r="T127" i="26"/>
  <c r="T126" i="26" s="1"/>
  <c r="S127" i="26"/>
  <c r="R127" i="26"/>
  <c r="Q127" i="26"/>
  <c r="Q126" i="26" s="1"/>
  <c r="P127" i="26"/>
  <c r="O127" i="26"/>
  <c r="N127" i="26"/>
  <c r="M127" i="26"/>
  <c r="L127" i="26"/>
  <c r="K127" i="26"/>
  <c r="K126" i="26" s="1"/>
  <c r="J127" i="26"/>
  <c r="I127" i="26"/>
  <c r="I126" i="26" s="1"/>
  <c r="H127" i="26"/>
  <c r="H126" i="26" s="1"/>
  <c r="G127" i="26"/>
  <c r="G126" i="26" s="1"/>
  <c r="F127" i="26"/>
  <c r="F126" i="26" s="1"/>
  <c r="E127" i="26"/>
  <c r="D127" i="26"/>
  <c r="C127" i="26"/>
  <c r="C126" i="26" s="1"/>
  <c r="B127" i="26"/>
  <c r="B126" i="26" s="1"/>
  <c r="V126" i="26"/>
  <c r="S126" i="26"/>
  <c r="R126" i="26"/>
  <c r="P126" i="26"/>
  <c r="M126" i="26"/>
  <c r="L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D110" i="26" s="1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110" i="26" s="1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X116" i="26"/>
  <c r="P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X112" i="26"/>
  <c r="X110" i="26" s="1"/>
  <c r="W112" i="26"/>
  <c r="V112" i="26"/>
  <c r="U112" i="26"/>
  <c r="T112" i="26"/>
  <c r="S112" i="26"/>
  <c r="S110" i="26" s="1"/>
  <c r="R112" i="26"/>
  <c r="R110" i="26" s="1"/>
  <c r="Q112" i="26"/>
  <c r="P112" i="26"/>
  <c r="O112" i="26"/>
  <c r="N112" i="26"/>
  <c r="M112" i="26"/>
  <c r="L112" i="26"/>
  <c r="K112" i="26"/>
  <c r="J112" i="26"/>
  <c r="I112" i="26"/>
  <c r="H112" i="26"/>
  <c r="G112" i="26"/>
  <c r="G110" i="26" s="1"/>
  <c r="F112" i="26"/>
  <c r="E112" i="26"/>
  <c r="D112" i="26"/>
  <c r="C112" i="26"/>
  <c r="B112" i="26"/>
  <c r="Y111" i="26"/>
  <c r="Y110" i="26" s="1"/>
  <c r="X111" i="26"/>
  <c r="W111" i="26"/>
  <c r="W110" i="26" s="1"/>
  <c r="V111" i="26"/>
  <c r="V110" i="26" s="1"/>
  <c r="U111" i="26"/>
  <c r="U110" i="26" s="1"/>
  <c r="T111" i="26"/>
  <c r="T110" i="26" s="1"/>
  <c r="S111" i="26"/>
  <c r="R111" i="26"/>
  <c r="Q111" i="26"/>
  <c r="Q110" i="26" s="1"/>
  <c r="P111" i="26"/>
  <c r="P110" i="26" s="1"/>
  <c r="O111" i="26"/>
  <c r="O110" i="26" s="1"/>
  <c r="N111" i="26"/>
  <c r="N110" i="26" s="1"/>
  <c r="M111" i="26"/>
  <c r="M110" i="26" s="1"/>
  <c r="L111" i="26"/>
  <c r="L110" i="26" s="1"/>
  <c r="K111" i="26"/>
  <c r="K110" i="26" s="1"/>
  <c r="J111" i="26"/>
  <c r="J110" i="26" s="1"/>
  <c r="I111" i="26"/>
  <c r="I110" i="26" s="1"/>
  <c r="H111" i="26"/>
  <c r="G111" i="26"/>
  <c r="F111" i="26"/>
  <c r="F110" i="26" s="1"/>
  <c r="E111" i="26"/>
  <c r="D111" i="26"/>
  <c r="C111" i="26"/>
  <c r="C110" i="26" s="1"/>
  <c r="B111" i="26"/>
  <c r="H110" i="26"/>
  <c r="E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U98" i="26" s="1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Q98" i="26" s="1"/>
  <c r="P104" i="26"/>
  <c r="O104" i="26"/>
  <c r="N104" i="26"/>
  <c r="N98" i="26" s="1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N103" i="26"/>
  <c r="M103" i="26"/>
  <c r="M98" i="26" s="1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Y100" i="26"/>
  <c r="X100" i="26"/>
  <c r="W100" i="26"/>
  <c r="W98" i="26" s="1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Y98" i="26" s="1"/>
  <c r="X99" i="26"/>
  <c r="W99" i="26"/>
  <c r="V99" i="26"/>
  <c r="V98" i="26" s="1"/>
  <c r="U99" i="26"/>
  <c r="T99" i="26"/>
  <c r="S99" i="26"/>
  <c r="S98" i="26" s="1"/>
  <c r="R99" i="26"/>
  <c r="Q99" i="26"/>
  <c r="P99" i="26"/>
  <c r="O99" i="26"/>
  <c r="N99" i="26"/>
  <c r="M99" i="26"/>
  <c r="L99" i="26"/>
  <c r="K99" i="26"/>
  <c r="K98" i="26" s="1"/>
  <c r="J99" i="26"/>
  <c r="J98" i="26" s="1"/>
  <c r="I99" i="26"/>
  <c r="I98" i="26" s="1"/>
  <c r="H99" i="26"/>
  <c r="G99" i="26"/>
  <c r="G98" i="26" s="1"/>
  <c r="F99" i="26"/>
  <c r="F98" i="26" s="1"/>
  <c r="E99" i="26"/>
  <c r="E98" i="26" s="1"/>
  <c r="D99" i="26"/>
  <c r="D98" i="26" s="1"/>
  <c r="C99" i="26"/>
  <c r="C98" i="26" s="1"/>
  <c r="B99" i="26"/>
  <c r="B98" i="26" s="1"/>
  <c r="T98" i="26"/>
  <c r="R98" i="26"/>
  <c r="O98" i="26"/>
  <c r="L98" i="26"/>
  <c r="Y69" i="26"/>
  <c r="Y154" i="26" s="1"/>
  <c r="X69" i="26"/>
  <c r="X122" i="26" s="1"/>
  <c r="W69" i="26"/>
  <c r="W154" i="26" s="1"/>
  <c r="V69" i="26"/>
  <c r="V154" i="26" s="1"/>
  <c r="U69" i="26"/>
  <c r="T69" i="26"/>
  <c r="T154" i="26" s="1"/>
  <c r="S69" i="26"/>
  <c r="S154" i="26" s="1"/>
  <c r="R69" i="26"/>
  <c r="R154" i="26" s="1"/>
  <c r="Q69" i="26"/>
  <c r="P69" i="26"/>
  <c r="P122" i="26" s="1"/>
  <c r="O69" i="26"/>
  <c r="N69" i="26"/>
  <c r="M69" i="26"/>
  <c r="L69" i="26"/>
  <c r="K69" i="26"/>
  <c r="J69" i="26"/>
  <c r="I69" i="26"/>
  <c r="H69" i="26"/>
  <c r="H122" i="26" s="1"/>
  <c r="G69" i="26"/>
  <c r="F69" i="26"/>
  <c r="E69" i="26"/>
  <c r="D69" i="26"/>
  <c r="C69" i="26"/>
  <c r="B69" i="26"/>
  <c r="Y56" i="26"/>
  <c r="X56" i="26"/>
  <c r="X119" i="26" s="1"/>
  <c r="W56" i="26"/>
  <c r="V56" i="26"/>
  <c r="U56" i="26"/>
  <c r="U153" i="26" s="1"/>
  <c r="T56" i="26"/>
  <c r="T153" i="26" s="1"/>
  <c r="S56" i="26"/>
  <c r="R56" i="26"/>
  <c r="R153" i="26" s="1"/>
  <c r="Q56" i="26"/>
  <c r="Q153" i="26" s="1"/>
  <c r="P56" i="26"/>
  <c r="P119" i="26" s="1"/>
  <c r="O56" i="26"/>
  <c r="O153" i="26" s="1"/>
  <c r="N56" i="26"/>
  <c r="N153" i="26" s="1"/>
  <c r="M56" i="26"/>
  <c r="L56" i="26"/>
  <c r="K56" i="26"/>
  <c r="J56" i="26"/>
  <c r="I56" i="26"/>
  <c r="H56" i="26"/>
  <c r="G56" i="26"/>
  <c r="F56" i="26"/>
  <c r="E56" i="26"/>
  <c r="D56" i="26"/>
  <c r="C56" i="26"/>
  <c r="B56" i="26"/>
  <c r="Y43" i="26"/>
  <c r="X43" i="26"/>
  <c r="W43" i="26"/>
  <c r="V43" i="26"/>
  <c r="U43" i="26"/>
  <c r="T43" i="26"/>
  <c r="S43" i="26"/>
  <c r="R43" i="26"/>
  <c r="Q43" i="26"/>
  <c r="Q152" i="26" s="1"/>
  <c r="P43" i="26"/>
  <c r="P152" i="26" s="1"/>
  <c r="O43" i="26"/>
  <c r="O152" i="26" s="1"/>
  <c r="N43" i="26"/>
  <c r="M43" i="26"/>
  <c r="M152" i="26" s="1"/>
  <c r="L43" i="26"/>
  <c r="L152" i="26" s="1"/>
  <c r="K43" i="26"/>
  <c r="J43" i="26"/>
  <c r="J152" i="26" s="1"/>
  <c r="I43" i="26"/>
  <c r="H43" i="26"/>
  <c r="H116" i="26" s="1"/>
  <c r="G43" i="26"/>
  <c r="F43" i="26"/>
  <c r="E43" i="26"/>
  <c r="D43" i="26"/>
  <c r="C43" i="26"/>
  <c r="B43" i="26"/>
  <c r="Y17" i="26"/>
  <c r="X17" i="26"/>
  <c r="X105" i="26" s="1"/>
  <c r="W17" i="26"/>
  <c r="V17" i="26"/>
  <c r="U17" i="26"/>
  <c r="T17" i="26"/>
  <c r="S17" i="26"/>
  <c r="R17" i="26"/>
  <c r="Q17" i="26"/>
  <c r="P17" i="26"/>
  <c r="P105" i="26" s="1"/>
  <c r="O17" i="26"/>
  <c r="N17" i="26"/>
  <c r="M17" i="26"/>
  <c r="M143" i="26" s="1"/>
  <c r="L17" i="26"/>
  <c r="K17" i="26"/>
  <c r="J17" i="26"/>
  <c r="J143" i="26" s="1"/>
  <c r="I17" i="26"/>
  <c r="I143" i="26" s="1"/>
  <c r="H17" i="26"/>
  <c r="H105" i="26" s="1"/>
  <c r="G17" i="26"/>
  <c r="G143" i="26" s="1"/>
  <c r="F17" i="26"/>
  <c r="F143" i="26" s="1"/>
  <c r="E17" i="26"/>
  <c r="D17" i="26"/>
  <c r="C17" i="26"/>
  <c r="B17" i="26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I156" i="25" s="1"/>
  <c r="H161" i="25"/>
  <c r="G161" i="25"/>
  <c r="G156" i="25" s="1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H156" i="25" s="1"/>
  <c r="G160" i="25"/>
  <c r="F160" i="25"/>
  <c r="E160" i="25"/>
  <c r="D160" i="25"/>
  <c r="C160" i="25"/>
  <c r="B160" i="25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X157" i="25"/>
  <c r="W157" i="25"/>
  <c r="V157" i="25"/>
  <c r="U157" i="25"/>
  <c r="T157" i="25"/>
  <c r="S157" i="25"/>
  <c r="R157" i="25"/>
  <c r="Q157" i="25"/>
  <c r="P157" i="25"/>
  <c r="P156" i="25" s="1"/>
  <c r="O157" i="25"/>
  <c r="O156" i="25" s="1"/>
  <c r="N157" i="25"/>
  <c r="N156" i="25" s="1"/>
  <c r="M157" i="25"/>
  <c r="M156" i="25" s="1"/>
  <c r="L157" i="25"/>
  <c r="L156" i="25" s="1"/>
  <c r="K157" i="25"/>
  <c r="K156" i="25" s="1"/>
  <c r="J157" i="25"/>
  <c r="J156" i="25" s="1"/>
  <c r="I157" i="25"/>
  <c r="H157" i="25"/>
  <c r="G157" i="25"/>
  <c r="F157" i="25"/>
  <c r="E157" i="25"/>
  <c r="D157" i="25"/>
  <c r="C157" i="25"/>
  <c r="B157" i="25"/>
  <c r="F156" i="25"/>
  <c r="S154" i="25"/>
  <c r="K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K146" i="25" s="1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E126" i="25" s="1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Q126" i="25" s="1"/>
  <c r="P128" i="25"/>
  <c r="O128" i="25"/>
  <c r="O126" i="25" s="1"/>
  <c r="N128" i="25"/>
  <c r="N126" i="25" s="1"/>
  <c r="M128" i="25"/>
  <c r="L128" i="25"/>
  <c r="L126" i="25" s="1"/>
  <c r="K128" i="25"/>
  <c r="J128" i="25"/>
  <c r="I128" i="25"/>
  <c r="H128" i="25"/>
  <c r="G128" i="25"/>
  <c r="F128" i="25"/>
  <c r="E128" i="25"/>
  <c r="D128" i="25"/>
  <c r="C128" i="25"/>
  <c r="B128" i="25"/>
  <c r="B126" i="25" s="1"/>
  <c r="Y127" i="25"/>
  <c r="Y126" i="25" s="1"/>
  <c r="X127" i="25"/>
  <c r="X126" i="25" s="1"/>
  <c r="W127" i="25"/>
  <c r="W126" i="25" s="1"/>
  <c r="V127" i="25"/>
  <c r="V126" i="25" s="1"/>
  <c r="U127" i="25"/>
  <c r="U126" i="25" s="1"/>
  <c r="T127" i="25"/>
  <c r="T126" i="25" s="1"/>
  <c r="S127" i="25"/>
  <c r="S126" i="25" s="1"/>
  <c r="R127" i="25"/>
  <c r="R126" i="25" s="1"/>
  <c r="Q127" i="25"/>
  <c r="P127" i="25"/>
  <c r="O127" i="25"/>
  <c r="N127" i="25"/>
  <c r="M127" i="25"/>
  <c r="M126" i="25" s="1"/>
  <c r="L127" i="25"/>
  <c r="K127" i="25"/>
  <c r="K126" i="25" s="1"/>
  <c r="J127" i="25"/>
  <c r="J126" i="25" s="1"/>
  <c r="I127" i="25"/>
  <c r="H127" i="25"/>
  <c r="H126" i="25" s="1"/>
  <c r="G127" i="25"/>
  <c r="F127" i="25"/>
  <c r="E127" i="25"/>
  <c r="D127" i="25"/>
  <c r="C127" i="25"/>
  <c r="B127" i="25"/>
  <c r="P126" i="25"/>
  <c r="I126" i="25"/>
  <c r="G126" i="25"/>
  <c r="F126" i="25"/>
  <c r="D126" i="25"/>
  <c r="C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S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K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X114" i="25"/>
  <c r="W114" i="25"/>
  <c r="V114" i="25"/>
  <c r="U114" i="25"/>
  <c r="T114" i="25"/>
  <c r="S114" i="25"/>
  <c r="R114" i="25"/>
  <c r="R110" i="25" s="1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Y112" i="25"/>
  <c r="X112" i="25"/>
  <c r="W112" i="25"/>
  <c r="V112" i="25"/>
  <c r="U112" i="25"/>
  <c r="T112" i="25"/>
  <c r="S112" i="25"/>
  <c r="R112" i="25"/>
  <c r="Q112" i="25"/>
  <c r="P112" i="25"/>
  <c r="O112" i="25"/>
  <c r="O110" i="25" s="1"/>
  <c r="N112" i="25"/>
  <c r="N110" i="25" s="1"/>
  <c r="M112" i="25"/>
  <c r="M110" i="25" s="1"/>
  <c r="L112" i="25"/>
  <c r="K112" i="25"/>
  <c r="J112" i="25"/>
  <c r="I112" i="25"/>
  <c r="H112" i="25"/>
  <c r="G112" i="25"/>
  <c r="F112" i="25"/>
  <c r="E112" i="25"/>
  <c r="D112" i="25"/>
  <c r="C112" i="25"/>
  <c r="B112" i="25"/>
  <c r="Y111" i="25"/>
  <c r="Y110" i="25" s="1"/>
  <c r="X111" i="25"/>
  <c r="X110" i="25" s="1"/>
  <c r="W111" i="25"/>
  <c r="V111" i="25"/>
  <c r="V110" i="25" s="1"/>
  <c r="U111" i="25"/>
  <c r="T111" i="25"/>
  <c r="S111" i="25"/>
  <c r="R111" i="25"/>
  <c r="Q111" i="25"/>
  <c r="P111" i="25"/>
  <c r="O111" i="25"/>
  <c r="N111" i="25"/>
  <c r="M111" i="25"/>
  <c r="L111" i="25"/>
  <c r="L110" i="25" s="1"/>
  <c r="K111" i="25"/>
  <c r="J111" i="25"/>
  <c r="J110" i="25" s="1"/>
  <c r="I111" i="25"/>
  <c r="I110" i="25" s="1"/>
  <c r="H111" i="25"/>
  <c r="H110" i="25" s="1"/>
  <c r="G111" i="25"/>
  <c r="G110" i="25" s="1"/>
  <c r="F111" i="25"/>
  <c r="F110" i="25" s="1"/>
  <c r="E111" i="25"/>
  <c r="E110" i="25" s="1"/>
  <c r="D111" i="25"/>
  <c r="D110" i="25" s="1"/>
  <c r="C111" i="25"/>
  <c r="B111" i="25"/>
  <c r="B110" i="25" s="1"/>
  <c r="W110" i="25"/>
  <c r="U110" i="25"/>
  <c r="T110" i="25"/>
  <c r="Q110" i="25"/>
  <c r="P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D98" i="25" s="1"/>
  <c r="C102" i="25"/>
  <c r="B102" i="25"/>
  <c r="Y101" i="25"/>
  <c r="X101" i="25"/>
  <c r="W101" i="25"/>
  <c r="V101" i="25"/>
  <c r="U101" i="25"/>
  <c r="T101" i="25"/>
  <c r="S101" i="25"/>
  <c r="R101" i="25"/>
  <c r="Q101" i="25"/>
  <c r="P101" i="25"/>
  <c r="O101" i="25"/>
  <c r="O98" i="25" s="1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Y100" i="25"/>
  <c r="X100" i="25"/>
  <c r="W100" i="25"/>
  <c r="V100" i="25"/>
  <c r="U100" i="25"/>
  <c r="T100" i="25"/>
  <c r="S100" i="25"/>
  <c r="R100" i="25"/>
  <c r="Q100" i="25"/>
  <c r="P100" i="25"/>
  <c r="P98" i="25" s="1"/>
  <c r="O100" i="25"/>
  <c r="N100" i="25"/>
  <c r="N98" i="25" s="1"/>
  <c r="M100" i="25"/>
  <c r="M98" i="25" s="1"/>
  <c r="L100" i="25"/>
  <c r="K100" i="25"/>
  <c r="K98" i="25" s="1"/>
  <c r="J100" i="25"/>
  <c r="I100" i="25"/>
  <c r="H100" i="25"/>
  <c r="G100" i="25"/>
  <c r="F100" i="25"/>
  <c r="E100" i="25"/>
  <c r="D100" i="25"/>
  <c r="C100" i="25"/>
  <c r="B100" i="25"/>
  <c r="Y99" i="25"/>
  <c r="Y98" i="25" s="1"/>
  <c r="X99" i="25"/>
  <c r="X98" i="25" s="1"/>
  <c r="W99" i="25"/>
  <c r="W98" i="25" s="1"/>
  <c r="V99" i="25"/>
  <c r="V98" i="25" s="1"/>
  <c r="U99" i="25"/>
  <c r="U98" i="25" s="1"/>
  <c r="T99" i="25"/>
  <c r="T98" i="25" s="1"/>
  <c r="S99" i="25"/>
  <c r="S98" i="25" s="1"/>
  <c r="R99" i="25"/>
  <c r="R98" i="25" s="1"/>
  <c r="Q99" i="25"/>
  <c r="Q98" i="25" s="1"/>
  <c r="P99" i="25"/>
  <c r="O99" i="25"/>
  <c r="N99" i="25"/>
  <c r="M99" i="25"/>
  <c r="L99" i="25"/>
  <c r="L98" i="25" s="1"/>
  <c r="K99" i="25"/>
  <c r="J99" i="25"/>
  <c r="J98" i="25" s="1"/>
  <c r="I99" i="25"/>
  <c r="I98" i="25" s="1"/>
  <c r="H99" i="25"/>
  <c r="G99" i="25"/>
  <c r="G98" i="25" s="1"/>
  <c r="F99" i="25"/>
  <c r="E99" i="25"/>
  <c r="D99" i="25"/>
  <c r="C99" i="25"/>
  <c r="B99" i="25"/>
  <c r="H98" i="25"/>
  <c r="F98" i="25"/>
  <c r="E98" i="25"/>
  <c r="C98" i="25"/>
  <c r="B98" i="25"/>
  <c r="Y69" i="25"/>
  <c r="Y154" i="25" s="1"/>
  <c r="X69" i="25"/>
  <c r="X154" i="26" s="1"/>
  <c r="W69" i="25"/>
  <c r="W154" i="25" s="1"/>
  <c r="V69" i="25"/>
  <c r="V154" i="25" s="1"/>
  <c r="U69" i="25"/>
  <c r="U154" i="25" s="1"/>
  <c r="T69" i="25"/>
  <c r="T154" i="25" s="1"/>
  <c r="S69" i="25"/>
  <c r="S154" i="27" s="1"/>
  <c r="R69" i="25"/>
  <c r="R154" i="25" s="1"/>
  <c r="Q69" i="25"/>
  <c r="Q154" i="25" s="1"/>
  <c r="P69" i="25"/>
  <c r="P154" i="26" s="1"/>
  <c r="O69" i="25"/>
  <c r="O154" i="25" s="1"/>
  <c r="N69" i="25"/>
  <c r="N154" i="25" s="1"/>
  <c r="M69" i="25"/>
  <c r="M154" i="25" s="1"/>
  <c r="L69" i="25"/>
  <c r="L154" i="25" s="1"/>
  <c r="K69" i="25"/>
  <c r="K154" i="25" s="1"/>
  <c r="J69" i="25"/>
  <c r="J154" i="25" s="1"/>
  <c r="I69" i="25"/>
  <c r="I154" i="25" s="1"/>
  <c r="H69" i="25"/>
  <c r="H154" i="26" s="1"/>
  <c r="G69" i="25"/>
  <c r="G154" i="25" s="1"/>
  <c r="F69" i="25"/>
  <c r="F154" i="25" s="1"/>
  <c r="E69" i="25"/>
  <c r="E154" i="25" s="1"/>
  <c r="D69" i="25"/>
  <c r="D154" i="25" s="1"/>
  <c r="C69" i="25"/>
  <c r="C154" i="25" s="1"/>
  <c r="B69" i="25"/>
  <c r="B154" i="25" s="1"/>
  <c r="Y56" i="25"/>
  <c r="Y153" i="25" s="1"/>
  <c r="X56" i="25"/>
  <c r="X153" i="25" s="1"/>
  <c r="W56" i="25"/>
  <c r="W153" i="25" s="1"/>
  <c r="V56" i="25"/>
  <c r="V153" i="25" s="1"/>
  <c r="U56" i="25"/>
  <c r="U153" i="25" s="1"/>
  <c r="T56" i="25"/>
  <c r="T153" i="25" s="1"/>
  <c r="S56" i="25"/>
  <c r="S153" i="25" s="1"/>
  <c r="R56" i="25"/>
  <c r="R153" i="25" s="1"/>
  <c r="Q56" i="25"/>
  <c r="Q153" i="25" s="1"/>
  <c r="P56" i="25"/>
  <c r="P153" i="25" s="1"/>
  <c r="O56" i="25"/>
  <c r="O153" i="25" s="1"/>
  <c r="N56" i="25"/>
  <c r="N153" i="25" s="1"/>
  <c r="M56" i="25"/>
  <c r="M153" i="25" s="1"/>
  <c r="L56" i="25"/>
  <c r="L153" i="25" s="1"/>
  <c r="K56" i="25"/>
  <c r="K153" i="25" s="1"/>
  <c r="J56" i="25"/>
  <c r="J153" i="25" s="1"/>
  <c r="I56" i="25"/>
  <c r="I153" i="25" s="1"/>
  <c r="H56" i="25"/>
  <c r="H153" i="25" s="1"/>
  <c r="G56" i="25"/>
  <c r="G153" i="25" s="1"/>
  <c r="F56" i="25"/>
  <c r="F153" i="25" s="1"/>
  <c r="E56" i="25"/>
  <c r="E153" i="25" s="1"/>
  <c r="D56" i="25"/>
  <c r="D153" i="25" s="1"/>
  <c r="C56" i="25"/>
  <c r="C153" i="25" s="1"/>
  <c r="B56" i="25"/>
  <c r="B153" i="25" s="1"/>
  <c r="Y43" i="25"/>
  <c r="Y152" i="25" s="1"/>
  <c r="X43" i="25"/>
  <c r="X152" i="25" s="1"/>
  <c r="W43" i="25"/>
  <c r="W152" i="25" s="1"/>
  <c r="V43" i="25"/>
  <c r="U43" i="25"/>
  <c r="U152" i="25" s="1"/>
  <c r="T43" i="25"/>
  <c r="T152" i="25" s="1"/>
  <c r="S43" i="25"/>
  <c r="S116" i="25" s="1"/>
  <c r="R43" i="25"/>
  <c r="R152" i="25" s="1"/>
  <c r="Q43" i="25"/>
  <c r="Q152" i="25" s="1"/>
  <c r="P43" i="25"/>
  <c r="P152" i="25" s="1"/>
  <c r="O43" i="25"/>
  <c r="O152" i="25" s="1"/>
  <c r="N43" i="25"/>
  <c r="M43" i="25"/>
  <c r="M152" i="25" s="1"/>
  <c r="L43" i="25"/>
  <c r="L152" i="25" s="1"/>
  <c r="K43" i="25"/>
  <c r="J43" i="25"/>
  <c r="J152" i="25" s="1"/>
  <c r="I43" i="25"/>
  <c r="I152" i="25" s="1"/>
  <c r="H43" i="25"/>
  <c r="H152" i="25" s="1"/>
  <c r="G43" i="25"/>
  <c r="G152" i="25" s="1"/>
  <c r="F43" i="25"/>
  <c r="E43" i="25"/>
  <c r="E152" i="25" s="1"/>
  <c r="D43" i="25"/>
  <c r="D152" i="25" s="1"/>
  <c r="C43" i="25"/>
  <c r="C116" i="25" s="1"/>
  <c r="B43" i="25"/>
  <c r="B152" i="25" s="1"/>
  <c r="Y17" i="25"/>
  <c r="Y143" i="25" s="1"/>
  <c r="X17" i="25"/>
  <c r="X143" i="25" s="1"/>
  <c r="W17" i="25"/>
  <c r="W143" i="25" s="1"/>
  <c r="V17" i="25"/>
  <c r="V143" i="25" s="1"/>
  <c r="U17" i="25"/>
  <c r="U143" i="25" s="1"/>
  <c r="T17" i="25"/>
  <c r="S17" i="25"/>
  <c r="S105" i="25" s="1"/>
  <c r="R17" i="25"/>
  <c r="R143" i="25" s="1"/>
  <c r="Q17" i="25"/>
  <c r="Q143" i="25" s="1"/>
  <c r="Q136" i="25" s="1"/>
  <c r="P17" i="25"/>
  <c r="P143" i="25" s="1"/>
  <c r="P136" i="25" s="1"/>
  <c r="O17" i="25"/>
  <c r="O143" i="25" s="1"/>
  <c r="O136" i="25" s="1"/>
  <c r="N17" i="25"/>
  <c r="N143" i="25" s="1"/>
  <c r="M17" i="25"/>
  <c r="M143" i="25" s="1"/>
  <c r="L17" i="25"/>
  <c r="K17" i="25"/>
  <c r="K105" i="25" s="1"/>
  <c r="J17" i="25"/>
  <c r="J143" i="25" s="1"/>
  <c r="I17" i="25"/>
  <c r="I143" i="25" s="1"/>
  <c r="H17" i="25"/>
  <c r="H143" i="25" s="1"/>
  <c r="G17" i="25"/>
  <c r="G143" i="25" s="1"/>
  <c r="F17" i="25"/>
  <c r="F143" i="25" s="1"/>
  <c r="E17" i="25"/>
  <c r="E143" i="25" s="1"/>
  <c r="D17" i="25"/>
  <c r="C17" i="25"/>
  <c r="C105" i="25" s="1"/>
  <c r="B17" i="25"/>
  <c r="B143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C57" i="24" s="1"/>
  <c r="C116" i="4" s="1"/>
  <c r="B60" i="24"/>
  <c r="B57" i="24" s="1"/>
  <c r="B116" i="4" s="1"/>
  <c r="Y59" i="24"/>
  <c r="X59" i="24"/>
  <c r="W59" i="24"/>
  <c r="V59" i="24"/>
  <c r="U59" i="24"/>
  <c r="T59" i="24"/>
  <c r="S59" i="24"/>
  <c r="R59" i="24"/>
  <c r="Q59" i="24"/>
  <c r="P59" i="24"/>
  <c r="O59" i="24"/>
  <c r="N59" i="24"/>
  <c r="M59" i="24"/>
  <c r="L59" i="24"/>
  <c r="K59" i="24"/>
  <c r="J59" i="24"/>
  <c r="I59" i="24"/>
  <c r="H59" i="24"/>
  <c r="G59" i="24"/>
  <c r="F59" i="24"/>
  <c r="E59" i="24"/>
  <c r="D59" i="24"/>
  <c r="C59" i="24"/>
  <c r="B59" i="24"/>
  <c r="Y58" i="24"/>
  <c r="X58" i="24"/>
  <c r="X57" i="24" s="1"/>
  <c r="X116" i="4" s="1"/>
  <c r="W58" i="24"/>
  <c r="W57" i="24" s="1"/>
  <c r="W116" i="4" s="1"/>
  <c r="V58" i="24"/>
  <c r="V57" i="24" s="1"/>
  <c r="V116" i="4" s="1"/>
  <c r="U58" i="24"/>
  <c r="T58" i="24"/>
  <c r="T57" i="24" s="1"/>
  <c r="T116" i="4" s="1"/>
  <c r="S58" i="24"/>
  <c r="S57" i="24" s="1"/>
  <c r="S116" i="4" s="1"/>
  <c r="R58" i="24"/>
  <c r="R57" i="24" s="1"/>
  <c r="R116" i="4" s="1"/>
  <c r="Q58" i="24"/>
  <c r="Q57" i="24" s="1"/>
  <c r="Q116" i="4" s="1"/>
  <c r="P58" i="24"/>
  <c r="P57" i="24" s="1"/>
  <c r="P116" i="4" s="1"/>
  <c r="O58" i="24"/>
  <c r="O57" i="24" s="1"/>
  <c r="O116" i="4" s="1"/>
  <c r="N58" i="24"/>
  <c r="N57" i="24" s="1"/>
  <c r="N116" i="4" s="1"/>
  <c r="M58" i="24"/>
  <c r="M57" i="24" s="1"/>
  <c r="M116" i="4" s="1"/>
  <c r="L58" i="24"/>
  <c r="L57" i="24" s="1"/>
  <c r="L116" i="4" s="1"/>
  <c r="K58" i="24"/>
  <c r="K57" i="24" s="1"/>
  <c r="K116" i="4" s="1"/>
  <c r="J58" i="24"/>
  <c r="J57" i="24" s="1"/>
  <c r="J116" i="4" s="1"/>
  <c r="I58" i="24"/>
  <c r="H58" i="24"/>
  <c r="G58" i="24"/>
  <c r="F58" i="24"/>
  <c r="E58" i="24"/>
  <c r="D58" i="24"/>
  <c r="C58" i="24"/>
  <c r="B58" i="24"/>
  <c r="I57" i="24"/>
  <c r="H57" i="24"/>
  <c r="G57" i="24"/>
  <c r="F57" i="24"/>
  <c r="Y55" i="24"/>
  <c r="Y77" i="24" s="1"/>
  <c r="X55" i="24"/>
  <c r="X77" i="24" s="1"/>
  <c r="W55" i="24"/>
  <c r="W69" i="24" s="1"/>
  <c r="V55" i="24"/>
  <c r="V69" i="24" s="1"/>
  <c r="U55" i="24"/>
  <c r="U69" i="24" s="1"/>
  <c r="T55" i="24"/>
  <c r="S55" i="24"/>
  <c r="R55" i="24"/>
  <c r="Q55" i="24"/>
  <c r="P55" i="24"/>
  <c r="O55" i="24"/>
  <c r="N55" i="24"/>
  <c r="M55" i="24"/>
  <c r="L55" i="24"/>
  <c r="K55" i="24"/>
  <c r="K77" i="24" s="1"/>
  <c r="J55" i="24"/>
  <c r="J77" i="24" s="1"/>
  <c r="I55" i="24"/>
  <c r="I77" i="24" s="1"/>
  <c r="H55" i="24"/>
  <c r="H77" i="24" s="1"/>
  <c r="G55" i="24"/>
  <c r="G69" i="24" s="1"/>
  <c r="F55" i="24"/>
  <c r="F69" i="24" s="1"/>
  <c r="E55" i="24"/>
  <c r="E69" i="24" s="1"/>
  <c r="D55" i="24"/>
  <c r="C55" i="24"/>
  <c r="C77" i="24" s="1"/>
  <c r="B55" i="24"/>
  <c r="B77" i="24" s="1"/>
  <c r="Y54" i="24"/>
  <c r="Y76" i="24" s="1"/>
  <c r="X54" i="24"/>
  <c r="X76" i="24" s="1"/>
  <c r="W54" i="24"/>
  <c r="V54" i="24"/>
  <c r="U54" i="24"/>
  <c r="U76" i="24" s="1"/>
  <c r="T54" i="24"/>
  <c r="T76" i="24" s="1"/>
  <c r="S54" i="24"/>
  <c r="R54" i="24"/>
  <c r="Q54" i="24"/>
  <c r="P54" i="24"/>
  <c r="O54" i="24"/>
  <c r="O68" i="24" s="1"/>
  <c r="N54" i="24"/>
  <c r="N68" i="24" s="1"/>
  <c r="M54" i="24"/>
  <c r="M68" i="24" s="1"/>
  <c r="L54" i="24"/>
  <c r="K54" i="24"/>
  <c r="J54" i="24"/>
  <c r="I54" i="24"/>
  <c r="H54" i="24"/>
  <c r="G54" i="24"/>
  <c r="G76" i="24" s="1"/>
  <c r="F54" i="24"/>
  <c r="F76" i="24" s="1"/>
  <c r="E54" i="24"/>
  <c r="E76" i="24" s="1"/>
  <c r="D54" i="24"/>
  <c r="D76" i="24" s="1"/>
  <c r="C54" i="24"/>
  <c r="B54" i="24"/>
  <c r="Y53" i="24"/>
  <c r="X53" i="24"/>
  <c r="W53" i="24"/>
  <c r="W67" i="24" s="1"/>
  <c r="V53" i="24"/>
  <c r="V67" i="24" s="1"/>
  <c r="U53" i="24"/>
  <c r="U67" i="24" s="1"/>
  <c r="T53" i="24"/>
  <c r="T75" i="24" s="1"/>
  <c r="S53" i="24"/>
  <c r="R53" i="24"/>
  <c r="R52" i="24" s="1"/>
  <c r="R69" i="4" s="1"/>
  <c r="R142" i="4" s="1"/>
  <c r="Q53" i="24"/>
  <c r="Q75" i="24" s="1"/>
  <c r="P53" i="24"/>
  <c r="P75" i="24" s="1"/>
  <c r="O53" i="24"/>
  <c r="O67" i="24" s="1"/>
  <c r="N53" i="24"/>
  <c r="N67" i="24" s="1"/>
  <c r="M53" i="24"/>
  <c r="M67" i="24" s="1"/>
  <c r="L53" i="24"/>
  <c r="L52" i="24" s="1"/>
  <c r="K53" i="24"/>
  <c r="J53" i="24"/>
  <c r="I53" i="24"/>
  <c r="H53" i="24"/>
  <c r="G53" i="24"/>
  <c r="F53" i="24"/>
  <c r="E53" i="24"/>
  <c r="D53" i="24"/>
  <c r="C53" i="24"/>
  <c r="C75" i="24" s="1"/>
  <c r="B53" i="24"/>
  <c r="B75" i="24" s="1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Y3" i="24" s="1"/>
  <c r="X4" i="24"/>
  <c r="W4" i="24"/>
  <c r="V4" i="24"/>
  <c r="U4" i="24"/>
  <c r="T4" i="24"/>
  <c r="T3" i="24" s="1"/>
  <c r="T17" i="4" s="1"/>
  <c r="S4" i="24"/>
  <c r="R4" i="24"/>
  <c r="Q4" i="24"/>
  <c r="Q3" i="24" s="1"/>
  <c r="Q17" i="4" s="1"/>
  <c r="P4" i="24"/>
  <c r="P3" i="24" s="1"/>
  <c r="P17" i="4" s="1"/>
  <c r="O4" i="24"/>
  <c r="O3" i="24" s="1"/>
  <c r="O17" i="4" s="1"/>
  <c r="N4" i="24"/>
  <c r="N3" i="24" s="1"/>
  <c r="N17" i="4" s="1"/>
  <c r="M4" i="24"/>
  <c r="M3" i="24" s="1"/>
  <c r="M17" i="4" s="1"/>
  <c r="L4" i="24"/>
  <c r="L3" i="24" s="1"/>
  <c r="L17" i="4" s="1"/>
  <c r="K4" i="24"/>
  <c r="K3" i="24" s="1"/>
  <c r="K17" i="4" s="1"/>
  <c r="J4" i="24"/>
  <c r="J3" i="24" s="1"/>
  <c r="J17" i="4" s="1"/>
  <c r="I4" i="24"/>
  <c r="I3" i="24" s="1"/>
  <c r="H4" i="24"/>
  <c r="H3" i="24" s="1"/>
  <c r="H17" i="4" s="1"/>
  <c r="G4" i="24"/>
  <c r="F4" i="24"/>
  <c r="F3" i="24" s="1"/>
  <c r="F17" i="4" s="1"/>
  <c r="E4" i="24"/>
  <c r="D4" i="24"/>
  <c r="C4" i="24"/>
  <c r="B4" i="24"/>
  <c r="X3" i="24"/>
  <c r="W3" i="24"/>
  <c r="V3" i="24"/>
  <c r="U3" i="24"/>
  <c r="S3" i="24"/>
  <c r="R3" i="24"/>
  <c r="G3" i="24"/>
  <c r="E3" i="24"/>
  <c r="D3" i="24"/>
  <c r="C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2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Y213" i="23" s="1"/>
  <c r="X119" i="23"/>
  <c r="W119" i="23"/>
  <c r="V119" i="23"/>
  <c r="U119" i="23"/>
  <c r="T119" i="23"/>
  <c r="S119" i="23"/>
  <c r="R119" i="23"/>
  <c r="Q119" i="23"/>
  <c r="Q213" i="23" s="1"/>
  <c r="P119" i="23"/>
  <c r="O119" i="23"/>
  <c r="N119" i="23"/>
  <c r="M119" i="23"/>
  <c r="L119" i="23"/>
  <c r="K119" i="23"/>
  <c r="J119" i="23"/>
  <c r="I119" i="23"/>
  <c r="I213" i="23" s="1"/>
  <c r="H119" i="23"/>
  <c r="G119" i="23"/>
  <c r="F119" i="23"/>
  <c r="E119" i="23"/>
  <c r="D119" i="23"/>
  <c r="C119" i="23"/>
  <c r="B119" i="23"/>
  <c r="Y110" i="23"/>
  <c r="X110" i="23"/>
  <c r="W110" i="23"/>
  <c r="W99" i="23" s="1"/>
  <c r="V110" i="23"/>
  <c r="U110" i="23"/>
  <c r="T110" i="23"/>
  <c r="S110" i="23"/>
  <c r="S211" i="23" s="1"/>
  <c r="R110" i="23"/>
  <c r="Q110" i="23"/>
  <c r="P110" i="23"/>
  <c r="O110" i="23"/>
  <c r="O99" i="23" s="1"/>
  <c r="N110" i="23"/>
  <c r="M110" i="23"/>
  <c r="L110" i="23"/>
  <c r="K110" i="23"/>
  <c r="K211" i="23" s="1"/>
  <c r="J110" i="23"/>
  <c r="J99" i="23" s="1"/>
  <c r="J62" i="20" s="1"/>
  <c r="J115" i="4" s="1"/>
  <c r="I110" i="23"/>
  <c r="H110" i="23"/>
  <c r="H99" i="23" s="1"/>
  <c r="H62" i="20" s="1"/>
  <c r="H115" i="4" s="1"/>
  <c r="G110" i="23"/>
  <c r="G99" i="23" s="1"/>
  <c r="G62" i="20" s="1"/>
  <c r="G115" i="4" s="1"/>
  <c r="F110" i="23"/>
  <c r="F99" i="23" s="1"/>
  <c r="F62" i="20" s="1"/>
  <c r="F115" i="4" s="1"/>
  <c r="E110" i="23"/>
  <c r="D110" i="23"/>
  <c r="D99" i="23" s="1"/>
  <c r="D62" i="20" s="1"/>
  <c r="D115" i="4" s="1"/>
  <c r="C110" i="23"/>
  <c r="C211" i="23" s="1"/>
  <c r="B110" i="23"/>
  <c r="B99" i="23" s="1"/>
  <c r="B62" i="20" s="1"/>
  <c r="B115" i="4" s="1"/>
  <c r="X99" i="23"/>
  <c r="V99" i="23"/>
  <c r="T99" i="23"/>
  <c r="R99" i="23"/>
  <c r="P99" i="23"/>
  <c r="N99" i="23"/>
  <c r="L99" i="23"/>
  <c r="L62" i="20" s="1"/>
  <c r="L115" i="4" s="1"/>
  <c r="Y89" i="23"/>
  <c r="Y203" i="23" s="1"/>
  <c r="X89" i="23"/>
  <c r="W89" i="23"/>
  <c r="W203" i="23" s="1"/>
  <c r="V89" i="23"/>
  <c r="V203" i="23" s="1"/>
  <c r="U89" i="23"/>
  <c r="T89" i="23"/>
  <c r="T203" i="23" s="1"/>
  <c r="S89" i="23"/>
  <c r="S203" i="23" s="1"/>
  <c r="R89" i="23"/>
  <c r="R203" i="23" s="1"/>
  <c r="Q89" i="23"/>
  <c r="P89" i="23"/>
  <c r="O89" i="23"/>
  <c r="O203" i="23" s="1"/>
  <c r="N89" i="23"/>
  <c r="N203" i="23" s="1"/>
  <c r="M89" i="23"/>
  <c r="L89" i="23"/>
  <c r="L203" i="23" s="1"/>
  <c r="K89" i="23"/>
  <c r="K203" i="23" s="1"/>
  <c r="J89" i="23"/>
  <c r="J203" i="23" s="1"/>
  <c r="I89" i="23"/>
  <c r="H89" i="23"/>
  <c r="G89" i="23"/>
  <c r="G203" i="23" s="1"/>
  <c r="F89" i="23"/>
  <c r="F203" i="23" s="1"/>
  <c r="E89" i="23"/>
  <c r="D89" i="23"/>
  <c r="D203" i="23" s="1"/>
  <c r="C89" i="23"/>
  <c r="C203" i="23" s="1"/>
  <c r="B89" i="23"/>
  <c r="B203" i="23" s="1"/>
  <c r="Y79" i="23"/>
  <c r="X79" i="23"/>
  <c r="W79" i="23"/>
  <c r="W202" i="23" s="1"/>
  <c r="V79" i="23"/>
  <c r="V202" i="23" s="1"/>
  <c r="U79" i="23"/>
  <c r="T79" i="23"/>
  <c r="T202" i="23" s="1"/>
  <c r="S79" i="23"/>
  <c r="S202" i="23" s="1"/>
  <c r="R79" i="23"/>
  <c r="R202" i="23" s="1"/>
  <c r="Q79" i="23"/>
  <c r="Q202" i="23" s="1"/>
  <c r="P79" i="23"/>
  <c r="O79" i="23"/>
  <c r="O202" i="23" s="1"/>
  <c r="N79" i="23"/>
  <c r="N202" i="23" s="1"/>
  <c r="M79" i="23"/>
  <c r="L79" i="23"/>
  <c r="L202" i="23" s="1"/>
  <c r="K79" i="23"/>
  <c r="K202" i="23" s="1"/>
  <c r="J79" i="23"/>
  <c r="J202" i="23" s="1"/>
  <c r="I79" i="23"/>
  <c r="I202" i="23" s="1"/>
  <c r="H79" i="23"/>
  <c r="G79" i="23"/>
  <c r="G202" i="23" s="1"/>
  <c r="F79" i="23"/>
  <c r="F202" i="23" s="1"/>
  <c r="E79" i="23"/>
  <c r="D79" i="23"/>
  <c r="D202" i="23" s="1"/>
  <c r="C79" i="23"/>
  <c r="C202" i="23" s="1"/>
  <c r="B79" i="23"/>
  <c r="B202" i="23" s="1"/>
  <c r="Y60" i="23"/>
  <c r="Y201" i="23" s="1"/>
  <c r="X60" i="23"/>
  <c r="W60" i="23"/>
  <c r="W201" i="23" s="1"/>
  <c r="W194" i="23" s="1"/>
  <c r="V60" i="23"/>
  <c r="V201" i="23" s="1"/>
  <c r="U60" i="23"/>
  <c r="U201" i="23" s="1"/>
  <c r="T60" i="23"/>
  <c r="T201" i="23" s="1"/>
  <c r="S60" i="23"/>
  <c r="S201" i="23" s="1"/>
  <c r="R60" i="23"/>
  <c r="R201" i="23" s="1"/>
  <c r="Q60" i="23"/>
  <c r="Q201" i="23" s="1"/>
  <c r="P60" i="23"/>
  <c r="O60" i="23"/>
  <c r="O201" i="23" s="1"/>
  <c r="N60" i="23"/>
  <c r="N201" i="23" s="1"/>
  <c r="M60" i="23"/>
  <c r="M201" i="23" s="1"/>
  <c r="L60" i="23"/>
  <c r="L201" i="23" s="1"/>
  <c r="K60" i="23"/>
  <c r="K201" i="23" s="1"/>
  <c r="J60" i="23"/>
  <c r="J201" i="23" s="1"/>
  <c r="I60" i="23"/>
  <c r="H60" i="23"/>
  <c r="G60" i="23"/>
  <c r="G201" i="23" s="1"/>
  <c r="F60" i="23"/>
  <c r="F201" i="23" s="1"/>
  <c r="E60" i="23"/>
  <c r="E201" i="23" s="1"/>
  <c r="D60" i="23"/>
  <c r="D201" i="23" s="1"/>
  <c r="C60" i="23"/>
  <c r="C201" i="23" s="1"/>
  <c r="B60" i="23"/>
  <c r="B201" i="23" s="1"/>
  <c r="Y48" i="23"/>
  <c r="Y155" i="23" s="1"/>
  <c r="V48" i="23"/>
  <c r="V163" i="23" s="1"/>
  <c r="U48" i="23"/>
  <c r="U155" i="23" s="1"/>
  <c r="T48" i="23"/>
  <c r="T163" i="23" s="1"/>
  <c r="S48" i="23"/>
  <c r="S155" i="23" s="1"/>
  <c r="R48" i="23"/>
  <c r="R61" i="20" s="1"/>
  <c r="Y33" i="23"/>
  <c r="X33" i="23"/>
  <c r="X192" i="23" s="1"/>
  <c r="W33" i="23"/>
  <c r="W192" i="23" s="1"/>
  <c r="V33" i="23"/>
  <c r="V192" i="23" s="1"/>
  <c r="U33" i="23"/>
  <c r="T33" i="23"/>
  <c r="T192" i="23" s="1"/>
  <c r="S33" i="23"/>
  <c r="S192" i="23" s="1"/>
  <c r="R33" i="23"/>
  <c r="R192" i="23" s="1"/>
  <c r="R183" i="23" s="1"/>
  <c r="Q33" i="23"/>
  <c r="Q192" i="23" s="1"/>
  <c r="Q183" i="23" s="1"/>
  <c r="P33" i="23"/>
  <c r="P192" i="23" s="1"/>
  <c r="P183" i="23" s="1"/>
  <c r="O33" i="23"/>
  <c r="O192" i="23" s="1"/>
  <c r="O183" i="23" s="1"/>
  <c r="N33" i="23"/>
  <c r="N192" i="23" s="1"/>
  <c r="N183" i="23" s="1"/>
  <c r="M33" i="23"/>
  <c r="L33" i="23"/>
  <c r="L192" i="23" s="1"/>
  <c r="L183" i="23" s="1"/>
  <c r="K33" i="23"/>
  <c r="K192" i="23" s="1"/>
  <c r="J33" i="23"/>
  <c r="J192" i="23" s="1"/>
  <c r="I33" i="23"/>
  <c r="I192" i="23" s="1"/>
  <c r="H33" i="23"/>
  <c r="H192" i="23" s="1"/>
  <c r="G33" i="23"/>
  <c r="G192" i="23" s="1"/>
  <c r="F33" i="23"/>
  <c r="F192" i="23" s="1"/>
  <c r="E33" i="23"/>
  <c r="E5" i="23" s="1"/>
  <c r="D33" i="23"/>
  <c r="D192" i="23" s="1"/>
  <c r="C33" i="23"/>
  <c r="C192" i="23" s="1"/>
  <c r="B33" i="23"/>
  <c r="B192" i="23" s="1"/>
  <c r="W5" i="23"/>
  <c r="W144" i="23" s="1"/>
  <c r="V5" i="23"/>
  <c r="V144" i="23" s="1"/>
  <c r="U5" i="23"/>
  <c r="T5" i="23"/>
  <c r="T144" i="23" s="1"/>
  <c r="S5" i="23"/>
  <c r="S144" i="23" s="1"/>
  <c r="N5" i="23"/>
  <c r="N144" i="23" s="1"/>
  <c r="M5" i="23"/>
  <c r="L5" i="23"/>
  <c r="L144" i="23" s="1"/>
  <c r="K5" i="23"/>
  <c r="K144" i="23" s="1"/>
  <c r="J5" i="23"/>
  <c r="J144" i="23" s="1"/>
  <c r="I5" i="23"/>
  <c r="I144" i="23" s="1"/>
  <c r="H5" i="23"/>
  <c r="H144" i="23" s="1"/>
  <c r="G5" i="23"/>
  <c r="G144" i="23" s="1"/>
  <c r="F5" i="23"/>
  <c r="F144" i="23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F175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Y167" i="22"/>
  <c r="Y165" i="22" s="1"/>
  <c r="X167" i="22"/>
  <c r="X165" i="22" s="1"/>
  <c r="W167" i="22"/>
  <c r="W165" i="22" s="1"/>
  <c r="V167" i="22"/>
  <c r="V165" i="22" s="1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J165" i="22" s="1"/>
  <c r="I167" i="22"/>
  <c r="I165" i="22" s="1"/>
  <c r="H167" i="22"/>
  <c r="H165" i="22" s="1"/>
  <c r="G167" i="22"/>
  <c r="G165" i="22" s="1"/>
  <c r="F167" i="22"/>
  <c r="E167" i="22"/>
  <c r="D167" i="22"/>
  <c r="C167" i="22"/>
  <c r="B167" i="22"/>
  <c r="Y166" i="22"/>
  <c r="X166" i="22"/>
  <c r="W166" i="22"/>
  <c r="V166" i="22"/>
  <c r="U166" i="22"/>
  <c r="U165" i="22" s="1"/>
  <c r="T166" i="22"/>
  <c r="T165" i="22" s="1"/>
  <c r="S166" i="22"/>
  <c r="S165" i="22" s="1"/>
  <c r="R166" i="22"/>
  <c r="R165" i="22" s="1"/>
  <c r="Q166" i="22"/>
  <c r="P166" i="22"/>
  <c r="P165" i="22" s="1"/>
  <c r="O166" i="22"/>
  <c r="N166" i="22"/>
  <c r="M166" i="22"/>
  <c r="L166" i="22"/>
  <c r="K166" i="22"/>
  <c r="J166" i="22"/>
  <c r="I166" i="22"/>
  <c r="H166" i="22"/>
  <c r="G166" i="22"/>
  <c r="F166" i="22"/>
  <c r="F165" i="22" s="1"/>
  <c r="E166" i="22"/>
  <c r="E165" i="22" s="1"/>
  <c r="D166" i="22"/>
  <c r="D165" i="22" s="1"/>
  <c r="C166" i="22"/>
  <c r="C165" i="22" s="1"/>
  <c r="B166" i="22"/>
  <c r="B165" i="22" s="1"/>
  <c r="Q165" i="22"/>
  <c r="O165" i="22"/>
  <c r="N165" i="22"/>
  <c r="M165" i="22"/>
  <c r="L165" i="22"/>
  <c r="K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V157" i="22"/>
  <c r="N157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N153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Y148" i="22"/>
  <c r="X148" i="22"/>
  <c r="W148" i="22"/>
  <c r="V148" i="22"/>
  <c r="U148" i="22"/>
  <c r="T148" i="22"/>
  <c r="S148" i="22"/>
  <c r="S146" i="22" s="1"/>
  <c r="R148" i="22"/>
  <c r="R146" i="22" s="1"/>
  <c r="Q148" i="22"/>
  <c r="Q146" i="22" s="1"/>
  <c r="P148" i="22"/>
  <c r="P146" i="22" s="1"/>
  <c r="O148" i="22"/>
  <c r="N148" i="22"/>
  <c r="M148" i="22"/>
  <c r="L148" i="22"/>
  <c r="K148" i="22"/>
  <c r="J148" i="22"/>
  <c r="I148" i="22"/>
  <c r="H148" i="22"/>
  <c r="G148" i="22"/>
  <c r="F148" i="22"/>
  <c r="F146" i="22" s="1"/>
  <c r="E148" i="22"/>
  <c r="E146" i="22" s="1"/>
  <c r="D148" i="22"/>
  <c r="D146" i="22" s="1"/>
  <c r="C148" i="22"/>
  <c r="C146" i="22" s="1"/>
  <c r="B148" i="22"/>
  <c r="Y147" i="22"/>
  <c r="X147" i="22"/>
  <c r="W147" i="22"/>
  <c r="V147" i="22"/>
  <c r="U147" i="22"/>
  <c r="T147" i="22"/>
  <c r="S147" i="22"/>
  <c r="R147" i="22"/>
  <c r="Q147" i="22"/>
  <c r="P147" i="22"/>
  <c r="O147" i="22"/>
  <c r="O146" i="22" s="1"/>
  <c r="N147" i="22"/>
  <c r="N146" i="22" s="1"/>
  <c r="M147" i="22"/>
  <c r="M146" i="22" s="1"/>
  <c r="L147" i="22"/>
  <c r="L146" i="22" s="1"/>
  <c r="K147" i="22"/>
  <c r="K146" i="22" s="1"/>
  <c r="J147" i="22"/>
  <c r="J146" i="22" s="1"/>
  <c r="I147" i="22"/>
  <c r="I146" i="22" s="1"/>
  <c r="H147" i="22"/>
  <c r="H146" i="22" s="1"/>
  <c r="G147" i="22"/>
  <c r="G146" i="22" s="1"/>
  <c r="F147" i="22"/>
  <c r="E147" i="22"/>
  <c r="D147" i="22"/>
  <c r="C147" i="22"/>
  <c r="B147" i="22"/>
  <c r="B146" i="22" s="1"/>
  <c r="Y146" i="22"/>
  <c r="X146" i="22"/>
  <c r="W146" i="22"/>
  <c r="V146" i="22"/>
  <c r="U146" i="22"/>
  <c r="T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N141" i="22"/>
  <c r="F141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N132" i="22" s="1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Y119" i="22"/>
  <c r="X119" i="22"/>
  <c r="W119" i="22"/>
  <c r="V119" i="22"/>
  <c r="V175" i="22" s="1"/>
  <c r="U119" i="22"/>
  <c r="T119" i="22"/>
  <c r="S119" i="22"/>
  <c r="S213" i="22" s="1"/>
  <c r="R119" i="22"/>
  <c r="Q119" i="22"/>
  <c r="Q213" i="22" s="1"/>
  <c r="P119" i="22"/>
  <c r="P213" i="22" s="1"/>
  <c r="O119" i="22"/>
  <c r="N119" i="22"/>
  <c r="N175" i="22" s="1"/>
  <c r="M119" i="22"/>
  <c r="L119" i="22"/>
  <c r="K119" i="22"/>
  <c r="K213" i="22" s="1"/>
  <c r="J119" i="22"/>
  <c r="I119" i="22"/>
  <c r="H119" i="22"/>
  <c r="G119" i="22"/>
  <c r="F119" i="22"/>
  <c r="E119" i="22"/>
  <c r="D119" i="22"/>
  <c r="C119" i="22"/>
  <c r="B119" i="22"/>
  <c r="Y110" i="22"/>
  <c r="X110" i="22"/>
  <c r="W110" i="22"/>
  <c r="V110" i="22"/>
  <c r="V171" i="22" s="1"/>
  <c r="U110" i="22"/>
  <c r="T110" i="22"/>
  <c r="S110" i="22"/>
  <c r="R110" i="22"/>
  <c r="Q110" i="22"/>
  <c r="P110" i="22"/>
  <c r="O110" i="22"/>
  <c r="O211" i="22" s="1"/>
  <c r="N110" i="22"/>
  <c r="N171" i="22" s="1"/>
  <c r="M110" i="22"/>
  <c r="L110" i="22"/>
  <c r="K110" i="22"/>
  <c r="J110" i="22"/>
  <c r="I110" i="22"/>
  <c r="I211" i="22" s="1"/>
  <c r="H110" i="22"/>
  <c r="G110" i="22"/>
  <c r="G211" i="22" s="1"/>
  <c r="F110" i="22"/>
  <c r="F171" i="22" s="1"/>
  <c r="E110" i="22"/>
  <c r="D110" i="22"/>
  <c r="C110" i="22"/>
  <c r="B110" i="22"/>
  <c r="Y89" i="22"/>
  <c r="X89" i="22"/>
  <c r="W89" i="22"/>
  <c r="V89" i="22"/>
  <c r="V160" i="22" s="1"/>
  <c r="U89" i="22"/>
  <c r="T89" i="22"/>
  <c r="S89" i="22"/>
  <c r="R89" i="22"/>
  <c r="Q89" i="22"/>
  <c r="P89" i="22"/>
  <c r="O89" i="22"/>
  <c r="N89" i="22"/>
  <c r="N160" i="22" s="1"/>
  <c r="M89" i="22"/>
  <c r="L89" i="22"/>
  <c r="K89" i="22"/>
  <c r="J89" i="22"/>
  <c r="I89" i="22"/>
  <c r="H89" i="22"/>
  <c r="H203" i="22" s="1"/>
  <c r="G89" i="22"/>
  <c r="F89" i="22"/>
  <c r="F160" i="22" s="1"/>
  <c r="E89" i="22"/>
  <c r="E203" i="22" s="1"/>
  <c r="D89" i="22"/>
  <c r="C89" i="22"/>
  <c r="B8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F157" i="22" s="1"/>
  <c r="E79" i="22"/>
  <c r="E202" i="22" s="1"/>
  <c r="D79" i="22"/>
  <c r="C79" i="22"/>
  <c r="B79" i="22"/>
  <c r="Y60" i="22"/>
  <c r="X60" i="22"/>
  <c r="X201" i="22" s="1"/>
  <c r="W60" i="22"/>
  <c r="V60" i="22"/>
  <c r="V153" i="22" s="1"/>
  <c r="U60" i="22"/>
  <c r="T60" i="22"/>
  <c r="S60" i="22"/>
  <c r="R60" i="22"/>
  <c r="Q60" i="22"/>
  <c r="P60" i="22"/>
  <c r="O60" i="22"/>
  <c r="N60" i="22"/>
  <c r="M60" i="22"/>
  <c r="L60" i="22"/>
  <c r="K60" i="22"/>
  <c r="J60" i="22"/>
  <c r="I60" i="22"/>
  <c r="H60" i="22"/>
  <c r="G60" i="22"/>
  <c r="F60" i="22"/>
  <c r="F153" i="22" s="1"/>
  <c r="E60" i="22"/>
  <c r="D60" i="22"/>
  <c r="C60" i="22"/>
  <c r="B60" i="22"/>
  <c r="Y33" i="22"/>
  <c r="X33" i="22"/>
  <c r="W33" i="22"/>
  <c r="V33" i="22"/>
  <c r="V141" i="22" s="1"/>
  <c r="U33" i="22"/>
  <c r="U192" i="22" s="1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P213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T165" i="21" s="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L165" i="21" s="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I165" i="21" s="1"/>
  <c r="H169" i="21"/>
  <c r="G169" i="21"/>
  <c r="G165" i="21" s="1"/>
  <c r="F169" i="21"/>
  <c r="F165" i="21" s="1"/>
  <c r="E169" i="21"/>
  <c r="D169" i="21"/>
  <c r="C169" i="21"/>
  <c r="B169" i="21"/>
  <c r="Y168" i="21"/>
  <c r="X168" i="21"/>
  <c r="W168" i="21"/>
  <c r="V168" i="21"/>
  <c r="U168" i="21"/>
  <c r="T168" i="21"/>
  <c r="S168" i="21"/>
  <c r="S165" i="21" s="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E165" i="21" s="1"/>
  <c r="D168" i="21"/>
  <c r="C168" i="21"/>
  <c r="B168" i="21"/>
  <c r="Y167" i="21"/>
  <c r="X167" i="21"/>
  <c r="W167" i="21"/>
  <c r="V167" i="21"/>
  <c r="U167" i="21"/>
  <c r="T167" i="21"/>
  <c r="S167" i="21"/>
  <c r="R167" i="21"/>
  <c r="Q167" i="21"/>
  <c r="P167" i="21"/>
  <c r="O167" i="21"/>
  <c r="O165" i="21" s="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C165" i="21" s="1"/>
  <c r="B167" i="21"/>
  <c r="Y166" i="21"/>
  <c r="Y165" i="21" s="1"/>
  <c r="X166" i="21"/>
  <c r="W166" i="21"/>
  <c r="W165" i="21" s="1"/>
  <c r="V166" i="21"/>
  <c r="V165" i="21" s="1"/>
  <c r="U166" i="21"/>
  <c r="U165" i="21" s="1"/>
  <c r="T166" i="21"/>
  <c r="S166" i="21"/>
  <c r="R166" i="21"/>
  <c r="Q166" i="21"/>
  <c r="P166" i="21"/>
  <c r="O166" i="21"/>
  <c r="N166" i="21"/>
  <c r="M166" i="21"/>
  <c r="L166" i="21"/>
  <c r="K166" i="21"/>
  <c r="K165" i="21" s="1"/>
  <c r="J166" i="21"/>
  <c r="I166" i="21"/>
  <c r="H166" i="21"/>
  <c r="G166" i="21"/>
  <c r="F166" i="21"/>
  <c r="E166" i="21"/>
  <c r="D166" i="21"/>
  <c r="C166" i="21"/>
  <c r="B166" i="21"/>
  <c r="B165" i="21" s="1"/>
  <c r="R165" i="21"/>
  <c r="Q165" i="21"/>
  <c r="N165" i="21"/>
  <c r="M165" i="21"/>
  <c r="J165" i="21"/>
  <c r="D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H160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R146" i="21" s="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X157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N146" i="21" s="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M146" i="21" s="1"/>
  <c r="L151" i="21"/>
  <c r="L146" i="21" s="1"/>
  <c r="K151" i="21"/>
  <c r="J151" i="21"/>
  <c r="J146" i="21" s="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I146" i="21" s="1"/>
  <c r="H150" i="21"/>
  <c r="H146" i="21" s="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S146" i="21" s="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O146" i="21" s="1"/>
  <c r="N148" i="21"/>
  <c r="M148" i="21"/>
  <c r="L148" i="21"/>
  <c r="K148" i="21"/>
  <c r="J148" i="21"/>
  <c r="I148" i="21"/>
  <c r="H148" i="21"/>
  <c r="G148" i="21"/>
  <c r="F148" i="21"/>
  <c r="F146" i="21" s="1"/>
  <c r="E148" i="21"/>
  <c r="E146" i="21" s="1"/>
  <c r="D148" i="21"/>
  <c r="D146" i="21" s="1"/>
  <c r="C148" i="21"/>
  <c r="C146" i="21" s="1"/>
  <c r="B148" i="21"/>
  <c r="Y147" i="21"/>
  <c r="Y146" i="21" s="1"/>
  <c r="X147" i="21"/>
  <c r="X146" i="21" s="1"/>
  <c r="W147" i="21"/>
  <c r="W146" i="21" s="1"/>
  <c r="V147" i="21"/>
  <c r="V146" i="21" s="1"/>
  <c r="U147" i="21"/>
  <c r="T147" i="21"/>
  <c r="S147" i="21"/>
  <c r="R147" i="21"/>
  <c r="Q147" i="21"/>
  <c r="P147" i="21"/>
  <c r="O147" i="21"/>
  <c r="N147" i="21"/>
  <c r="M147" i="21"/>
  <c r="L147" i="21"/>
  <c r="K147" i="21"/>
  <c r="K146" i="21" s="1"/>
  <c r="J147" i="21"/>
  <c r="I147" i="21"/>
  <c r="H147" i="21"/>
  <c r="G147" i="21"/>
  <c r="F147" i="21"/>
  <c r="E147" i="21"/>
  <c r="D147" i="21"/>
  <c r="C147" i="21"/>
  <c r="B147" i="21"/>
  <c r="B146" i="21" s="1"/>
  <c r="U146" i="21"/>
  <c r="T146" i="21"/>
  <c r="Q146" i="21"/>
  <c r="P146" i="21"/>
  <c r="G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19" i="21"/>
  <c r="Y213" i="21" s="1"/>
  <c r="X119" i="21"/>
  <c r="X175" i="21" s="1"/>
  <c r="W119" i="21"/>
  <c r="V119" i="21"/>
  <c r="U119" i="21"/>
  <c r="U213" i="21" s="1"/>
  <c r="T119" i="21"/>
  <c r="S119" i="21"/>
  <c r="R119" i="21"/>
  <c r="Q119" i="21"/>
  <c r="Q213" i="21" s="1"/>
  <c r="P119" i="21"/>
  <c r="P175" i="21" s="1"/>
  <c r="O119" i="21"/>
  <c r="N119" i="21"/>
  <c r="M119" i="21"/>
  <c r="M213" i="21" s="1"/>
  <c r="L119" i="21"/>
  <c r="K119" i="21"/>
  <c r="J119" i="21"/>
  <c r="I119" i="21"/>
  <c r="I213" i="21" s="1"/>
  <c r="H119" i="21"/>
  <c r="H175" i="21" s="1"/>
  <c r="G119" i="21"/>
  <c r="F119" i="21"/>
  <c r="E119" i="21"/>
  <c r="E213" i="21" s="1"/>
  <c r="D119" i="21"/>
  <c r="C119" i="21"/>
  <c r="B119" i="21"/>
  <c r="Y110" i="21"/>
  <c r="X110" i="21"/>
  <c r="X171" i="21" s="1"/>
  <c r="W110" i="21"/>
  <c r="W211" i="21" s="1"/>
  <c r="V110" i="21"/>
  <c r="V211" i="21" s="1"/>
  <c r="U110" i="21"/>
  <c r="T110" i="21"/>
  <c r="S110" i="21"/>
  <c r="S211" i="21" s="1"/>
  <c r="R110" i="21"/>
  <c r="Q110" i="21"/>
  <c r="P110" i="21"/>
  <c r="P171" i="21" s="1"/>
  <c r="O110" i="21"/>
  <c r="O211" i="21" s="1"/>
  <c r="N110" i="21"/>
  <c r="N211" i="21" s="1"/>
  <c r="M110" i="21"/>
  <c r="L110" i="21"/>
  <c r="K110" i="21"/>
  <c r="K211" i="21" s="1"/>
  <c r="J110" i="21"/>
  <c r="I110" i="21"/>
  <c r="H110" i="21"/>
  <c r="H211" i="21" s="1"/>
  <c r="G110" i="21"/>
  <c r="G211" i="21" s="1"/>
  <c r="F110" i="21"/>
  <c r="F211" i="21" s="1"/>
  <c r="E110" i="21"/>
  <c r="D110" i="21"/>
  <c r="C110" i="21"/>
  <c r="C211" i="21" s="1"/>
  <c r="B110" i="21"/>
  <c r="Y89" i="21"/>
  <c r="X89" i="21"/>
  <c r="X203" i="21" s="1"/>
  <c r="W89" i="21"/>
  <c r="V89" i="21"/>
  <c r="U89" i="21"/>
  <c r="U203" i="21" s="1"/>
  <c r="T89" i="21"/>
  <c r="S89" i="21"/>
  <c r="R89" i="21"/>
  <c r="R203" i="21" s="1"/>
  <c r="Q89" i="21"/>
  <c r="P89" i="21"/>
  <c r="P203" i="21" s="1"/>
  <c r="O89" i="21"/>
  <c r="N89" i="21"/>
  <c r="M89" i="21"/>
  <c r="M203" i="21" s="1"/>
  <c r="L89" i="21"/>
  <c r="K89" i="21"/>
  <c r="J89" i="21"/>
  <c r="J203" i="21" s="1"/>
  <c r="I89" i="21"/>
  <c r="H89" i="21"/>
  <c r="H203" i="21" s="1"/>
  <c r="G89" i="21"/>
  <c r="F89" i="21"/>
  <c r="F203" i="22" s="1"/>
  <c r="E89" i="21"/>
  <c r="E203" i="21" s="1"/>
  <c r="D89" i="21"/>
  <c r="C89" i="21"/>
  <c r="B89" i="21"/>
  <c r="B203" i="21" s="1"/>
  <c r="Y79" i="21"/>
  <c r="X79" i="21"/>
  <c r="X202" i="21" s="1"/>
  <c r="W79" i="21"/>
  <c r="V79" i="21"/>
  <c r="V202" i="22" s="1"/>
  <c r="U79" i="21"/>
  <c r="U202" i="21" s="1"/>
  <c r="T79" i="21"/>
  <c r="S79" i="21"/>
  <c r="R79" i="21"/>
  <c r="R202" i="21" s="1"/>
  <c r="Q79" i="21"/>
  <c r="P79" i="21"/>
  <c r="P202" i="21" s="1"/>
  <c r="O79" i="21"/>
  <c r="N79" i="21"/>
  <c r="N202" i="22" s="1"/>
  <c r="M79" i="21"/>
  <c r="M202" i="21" s="1"/>
  <c r="L79" i="21"/>
  <c r="K79" i="21"/>
  <c r="J79" i="21"/>
  <c r="J202" i="21" s="1"/>
  <c r="I79" i="21"/>
  <c r="H79" i="21"/>
  <c r="H202" i="21" s="1"/>
  <c r="G79" i="21"/>
  <c r="F79" i="21"/>
  <c r="E79" i="21"/>
  <c r="E202" i="21" s="1"/>
  <c r="D79" i="21"/>
  <c r="C79" i="21"/>
  <c r="B79" i="21"/>
  <c r="B202" i="21" s="1"/>
  <c r="Y60" i="21"/>
  <c r="X60" i="21"/>
  <c r="X201" i="21" s="1"/>
  <c r="W60" i="21"/>
  <c r="V60" i="21"/>
  <c r="V201" i="22" s="1"/>
  <c r="U60" i="21"/>
  <c r="U201" i="21" s="1"/>
  <c r="T60" i="21"/>
  <c r="S60" i="21"/>
  <c r="R60" i="21"/>
  <c r="R201" i="21" s="1"/>
  <c r="R194" i="21" s="1"/>
  <c r="Q60" i="21"/>
  <c r="P60" i="21"/>
  <c r="P201" i="21" s="1"/>
  <c r="O60" i="21"/>
  <c r="N60" i="21"/>
  <c r="M60" i="21"/>
  <c r="M201" i="21" s="1"/>
  <c r="M194" i="21" s="1"/>
  <c r="L60" i="21"/>
  <c r="K60" i="21"/>
  <c r="J60" i="21"/>
  <c r="J201" i="21" s="1"/>
  <c r="J194" i="21" s="1"/>
  <c r="I60" i="21"/>
  <c r="H60" i="21"/>
  <c r="H201" i="21" s="1"/>
  <c r="G60" i="21"/>
  <c r="F60" i="21"/>
  <c r="E60" i="21"/>
  <c r="E201" i="21" s="1"/>
  <c r="E194" i="21" s="1"/>
  <c r="D60" i="21"/>
  <c r="C60" i="21"/>
  <c r="B60" i="21"/>
  <c r="B201" i="21" s="1"/>
  <c r="Y33" i="21"/>
  <c r="X33" i="21"/>
  <c r="X192" i="21" s="1"/>
  <c r="W33" i="21"/>
  <c r="W192" i="21" s="1"/>
  <c r="V33" i="21"/>
  <c r="U33" i="21"/>
  <c r="T33" i="21"/>
  <c r="S33" i="21"/>
  <c r="R33" i="21"/>
  <c r="R192" i="21" s="1"/>
  <c r="Q33" i="21"/>
  <c r="P33" i="21"/>
  <c r="P192" i="21" s="1"/>
  <c r="O33" i="21"/>
  <c r="O192" i="21" s="1"/>
  <c r="N33" i="21"/>
  <c r="M33" i="21"/>
  <c r="L33" i="21"/>
  <c r="K33" i="21"/>
  <c r="J33" i="21"/>
  <c r="J192" i="21" s="1"/>
  <c r="J183" i="21" s="1"/>
  <c r="I33" i="21"/>
  <c r="H33" i="21"/>
  <c r="H192" i="21" s="1"/>
  <c r="G33" i="21"/>
  <c r="G192" i="21" s="1"/>
  <c r="G183" i="21" s="1"/>
  <c r="F33" i="21"/>
  <c r="E33" i="21"/>
  <c r="D33" i="21"/>
  <c r="C33" i="21"/>
  <c r="B33" i="21"/>
  <c r="B192" i="21" s="1"/>
  <c r="B183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M71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X62" i="20"/>
  <c r="W62" i="20"/>
  <c r="V62" i="20"/>
  <c r="T62" i="20"/>
  <c r="R62" i="20"/>
  <c r="P62" i="20"/>
  <c r="O62" i="20"/>
  <c r="N62" i="20"/>
  <c r="T61" i="20"/>
  <c r="S61" i="20"/>
  <c r="G60" i="20"/>
  <c r="F60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M42" i="7" s="1"/>
  <c r="L58" i="20"/>
  <c r="K58" i="20"/>
  <c r="J58" i="20"/>
  <c r="I58" i="20"/>
  <c r="H58" i="20"/>
  <c r="G58" i="20"/>
  <c r="F58" i="20"/>
  <c r="E58" i="20"/>
  <c r="D58" i="20"/>
  <c r="C58" i="20"/>
  <c r="B58" i="20"/>
  <c r="V57" i="20"/>
  <c r="V56" i="20" s="1"/>
  <c r="T57" i="20"/>
  <c r="T56" i="20" s="1"/>
  <c r="Y54" i="20"/>
  <c r="X54" i="20"/>
  <c r="W54" i="20"/>
  <c r="W71" i="20" s="1"/>
  <c r="V54" i="20"/>
  <c r="V71" i="20" s="1"/>
  <c r="U54" i="20"/>
  <c r="T54" i="20"/>
  <c r="S54" i="20"/>
  <c r="R54" i="20"/>
  <c r="R79" i="20" s="1"/>
  <c r="Q54" i="20"/>
  <c r="P54" i="20"/>
  <c r="O54" i="20"/>
  <c r="O79" i="20" s="1"/>
  <c r="N54" i="20"/>
  <c r="M54" i="20"/>
  <c r="L54" i="20"/>
  <c r="L71" i="20" s="1"/>
  <c r="K54" i="20"/>
  <c r="J54" i="20"/>
  <c r="I54" i="20"/>
  <c r="I51" i="20" s="1"/>
  <c r="I65" i="4" s="1"/>
  <c r="H54" i="20"/>
  <c r="G54" i="20"/>
  <c r="F54" i="20"/>
  <c r="E54" i="20"/>
  <c r="D54" i="20"/>
  <c r="C54" i="20"/>
  <c r="B54" i="20"/>
  <c r="Y53" i="20"/>
  <c r="X53" i="20"/>
  <c r="W53" i="20"/>
  <c r="V53" i="20"/>
  <c r="U53" i="20"/>
  <c r="U70" i="20" s="1"/>
  <c r="T53" i="20"/>
  <c r="S53" i="20"/>
  <c r="R53" i="20"/>
  <c r="Q53" i="20"/>
  <c r="P53" i="20"/>
  <c r="O53" i="20"/>
  <c r="N53" i="20"/>
  <c r="N70" i="20" s="1"/>
  <c r="M53" i="20"/>
  <c r="L53" i="20"/>
  <c r="K53" i="20"/>
  <c r="J53" i="20"/>
  <c r="I53" i="20"/>
  <c r="H53" i="20"/>
  <c r="G53" i="20"/>
  <c r="F53" i="20"/>
  <c r="E53" i="20"/>
  <c r="E70" i="20" s="1"/>
  <c r="D53" i="20"/>
  <c r="D70" i="20" s="1"/>
  <c r="C53" i="20"/>
  <c r="B53" i="20"/>
  <c r="Y52" i="20"/>
  <c r="Y51" i="20" s="1"/>
  <c r="Y65" i="4" s="1"/>
  <c r="X52" i="20"/>
  <c r="W52" i="20"/>
  <c r="V52" i="20"/>
  <c r="U52" i="20"/>
  <c r="T52" i="20"/>
  <c r="S52" i="20"/>
  <c r="R52" i="20"/>
  <c r="Q52" i="20"/>
  <c r="Q69" i="20" s="1"/>
  <c r="P52" i="20"/>
  <c r="O52" i="20"/>
  <c r="N52" i="20"/>
  <c r="M52" i="20"/>
  <c r="L52" i="20"/>
  <c r="K52" i="20"/>
  <c r="J52" i="20"/>
  <c r="I52" i="20"/>
  <c r="H52" i="20"/>
  <c r="G52" i="20"/>
  <c r="G69" i="20" s="1"/>
  <c r="F52" i="20"/>
  <c r="F69" i="20" s="1"/>
  <c r="E52" i="20"/>
  <c r="D52" i="20"/>
  <c r="C52" i="20"/>
  <c r="B52" i="20"/>
  <c r="X51" i="20"/>
  <c r="W51" i="20"/>
  <c r="U51" i="20"/>
  <c r="T51" i="20"/>
  <c r="S51" i="20"/>
  <c r="Q51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M197" i="19" s="1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9" i="19"/>
  <c r="Q209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J197" i="19" s="1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L197" i="19" s="1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K197" i="19" s="1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Y197" i="19" s="1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I197" i="19" s="1"/>
  <c r="H200" i="19"/>
  <c r="H197" i="19" s="1"/>
  <c r="G200" i="19"/>
  <c r="G197" i="19" s="1"/>
  <c r="F200" i="19"/>
  <c r="F197" i="19" s="1"/>
  <c r="E200" i="19"/>
  <c r="D200" i="19"/>
  <c r="C200" i="19"/>
  <c r="B200" i="19"/>
  <c r="Y199" i="19"/>
  <c r="X199" i="19"/>
  <c r="X197" i="19" s="1"/>
  <c r="W199" i="19"/>
  <c r="V199" i="19"/>
  <c r="V197" i="19" s="1"/>
  <c r="U199" i="19"/>
  <c r="U197" i="19" s="1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E197" i="19" s="1"/>
  <c r="D199" i="19"/>
  <c r="D197" i="19" s="1"/>
  <c r="C199" i="19"/>
  <c r="C197" i="19" s="1"/>
  <c r="B199" i="19"/>
  <c r="B197" i="19" s="1"/>
  <c r="Y198" i="19"/>
  <c r="X198" i="19"/>
  <c r="W198" i="19"/>
  <c r="W197" i="19" s="1"/>
  <c r="V198" i="19"/>
  <c r="U198" i="19"/>
  <c r="T198" i="19"/>
  <c r="T197" i="19" s="1"/>
  <c r="S198" i="19"/>
  <c r="R198" i="19"/>
  <c r="R197" i="19" s="1"/>
  <c r="Q198" i="19"/>
  <c r="Q197" i="19" s="1"/>
  <c r="P198" i="19"/>
  <c r="P197" i="19" s="1"/>
  <c r="O198" i="19"/>
  <c r="O197" i="19" s="1"/>
  <c r="N198" i="19"/>
  <c r="N197" i="19" s="1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S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I192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I173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Q169" i="19"/>
  <c r="I169" i="19"/>
  <c r="Q167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Q165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I209" i="19" s="1"/>
  <c r="H142" i="19"/>
  <c r="G142" i="19"/>
  <c r="F142" i="19"/>
  <c r="E142" i="19"/>
  <c r="D142" i="19"/>
  <c r="C142" i="19"/>
  <c r="B142" i="19"/>
  <c r="Y121" i="19"/>
  <c r="Y203" i="19" s="1"/>
  <c r="X121" i="19"/>
  <c r="W121" i="19"/>
  <c r="V121" i="19"/>
  <c r="U121" i="19"/>
  <c r="T121" i="19"/>
  <c r="S121" i="19"/>
  <c r="R121" i="19"/>
  <c r="Q121" i="19"/>
  <c r="Q203" i="19" s="1"/>
  <c r="P121" i="19"/>
  <c r="O121" i="19"/>
  <c r="N121" i="19"/>
  <c r="M121" i="19"/>
  <c r="L121" i="19"/>
  <c r="K121" i="19"/>
  <c r="J121" i="19"/>
  <c r="I121" i="19"/>
  <c r="I203" i="19" s="1"/>
  <c r="H121" i="19"/>
  <c r="G121" i="19"/>
  <c r="F121" i="19"/>
  <c r="E121" i="19"/>
  <c r="D121" i="19"/>
  <c r="C121" i="19"/>
  <c r="B121" i="19"/>
  <c r="Y93" i="19"/>
  <c r="X93" i="19"/>
  <c r="W93" i="19"/>
  <c r="W61" i="19" s="1"/>
  <c r="V93" i="19"/>
  <c r="U93" i="19"/>
  <c r="T93" i="19"/>
  <c r="S93" i="19"/>
  <c r="R93" i="19"/>
  <c r="Q93" i="19"/>
  <c r="Q190" i="19" s="1"/>
  <c r="P93" i="19"/>
  <c r="O93" i="19"/>
  <c r="N93" i="19"/>
  <c r="M93" i="19"/>
  <c r="L93" i="19"/>
  <c r="K93" i="19"/>
  <c r="J93" i="19"/>
  <c r="I93" i="19"/>
  <c r="I190" i="19" s="1"/>
  <c r="H93" i="19"/>
  <c r="G93" i="19"/>
  <c r="F93" i="19"/>
  <c r="E93" i="19"/>
  <c r="D93" i="19"/>
  <c r="C93" i="19"/>
  <c r="B93" i="19"/>
  <c r="Y72" i="19"/>
  <c r="X72" i="19"/>
  <c r="W72" i="19"/>
  <c r="V72" i="19"/>
  <c r="U72" i="19"/>
  <c r="T72" i="19"/>
  <c r="T61" i="19" s="1"/>
  <c r="S72" i="19"/>
  <c r="S61" i="19" s="1"/>
  <c r="S81" i="16" s="1"/>
  <c r="S110" i="4" s="1"/>
  <c r="R72" i="19"/>
  <c r="R61" i="19" s="1"/>
  <c r="Q72" i="19"/>
  <c r="Q184" i="19" s="1"/>
  <c r="P72" i="19"/>
  <c r="O72" i="19"/>
  <c r="N72" i="19"/>
  <c r="M72" i="19"/>
  <c r="L72" i="19"/>
  <c r="K72" i="19"/>
  <c r="K61" i="19" s="1"/>
  <c r="J72" i="19"/>
  <c r="I72" i="19"/>
  <c r="I184" i="19" s="1"/>
  <c r="H72" i="19"/>
  <c r="G72" i="19"/>
  <c r="F72" i="19"/>
  <c r="E72" i="19"/>
  <c r="D72" i="19"/>
  <c r="C72" i="19"/>
  <c r="C61" i="19" s="1"/>
  <c r="B72" i="19"/>
  <c r="Q61" i="19"/>
  <c r="Q191" i="19" s="1"/>
  <c r="O61" i="19"/>
  <c r="O81" i="16" s="1"/>
  <c r="O110" i="4" s="1"/>
  <c r="L61" i="19"/>
  <c r="L229" i="19" s="1"/>
  <c r="J61" i="19"/>
  <c r="J229" i="19" s="1"/>
  <c r="I61" i="19"/>
  <c r="I191" i="19" s="1"/>
  <c r="G61" i="19"/>
  <c r="G81" i="16" s="1"/>
  <c r="G110" i="4" s="1"/>
  <c r="D61" i="19"/>
  <c r="D229" i="19" s="1"/>
  <c r="B61" i="19"/>
  <c r="B229" i="19" s="1"/>
  <c r="Y44" i="19"/>
  <c r="Y5" i="19" s="1"/>
  <c r="Y168" i="19" s="1"/>
  <c r="X44" i="19"/>
  <c r="X5" i="19" s="1"/>
  <c r="X80" i="16" s="1"/>
  <c r="X109" i="4" s="1"/>
  <c r="W44" i="19"/>
  <c r="V44" i="19"/>
  <c r="U44" i="19"/>
  <c r="T44" i="19"/>
  <c r="S44" i="19"/>
  <c r="R44" i="19"/>
  <c r="Q44" i="19"/>
  <c r="Q5" i="19" s="1"/>
  <c r="Q172" i="19" s="1"/>
  <c r="P44" i="19"/>
  <c r="O44" i="19"/>
  <c r="N44" i="19"/>
  <c r="M44" i="19"/>
  <c r="L44" i="19"/>
  <c r="K44" i="19"/>
  <c r="K5" i="19" s="1"/>
  <c r="J44" i="19"/>
  <c r="J5" i="19" s="1"/>
  <c r="I44" i="19"/>
  <c r="I5" i="19" s="1"/>
  <c r="I165" i="19" s="1"/>
  <c r="H44" i="19"/>
  <c r="H5" i="19" s="1"/>
  <c r="H80" i="16" s="1"/>
  <c r="H109" i="4" s="1"/>
  <c r="G44" i="19"/>
  <c r="G5" i="19" s="1"/>
  <c r="F44" i="19"/>
  <c r="E44" i="19"/>
  <c r="E5" i="19" s="1"/>
  <c r="E80" i="16" s="1"/>
  <c r="E109" i="4" s="1"/>
  <c r="D44" i="19"/>
  <c r="C44" i="19"/>
  <c r="C5" i="19" s="1"/>
  <c r="B44" i="19"/>
  <c r="B5" i="19" s="1"/>
  <c r="W5" i="19"/>
  <c r="W80" i="16" s="1"/>
  <c r="U5" i="19"/>
  <c r="U80" i="16" s="1"/>
  <c r="U109" i="4" s="1"/>
  <c r="S5" i="19"/>
  <c r="S77" i="16" s="1"/>
  <c r="R5" i="19"/>
  <c r="P5" i="19"/>
  <c r="O5" i="19"/>
  <c r="M5" i="19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Y197" i="18" s="1"/>
  <c r="X201" i="18"/>
  <c r="X197" i="18" s="1"/>
  <c r="W201" i="18"/>
  <c r="W197" i="18" s="1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Y199" i="18"/>
  <c r="X199" i="18"/>
  <c r="W199" i="18"/>
  <c r="V199" i="18"/>
  <c r="V197" i="18" s="1"/>
  <c r="U199" i="18"/>
  <c r="U197" i="18" s="1"/>
  <c r="T199" i="18"/>
  <c r="T197" i="18" s="1"/>
  <c r="S199" i="18"/>
  <c r="S197" i="18" s="1"/>
  <c r="R199" i="18"/>
  <c r="Q199" i="18"/>
  <c r="P199" i="18"/>
  <c r="O199" i="18"/>
  <c r="N199" i="18"/>
  <c r="N197" i="18" s="1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Y198" i="18"/>
  <c r="X198" i="18"/>
  <c r="W198" i="18"/>
  <c r="V198" i="18"/>
  <c r="U198" i="18"/>
  <c r="T198" i="18"/>
  <c r="S198" i="18"/>
  <c r="R198" i="18"/>
  <c r="R197" i="18" s="1"/>
  <c r="Q198" i="18"/>
  <c r="Q197" i="18" s="1"/>
  <c r="P198" i="18"/>
  <c r="P197" i="18" s="1"/>
  <c r="O198" i="18"/>
  <c r="O197" i="18" s="1"/>
  <c r="N198" i="18"/>
  <c r="M198" i="18"/>
  <c r="M197" i="18" s="1"/>
  <c r="L198" i="18"/>
  <c r="L197" i="18" s="1"/>
  <c r="K198" i="18"/>
  <c r="K197" i="18" s="1"/>
  <c r="J198" i="18"/>
  <c r="J197" i="18" s="1"/>
  <c r="I198" i="18"/>
  <c r="H198" i="18"/>
  <c r="G198" i="18"/>
  <c r="F198" i="18"/>
  <c r="E198" i="18"/>
  <c r="D198" i="18"/>
  <c r="C198" i="18"/>
  <c r="B198" i="18"/>
  <c r="I197" i="18"/>
  <c r="H197" i="18"/>
  <c r="G197" i="18"/>
  <c r="F197" i="18"/>
  <c r="E197" i="18"/>
  <c r="D197" i="18"/>
  <c r="C197" i="18"/>
  <c r="B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Y183" i="18"/>
  <c r="Y178" i="18" s="1"/>
  <c r="X183" i="18"/>
  <c r="X178" i="18" s="1"/>
  <c r="W183" i="18"/>
  <c r="W178" i="18" s="1"/>
  <c r="V183" i="18"/>
  <c r="V178" i="18" s="1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U178" i="18" s="1"/>
  <c r="T182" i="18"/>
  <c r="T178" i="18" s="1"/>
  <c r="S182" i="18"/>
  <c r="S178" i="18" s="1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Y180" i="18"/>
  <c r="X180" i="18"/>
  <c r="W180" i="18"/>
  <c r="V180" i="18"/>
  <c r="U180" i="18"/>
  <c r="T180" i="18"/>
  <c r="S180" i="18"/>
  <c r="R180" i="18"/>
  <c r="R178" i="18" s="1"/>
  <c r="Q180" i="18"/>
  <c r="Q178" i="18" s="1"/>
  <c r="P180" i="18"/>
  <c r="P178" i="18" s="1"/>
  <c r="O180" i="18"/>
  <c r="O178" i="18" s="1"/>
  <c r="N180" i="18"/>
  <c r="M180" i="18"/>
  <c r="L180" i="18"/>
  <c r="K180" i="18"/>
  <c r="J180" i="18"/>
  <c r="J178" i="18" s="1"/>
  <c r="I180" i="18"/>
  <c r="H180" i="18"/>
  <c r="G180" i="18"/>
  <c r="F180" i="18"/>
  <c r="E180" i="18"/>
  <c r="D180" i="18"/>
  <c r="C180" i="18"/>
  <c r="B180" i="18"/>
  <c r="Y179" i="18"/>
  <c r="X179" i="18"/>
  <c r="W179" i="18"/>
  <c r="V179" i="18"/>
  <c r="U179" i="18"/>
  <c r="T179" i="18"/>
  <c r="S179" i="18"/>
  <c r="R179" i="18"/>
  <c r="Q179" i="18"/>
  <c r="P179" i="18"/>
  <c r="O179" i="18"/>
  <c r="N179" i="18"/>
  <c r="N178" i="18" s="1"/>
  <c r="M179" i="18"/>
  <c r="M178" i="18" s="1"/>
  <c r="L179" i="18"/>
  <c r="L178" i="18" s="1"/>
  <c r="K179" i="18"/>
  <c r="K178" i="18" s="1"/>
  <c r="J179" i="18"/>
  <c r="I179" i="18"/>
  <c r="I178" i="18" s="1"/>
  <c r="H179" i="18"/>
  <c r="H178" i="18" s="1"/>
  <c r="G179" i="18"/>
  <c r="G178" i="18" s="1"/>
  <c r="F179" i="18"/>
  <c r="F178" i="18" s="1"/>
  <c r="E179" i="18"/>
  <c r="D179" i="18"/>
  <c r="C179" i="18"/>
  <c r="B179" i="18"/>
  <c r="E178" i="18"/>
  <c r="D178" i="18"/>
  <c r="C178" i="18"/>
  <c r="B178" i="18"/>
  <c r="Y142" i="18"/>
  <c r="X142" i="18"/>
  <c r="X209" i="18" s="1"/>
  <c r="W142" i="18"/>
  <c r="W209" i="18" s="1"/>
  <c r="V142" i="18"/>
  <c r="U142" i="18"/>
  <c r="U209" i="18" s="1"/>
  <c r="T142" i="18"/>
  <c r="T209" i="18" s="1"/>
  <c r="S142" i="18"/>
  <c r="R142" i="18"/>
  <c r="Q142" i="18"/>
  <c r="P142" i="18"/>
  <c r="P209" i="18" s="1"/>
  <c r="O142" i="18"/>
  <c r="O209" i="18" s="1"/>
  <c r="N142" i="18"/>
  <c r="M142" i="18"/>
  <c r="M209" i="18" s="1"/>
  <c r="L142" i="18"/>
  <c r="L209" i="18" s="1"/>
  <c r="K142" i="18"/>
  <c r="J142" i="18"/>
  <c r="I142" i="18"/>
  <c r="H142" i="18"/>
  <c r="H209" i="18" s="1"/>
  <c r="G142" i="18"/>
  <c r="G209" i="18" s="1"/>
  <c r="F142" i="18"/>
  <c r="E142" i="18"/>
  <c r="E209" i="18" s="1"/>
  <c r="D142" i="18"/>
  <c r="D209" i="18" s="1"/>
  <c r="C142" i="18"/>
  <c r="B142" i="18"/>
  <c r="Y121" i="18"/>
  <c r="Y203" i="18" s="1"/>
  <c r="X121" i="18"/>
  <c r="X203" i="18" s="1"/>
  <c r="W121" i="18"/>
  <c r="W203" i="18" s="1"/>
  <c r="V121" i="18"/>
  <c r="V203" i="18" s="1"/>
  <c r="U121" i="18"/>
  <c r="T121" i="18"/>
  <c r="T203" i="18" s="1"/>
  <c r="S121" i="18"/>
  <c r="R121" i="18"/>
  <c r="Q121" i="18"/>
  <c r="Q203" i="18" s="1"/>
  <c r="P121" i="18"/>
  <c r="P203" i="18" s="1"/>
  <c r="O121" i="18"/>
  <c r="O203" i="18" s="1"/>
  <c r="N121" i="18"/>
  <c r="N203" i="18" s="1"/>
  <c r="M121" i="18"/>
  <c r="L121" i="18"/>
  <c r="L203" i="18" s="1"/>
  <c r="K121" i="18"/>
  <c r="J121" i="18"/>
  <c r="I121" i="18"/>
  <c r="I203" i="18" s="1"/>
  <c r="H121" i="18"/>
  <c r="H203" i="18" s="1"/>
  <c r="G121" i="18"/>
  <c r="G203" i="18" s="1"/>
  <c r="F121" i="18"/>
  <c r="E121" i="18"/>
  <c r="D121" i="18"/>
  <c r="D203" i="18" s="1"/>
  <c r="C121" i="18"/>
  <c r="B121" i="18"/>
  <c r="Y93" i="18"/>
  <c r="X93" i="18"/>
  <c r="W93" i="18"/>
  <c r="W190" i="18" s="1"/>
  <c r="V93" i="18"/>
  <c r="U93" i="18"/>
  <c r="U190" i="18" s="1"/>
  <c r="T93" i="18"/>
  <c r="T190" i="18" s="1"/>
  <c r="S93" i="18"/>
  <c r="R93" i="18"/>
  <c r="Q93" i="18"/>
  <c r="P93" i="18"/>
  <c r="O93" i="18"/>
  <c r="O190" i="18" s="1"/>
  <c r="N93" i="18"/>
  <c r="M93" i="18"/>
  <c r="M190" i="18" s="1"/>
  <c r="L93" i="18"/>
  <c r="L190" i="18" s="1"/>
  <c r="K93" i="18"/>
  <c r="J93" i="18"/>
  <c r="I93" i="18"/>
  <c r="H93" i="18"/>
  <c r="G93" i="18"/>
  <c r="G190" i="18" s="1"/>
  <c r="F93" i="18"/>
  <c r="E93" i="18"/>
  <c r="E190" i="18" s="1"/>
  <c r="D93" i="18"/>
  <c r="D190" i="18" s="1"/>
  <c r="C93" i="18"/>
  <c r="B93" i="18"/>
  <c r="Y72" i="18"/>
  <c r="X72" i="18"/>
  <c r="X184" i="18" s="1"/>
  <c r="W72" i="18"/>
  <c r="W184" i="18" s="1"/>
  <c r="V72" i="18"/>
  <c r="U72" i="18"/>
  <c r="U184" i="18" s="1"/>
  <c r="T72" i="18"/>
  <c r="S72" i="18"/>
  <c r="R72" i="18"/>
  <c r="Q72" i="18"/>
  <c r="P72" i="18"/>
  <c r="P184" i="18" s="1"/>
  <c r="O72" i="18"/>
  <c r="O184" i="18" s="1"/>
  <c r="N72" i="18"/>
  <c r="M72" i="18"/>
  <c r="M184" i="18" s="1"/>
  <c r="L72" i="18"/>
  <c r="K72" i="18"/>
  <c r="J72" i="18"/>
  <c r="I72" i="18"/>
  <c r="H72" i="18"/>
  <c r="H184" i="18" s="1"/>
  <c r="G72" i="18"/>
  <c r="G184" i="18" s="1"/>
  <c r="F72" i="18"/>
  <c r="F184" i="18" s="1"/>
  <c r="E72" i="18"/>
  <c r="E184" i="18" s="1"/>
  <c r="D72" i="18"/>
  <c r="C72" i="18"/>
  <c r="B72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M5" i="18" s="1"/>
  <c r="M97" i="16" s="1"/>
  <c r="L44" i="18"/>
  <c r="K44" i="18"/>
  <c r="K5" i="18" s="1"/>
  <c r="K97" i="16" s="1"/>
  <c r="J44" i="18"/>
  <c r="I44" i="18"/>
  <c r="I5" i="18" s="1"/>
  <c r="I97" i="16" s="1"/>
  <c r="H44" i="18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X5" i="18" s="1"/>
  <c r="X97" i="16" s="1"/>
  <c r="W16" i="18"/>
  <c r="W5" i="18" s="1"/>
  <c r="W97" i="16" s="1"/>
  <c r="V16" i="18"/>
  <c r="U16" i="18"/>
  <c r="U5" i="18" s="1"/>
  <c r="U97" i="16" s="1"/>
  <c r="T16" i="18"/>
  <c r="T5" i="18" s="1"/>
  <c r="S16" i="18"/>
  <c r="R16" i="18"/>
  <c r="R5" i="18" s="1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E5" i="18" s="1"/>
  <c r="E97" i="16" s="1"/>
  <c r="D16" i="18"/>
  <c r="D5" i="18" s="1"/>
  <c r="C16" i="18"/>
  <c r="C5" i="18" s="1"/>
  <c r="C97" i="16" s="1"/>
  <c r="B16" i="18"/>
  <c r="B5" i="18" s="1"/>
  <c r="Y5" i="18"/>
  <c r="Y97" i="16" s="1"/>
  <c r="S5" i="18"/>
  <c r="S97" i="16" s="1"/>
  <c r="Q5" i="18"/>
  <c r="Q97" i="16" s="1"/>
  <c r="Q95" i="16" s="1"/>
  <c r="P5" i="18"/>
  <c r="P97" i="16" s="1"/>
  <c r="P95" i="16" s="1"/>
  <c r="O5" i="18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X202" i="17"/>
  <c r="X197" i="17" s="1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Y199" i="17"/>
  <c r="X199" i="17"/>
  <c r="W199" i="17"/>
  <c r="V199" i="17"/>
  <c r="U199" i="17"/>
  <c r="U197" i="17" s="1"/>
  <c r="T199" i="17"/>
  <c r="T197" i="17" s="1"/>
  <c r="S199" i="17"/>
  <c r="S197" i="17" s="1"/>
  <c r="R199" i="17"/>
  <c r="R197" i="17" s="1"/>
  <c r="Q199" i="17"/>
  <c r="P199" i="17"/>
  <c r="O199" i="17"/>
  <c r="N199" i="17"/>
  <c r="M199" i="17"/>
  <c r="M197" i="17" s="1"/>
  <c r="L199" i="17"/>
  <c r="K199" i="17"/>
  <c r="J199" i="17"/>
  <c r="I199" i="17"/>
  <c r="H199" i="17"/>
  <c r="G199" i="17"/>
  <c r="G197" i="17" s="1"/>
  <c r="F199" i="17"/>
  <c r="E199" i="17"/>
  <c r="E197" i="17" s="1"/>
  <c r="D199" i="17"/>
  <c r="C199" i="17"/>
  <c r="B199" i="17"/>
  <c r="Y198" i="17"/>
  <c r="X198" i="17"/>
  <c r="W198" i="17"/>
  <c r="V198" i="17"/>
  <c r="U198" i="17"/>
  <c r="T198" i="17"/>
  <c r="S198" i="17"/>
  <c r="R198" i="17"/>
  <c r="Q198" i="17"/>
  <c r="Q197" i="17" s="1"/>
  <c r="P198" i="17"/>
  <c r="P197" i="17" s="1"/>
  <c r="O198" i="17"/>
  <c r="O197" i="17" s="1"/>
  <c r="N198" i="17"/>
  <c r="N197" i="17" s="1"/>
  <c r="M198" i="17"/>
  <c r="L198" i="17"/>
  <c r="L197" i="17" s="1"/>
  <c r="K198" i="17"/>
  <c r="K197" i="17" s="1"/>
  <c r="J198" i="17"/>
  <c r="J197" i="17" s="1"/>
  <c r="I198" i="17"/>
  <c r="I197" i="17" s="1"/>
  <c r="H198" i="17"/>
  <c r="H197" i="17" s="1"/>
  <c r="G198" i="17"/>
  <c r="F198" i="17"/>
  <c r="E198" i="17"/>
  <c r="D198" i="17"/>
  <c r="C198" i="17"/>
  <c r="C197" i="17" s="1"/>
  <c r="B198" i="17"/>
  <c r="B197" i="17" s="1"/>
  <c r="Y197" i="17"/>
  <c r="W197" i="17"/>
  <c r="V197" i="17"/>
  <c r="F197" i="17"/>
  <c r="D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X178" i="17" s="1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Y183" i="17"/>
  <c r="X183" i="17"/>
  <c r="W183" i="17"/>
  <c r="V183" i="17"/>
  <c r="U183" i="17"/>
  <c r="T183" i="17"/>
  <c r="T178" i="17" s="1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Y180" i="17"/>
  <c r="X180" i="17"/>
  <c r="W180" i="17"/>
  <c r="V180" i="17"/>
  <c r="U180" i="17"/>
  <c r="T180" i="17"/>
  <c r="S180" i="17"/>
  <c r="R180" i="17"/>
  <c r="Q180" i="17"/>
  <c r="Q178" i="17" s="1"/>
  <c r="P180" i="17"/>
  <c r="P178" i="17" s="1"/>
  <c r="O180" i="17"/>
  <c r="O178" i="17" s="1"/>
  <c r="N180" i="17"/>
  <c r="N178" i="17" s="1"/>
  <c r="M180" i="17"/>
  <c r="L180" i="17"/>
  <c r="K180" i="17"/>
  <c r="J180" i="17"/>
  <c r="I180" i="17"/>
  <c r="I178" i="17" s="1"/>
  <c r="H180" i="17"/>
  <c r="G180" i="17"/>
  <c r="F180" i="17"/>
  <c r="E180" i="17"/>
  <c r="D180" i="17"/>
  <c r="C180" i="17"/>
  <c r="B180" i="17"/>
  <c r="Y179" i="17"/>
  <c r="X179" i="17"/>
  <c r="W179" i="17"/>
  <c r="V179" i="17"/>
  <c r="U179" i="17"/>
  <c r="T179" i="17"/>
  <c r="S179" i="17"/>
  <c r="R179" i="17"/>
  <c r="Q179" i="17"/>
  <c r="P179" i="17"/>
  <c r="O179" i="17"/>
  <c r="N179" i="17"/>
  <c r="M179" i="17"/>
  <c r="M178" i="17" s="1"/>
  <c r="L179" i="17"/>
  <c r="L178" i="17" s="1"/>
  <c r="K179" i="17"/>
  <c r="K178" i="17" s="1"/>
  <c r="J179" i="17"/>
  <c r="J178" i="17" s="1"/>
  <c r="I179" i="17"/>
  <c r="H179" i="17"/>
  <c r="H178" i="17" s="1"/>
  <c r="G179" i="17"/>
  <c r="G178" i="17" s="1"/>
  <c r="F179" i="17"/>
  <c r="F178" i="17" s="1"/>
  <c r="E179" i="17"/>
  <c r="E178" i="17" s="1"/>
  <c r="D179" i="17"/>
  <c r="D178" i="17" s="1"/>
  <c r="C179" i="17"/>
  <c r="B179" i="17"/>
  <c r="Y178" i="17"/>
  <c r="W178" i="17"/>
  <c r="V178" i="17"/>
  <c r="U178" i="17"/>
  <c r="S178" i="17"/>
  <c r="R178" i="17"/>
  <c r="C178" i="17"/>
  <c r="B178" i="17"/>
  <c r="Y142" i="17"/>
  <c r="Y248" i="19" s="1"/>
  <c r="X142" i="17"/>
  <c r="X248" i="17" s="1"/>
  <c r="W142" i="17"/>
  <c r="W248" i="17" s="1"/>
  <c r="V142" i="17"/>
  <c r="V248" i="17" s="1"/>
  <c r="U142" i="17"/>
  <c r="U248" i="17" s="1"/>
  <c r="T142" i="17"/>
  <c r="T248" i="17" s="1"/>
  <c r="S142" i="17"/>
  <c r="S248" i="17" s="1"/>
  <c r="R142" i="17"/>
  <c r="R248" i="17" s="1"/>
  <c r="Q142" i="17"/>
  <c r="Q248" i="19" s="1"/>
  <c r="P142" i="17"/>
  <c r="P248" i="17" s="1"/>
  <c r="O142" i="17"/>
  <c r="O248" i="17" s="1"/>
  <c r="N142" i="17"/>
  <c r="N248" i="17" s="1"/>
  <c r="M142" i="17"/>
  <c r="M248" i="17" s="1"/>
  <c r="L142" i="17"/>
  <c r="L248" i="17" s="1"/>
  <c r="K142" i="17"/>
  <c r="K248" i="17" s="1"/>
  <c r="J142" i="17"/>
  <c r="J248" i="17" s="1"/>
  <c r="I142" i="17"/>
  <c r="H142" i="17"/>
  <c r="H248" i="17" s="1"/>
  <c r="G142" i="17"/>
  <c r="G248" i="17" s="1"/>
  <c r="F142" i="17"/>
  <c r="F248" i="17" s="1"/>
  <c r="E142" i="17"/>
  <c r="E248" i="17" s="1"/>
  <c r="D142" i="17"/>
  <c r="D248" i="17" s="1"/>
  <c r="C142" i="17"/>
  <c r="C248" i="17" s="1"/>
  <c r="B142" i="17"/>
  <c r="B248" i="17" s="1"/>
  <c r="Y121" i="17"/>
  <c r="X121" i="17"/>
  <c r="X246" i="17" s="1"/>
  <c r="W121" i="17"/>
  <c r="W246" i="17" s="1"/>
  <c r="W240" i="17" s="1"/>
  <c r="V121" i="17"/>
  <c r="V246" i="17" s="1"/>
  <c r="U121" i="17"/>
  <c r="U246" i="17" s="1"/>
  <c r="T121" i="17"/>
  <c r="T246" i="17" s="1"/>
  <c r="S121" i="17"/>
  <c r="S246" i="17" s="1"/>
  <c r="R121" i="17"/>
  <c r="R246" i="17" s="1"/>
  <c r="Q121" i="17"/>
  <c r="Q246" i="19" s="1"/>
  <c r="P121" i="17"/>
  <c r="P246" i="17" s="1"/>
  <c r="O121" i="17"/>
  <c r="O246" i="17" s="1"/>
  <c r="N121" i="17"/>
  <c r="N246" i="17" s="1"/>
  <c r="M121" i="17"/>
  <c r="M246" i="17" s="1"/>
  <c r="L121" i="17"/>
  <c r="L246" i="17" s="1"/>
  <c r="K121" i="17"/>
  <c r="K246" i="17" s="1"/>
  <c r="J121" i="17"/>
  <c r="J246" i="17" s="1"/>
  <c r="I121" i="17"/>
  <c r="I246" i="19" s="1"/>
  <c r="H121" i="17"/>
  <c r="H246" i="17" s="1"/>
  <c r="G121" i="17"/>
  <c r="G246" i="17" s="1"/>
  <c r="F121" i="17"/>
  <c r="F246" i="17" s="1"/>
  <c r="E121" i="17"/>
  <c r="E246" i="17" s="1"/>
  <c r="D121" i="17"/>
  <c r="D246" i="17" s="1"/>
  <c r="C121" i="17"/>
  <c r="C246" i="17" s="1"/>
  <c r="B121" i="17"/>
  <c r="B246" i="17" s="1"/>
  <c r="Y93" i="17"/>
  <c r="X93" i="17"/>
  <c r="X237" i="17" s="1"/>
  <c r="W93" i="17"/>
  <c r="W237" i="17" s="1"/>
  <c r="V93" i="17"/>
  <c r="V237" i="17" s="1"/>
  <c r="U93" i="17"/>
  <c r="U237" i="17" s="1"/>
  <c r="T93" i="17"/>
  <c r="T237" i="17" s="1"/>
  <c r="S93" i="17"/>
  <c r="S237" i="17" s="1"/>
  <c r="R93" i="17"/>
  <c r="R237" i="17" s="1"/>
  <c r="Q93" i="17"/>
  <c r="Q237" i="19" s="1"/>
  <c r="P93" i="17"/>
  <c r="P237" i="17" s="1"/>
  <c r="O93" i="17"/>
  <c r="O237" i="17" s="1"/>
  <c r="N93" i="17"/>
  <c r="N237" i="17" s="1"/>
  <c r="M93" i="17"/>
  <c r="M237" i="17" s="1"/>
  <c r="L93" i="17"/>
  <c r="L237" i="17" s="1"/>
  <c r="K93" i="17"/>
  <c r="K237" i="17" s="1"/>
  <c r="J93" i="17"/>
  <c r="J237" i="17" s="1"/>
  <c r="I93" i="17"/>
  <c r="I237" i="19" s="1"/>
  <c r="H93" i="17"/>
  <c r="H237" i="17" s="1"/>
  <c r="G93" i="17"/>
  <c r="G237" i="17" s="1"/>
  <c r="F93" i="17"/>
  <c r="F237" i="17" s="1"/>
  <c r="E93" i="17"/>
  <c r="E237" i="17" s="1"/>
  <c r="D93" i="17"/>
  <c r="D237" i="17" s="1"/>
  <c r="C93" i="17"/>
  <c r="C237" i="17" s="1"/>
  <c r="B93" i="17"/>
  <c r="B237" i="17" s="1"/>
  <c r="Y72" i="17"/>
  <c r="X72" i="17"/>
  <c r="X235" i="17" s="1"/>
  <c r="W72" i="17"/>
  <c r="W235" i="17" s="1"/>
  <c r="V72" i="17"/>
  <c r="V235" i="17" s="1"/>
  <c r="U72" i="17"/>
  <c r="U235" i="17" s="1"/>
  <c r="T72" i="17"/>
  <c r="T235" i="17" s="1"/>
  <c r="S72" i="17"/>
  <c r="S235" i="17" s="1"/>
  <c r="R72" i="17"/>
  <c r="R235" i="17" s="1"/>
  <c r="Q72" i="17"/>
  <c r="P72" i="17"/>
  <c r="P235" i="17" s="1"/>
  <c r="O72" i="17"/>
  <c r="O235" i="17" s="1"/>
  <c r="O229" i="17" s="1"/>
  <c r="N72" i="17"/>
  <c r="N235" i="17" s="1"/>
  <c r="N229" i="17" s="1"/>
  <c r="M72" i="17"/>
  <c r="M235" i="17" s="1"/>
  <c r="L72" i="17"/>
  <c r="L235" i="17" s="1"/>
  <c r="L229" i="17" s="1"/>
  <c r="K72" i="17"/>
  <c r="K235" i="17" s="1"/>
  <c r="J72" i="17"/>
  <c r="J235" i="17" s="1"/>
  <c r="J229" i="17" s="1"/>
  <c r="I72" i="17"/>
  <c r="I235" i="19" s="1"/>
  <c r="H72" i="17"/>
  <c r="H235" i="17" s="1"/>
  <c r="G72" i="17"/>
  <c r="G235" i="17" s="1"/>
  <c r="F72" i="17"/>
  <c r="F235" i="17" s="1"/>
  <c r="E72" i="17"/>
  <c r="E235" i="17" s="1"/>
  <c r="D72" i="17"/>
  <c r="D235" i="17" s="1"/>
  <c r="C72" i="17"/>
  <c r="C235" i="17" s="1"/>
  <c r="B72" i="17"/>
  <c r="B235" i="17" s="1"/>
  <c r="Y44" i="17"/>
  <c r="X44" i="17"/>
  <c r="X226" i="17" s="1"/>
  <c r="W44" i="17"/>
  <c r="W226" i="17" s="1"/>
  <c r="V44" i="17"/>
  <c r="V226" i="17" s="1"/>
  <c r="U44" i="17"/>
  <c r="U226" i="17" s="1"/>
  <c r="T44" i="17"/>
  <c r="T226" i="17" s="1"/>
  <c r="S44" i="17"/>
  <c r="S226" i="17" s="1"/>
  <c r="R44" i="17"/>
  <c r="R5" i="17" s="1"/>
  <c r="Q44" i="17"/>
  <c r="Q226" i="19" s="1"/>
  <c r="P44" i="17"/>
  <c r="P226" i="17" s="1"/>
  <c r="O44" i="17"/>
  <c r="O226" i="17" s="1"/>
  <c r="N44" i="17"/>
  <c r="N226" i="17" s="1"/>
  <c r="M44" i="17"/>
  <c r="M226" i="17" s="1"/>
  <c r="L44" i="17"/>
  <c r="L226" i="17" s="1"/>
  <c r="K44" i="17"/>
  <c r="K226" i="17" s="1"/>
  <c r="K217" i="17" s="1"/>
  <c r="J44" i="17"/>
  <c r="J5" i="17" s="1"/>
  <c r="I44" i="17"/>
  <c r="I226" i="19" s="1"/>
  <c r="H44" i="17"/>
  <c r="H226" i="17" s="1"/>
  <c r="H217" i="17" s="1"/>
  <c r="G44" i="17"/>
  <c r="G226" i="17" s="1"/>
  <c r="G217" i="17" s="1"/>
  <c r="F44" i="17"/>
  <c r="F226" i="17" s="1"/>
  <c r="F217" i="17" s="1"/>
  <c r="E44" i="17"/>
  <c r="E226" i="17" s="1"/>
  <c r="E217" i="17" s="1"/>
  <c r="D44" i="17"/>
  <c r="D226" i="17" s="1"/>
  <c r="C44" i="17"/>
  <c r="C226" i="17" s="1"/>
  <c r="B44" i="17"/>
  <c r="B5" i="17" s="1"/>
  <c r="Y5" i="17"/>
  <c r="Y175" i="17" s="1"/>
  <c r="X5" i="17"/>
  <c r="X175" i="17" s="1"/>
  <c r="U5" i="17"/>
  <c r="U175" i="17" s="1"/>
  <c r="T5" i="17"/>
  <c r="T175" i="17" s="1"/>
  <c r="S5" i="17"/>
  <c r="S175" i="17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O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L93" i="16"/>
  <c r="H92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N111" i="4" s="1"/>
  <c r="M82" i="16"/>
  <c r="L82" i="16"/>
  <c r="K82" i="16"/>
  <c r="J82" i="16"/>
  <c r="I82" i="16"/>
  <c r="H82" i="16"/>
  <c r="G82" i="16"/>
  <c r="F82" i="16"/>
  <c r="E82" i="16"/>
  <c r="D82" i="16"/>
  <c r="C82" i="16"/>
  <c r="B82" i="16"/>
  <c r="K81" i="16"/>
  <c r="J81" i="16"/>
  <c r="C81" i="16"/>
  <c r="Y80" i="16"/>
  <c r="S80" i="16"/>
  <c r="S79" i="16" s="1"/>
  <c r="S108" i="4" s="1"/>
  <c r="R80" i="16"/>
  <c r="Q80" i="16"/>
  <c r="P80" i="16"/>
  <c r="O80" i="16"/>
  <c r="O79" i="16" s="1"/>
  <c r="O108" i="4" s="1"/>
  <c r="M80" i="16"/>
  <c r="I80" i="16"/>
  <c r="Y78" i="16"/>
  <c r="X78" i="16"/>
  <c r="W78" i="16"/>
  <c r="V78" i="16"/>
  <c r="V41" i="7" s="1"/>
  <c r="U78" i="16"/>
  <c r="T78" i="16"/>
  <c r="S78" i="16"/>
  <c r="R78" i="16"/>
  <c r="Q78" i="16"/>
  <c r="P78" i="16"/>
  <c r="O78" i="16"/>
  <c r="N78" i="16"/>
  <c r="N41" i="7" s="1"/>
  <c r="M78" i="16"/>
  <c r="L78" i="16"/>
  <c r="K78" i="16"/>
  <c r="J78" i="16"/>
  <c r="I78" i="16"/>
  <c r="H78" i="16"/>
  <c r="G78" i="16"/>
  <c r="F78" i="16"/>
  <c r="E78" i="16"/>
  <c r="E41" i="7" s="1"/>
  <c r="D78" i="16"/>
  <c r="D41" i="7" s="1"/>
  <c r="C78" i="16"/>
  <c r="C41" i="7" s="1"/>
  <c r="B78" i="16"/>
  <c r="O77" i="16"/>
  <c r="I77" i="16"/>
  <c r="O76" i="16"/>
  <c r="I76" i="16"/>
  <c r="A74" i="16"/>
  <c r="A73" i="16"/>
  <c r="Y72" i="16"/>
  <c r="Y90" i="16" s="1"/>
  <c r="X72" i="16"/>
  <c r="X90" i="16" s="1"/>
  <c r="W72" i="16"/>
  <c r="W90" i="16" s="1"/>
  <c r="V72" i="16"/>
  <c r="V71" i="16" s="1"/>
  <c r="U72" i="16"/>
  <c r="U90" i="16" s="1"/>
  <c r="T72" i="16"/>
  <c r="T90" i="16" s="1"/>
  <c r="S72" i="16"/>
  <c r="S90" i="16" s="1"/>
  <c r="R72" i="16"/>
  <c r="R90" i="16" s="1"/>
  <c r="Q72" i="16"/>
  <c r="Q90" i="16" s="1"/>
  <c r="P72" i="16"/>
  <c r="P90" i="16" s="1"/>
  <c r="O72" i="16"/>
  <c r="O90" i="16" s="1"/>
  <c r="N72" i="16"/>
  <c r="N71" i="16" s="1"/>
  <c r="M72" i="16"/>
  <c r="M90" i="16" s="1"/>
  <c r="L72" i="16"/>
  <c r="L90" i="16" s="1"/>
  <c r="K72" i="16"/>
  <c r="K90" i="16" s="1"/>
  <c r="J72" i="16"/>
  <c r="J90" i="16" s="1"/>
  <c r="I72" i="16"/>
  <c r="I90" i="16" s="1"/>
  <c r="H72" i="16"/>
  <c r="H90" i="16" s="1"/>
  <c r="G72" i="16"/>
  <c r="G90" i="16" s="1"/>
  <c r="F72" i="16"/>
  <c r="F71" i="16" s="1"/>
  <c r="E72" i="16"/>
  <c r="E90" i="16" s="1"/>
  <c r="D72" i="16"/>
  <c r="D90" i="16" s="1"/>
  <c r="C72" i="16"/>
  <c r="C90" i="16" s="1"/>
  <c r="B72" i="16"/>
  <c r="B90" i="16" s="1"/>
  <c r="A72" i="16"/>
  <c r="Y71" i="16"/>
  <c r="X71" i="16"/>
  <c r="W71" i="16"/>
  <c r="U71" i="16"/>
  <c r="S71" i="16"/>
  <c r="K71" i="16"/>
  <c r="I71" i="16"/>
  <c r="H71" i="16"/>
  <c r="G71" i="16"/>
  <c r="E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Y64" i="4" s="1"/>
  <c r="X55" i="16"/>
  <c r="X64" i="4" s="1"/>
  <c r="W55" i="16"/>
  <c r="W64" i="4" s="1"/>
  <c r="V55" i="16"/>
  <c r="V64" i="4" s="1"/>
  <c r="U55" i="16"/>
  <c r="T55" i="16"/>
  <c r="T64" i="4" s="1"/>
  <c r="S55" i="16"/>
  <c r="R55" i="16"/>
  <c r="Q55" i="16"/>
  <c r="Q103" i="16" s="1"/>
  <c r="P55" i="16"/>
  <c r="P103" i="16" s="1"/>
  <c r="O55" i="16"/>
  <c r="O103" i="16" s="1"/>
  <c r="N55" i="16"/>
  <c r="M55" i="16"/>
  <c r="M103" i="16" s="1"/>
  <c r="M166" i="4" s="1"/>
  <c r="L55" i="16"/>
  <c r="K55" i="16"/>
  <c r="K103" i="16" s="1"/>
  <c r="K166" i="4" s="1"/>
  <c r="J55" i="16"/>
  <c r="I55" i="16"/>
  <c r="H55" i="16"/>
  <c r="G55" i="16"/>
  <c r="F55" i="16"/>
  <c r="E55" i="16"/>
  <c r="E103" i="16" s="1"/>
  <c r="E166" i="4" s="1"/>
  <c r="D55" i="16"/>
  <c r="D103" i="16" s="1"/>
  <c r="D166" i="4" s="1"/>
  <c r="C55" i="16"/>
  <c r="B55" i="16"/>
  <c r="Y54" i="16"/>
  <c r="X54" i="16"/>
  <c r="X92" i="16" s="1"/>
  <c r="W54" i="16"/>
  <c r="V54" i="16"/>
  <c r="U54" i="16"/>
  <c r="U63" i="4" s="1"/>
  <c r="T54" i="16"/>
  <c r="S54" i="16"/>
  <c r="R54" i="16"/>
  <c r="R63" i="4" s="1"/>
  <c r="R136" i="4" s="1"/>
  <c r="Q54" i="16"/>
  <c r="P54" i="16"/>
  <c r="P92" i="16" s="1"/>
  <c r="O54" i="16"/>
  <c r="N54" i="16"/>
  <c r="M54" i="16"/>
  <c r="L54" i="16"/>
  <c r="L92" i="16" s="1"/>
  <c r="K54" i="16"/>
  <c r="J54" i="16"/>
  <c r="I54" i="16"/>
  <c r="H54" i="16"/>
  <c r="G54" i="16"/>
  <c r="F54" i="16"/>
  <c r="F63" i="4" s="1"/>
  <c r="E54" i="16"/>
  <c r="E63" i="4" s="1"/>
  <c r="D54" i="16"/>
  <c r="C54" i="16"/>
  <c r="C102" i="16" s="1"/>
  <c r="B54" i="16"/>
  <c r="S5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V4" i="16"/>
  <c r="V3" i="16" s="1"/>
  <c r="U4" i="16"/>
  <c r="U3" i="16" s="1"/>
  <c r="U9" i="4" s="1"/>
  <c r="T4" i="16"/>
  <c r="T3" i="16" s="1"/>
  <c r="S4" i="16"/>
  <c r="S3" i="16" s="1"/>
  <c r="S9" i="4" s="1"/>
  <c r="R4" i="16"/>
  <c r="R3" i="16" s="1"/>
  <c r="R9" i="4" s="1"/>
  <c r="Q4" i="16"/>
  <c r="Q3" i="16" s="1"/>
  <c r="Q9" i="4" s="1"/>
  <c r="P4" i="16"/>
  <c r="P3" i="16" s="1"/>
  <c r="P9" i="4" s="1"/>
  <c r="O4" i="16"/>
  <c r="N4" i="16"/>
  <c r="M4" i="16"/>
  <c r="L4" i="16"/>
  <c r="K4" i="16"/>
  <c r="J4" i="16"/>
  <c r="J3" i="16" s="1"/>
  <c r="J9" i="4" s="1"/>
  <c r="I4" i="16"/>
  <c r="H4" i="16"/>
  <c r="G4" i="16"/>
  <c r="G3" i="16" s="1"/>
  <c r="G9" i="4" s="1"/>
  <c r="F4" i="16"/>
  <c r="F3" i="16" s="1"/>
  <c r="E4" i="16"/>
  <c r="E3" i="16" s="1"/>
  <c r="E9" i="4" s="1"/>
  <c r="D4" i="16"/>
  <c r="D3" i="16" s="1"/>
  <c r="C4" i="16"/>
  <c r="B4" i="16"/>
  <c r="Y3" i="16"/>
  <c r="X3" i="16"/>
  <c r="W3" i="16"/>
  <c r="O3" i="16"/>
  <c r="O9" i="4" s="1"/>
  <c r="N3" i="16"/>
  <c r="N9" i="4" s="1"/>
  <c r="M3" i="16"/>
  <c r="M9" i="4" s="1"/>
  <c r="L3" i="16"/>
  <c r="L9" i="4" s="1"/>
  <c r="K3" i="16"/>
  <c r="K9" i="4" s="1"/>
  <c r="I3" i="16"/>
  <c r="H3" i="16"/>
  <c r="C3" i="16"/>
  <c r="B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3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1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20" i="15"/>
  <c r="X220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Y187" i="15" s="1"/>
  <c r="X192" i="15"/>
  <c r="X187" i="15" s="1"/>
  <c r="W192" i="15"/>
  <c r="W187" i="15" s="1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T187" i="15" s="1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V190" i="15"/>
  <c r="U190" i="15"/>
  <c r="U187" i="15" s="1"/>
  <c r="T190" i="15"/>
  <c r="S190" i="15"/>
  <c r="S187" i="15" s="1"/>
  <c r="R190" i="15"/>
  <c r="R187" i="15" s="1"/>
  <c r="Q190" i="15"/>
  <c r="P190" i="15"/>
  <c r="P187" i="15" s="1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Y189" i="15"/>
  <c r="X189" i="15"/>
  <c r="W189" i="15"/>
  <c r="V189" i="15"/>
  <c r="U189" i="15"/>
  <c r="T189" i="15"/>
  <c r="S189" i="15"/>
  <c r="R189" i="15"/>
  <c r="Q189" i="15"/>
  <c r="Q187" i="15" s="1"/>
  <c r="P189" i="15"/>
  <c r="O189" i="15"/>
  <c r="O187" i="15" s="1"/>
  <c r="N189" i="15"/>
  <c r="N187" i="15" s="1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Y188" i="15"/>
  <c r="X188" i="15"/>
  <c r="W188" i="15"/>
  <c r="V188" i="15"/>
  <c r="V187" i="15" s="1"/>
  <c r="U188" i="15"/>
  <c r="T188" i="15"/>
  <c r="S188" i="15"/>
  <c r="R188" i="15"/>
  <c r="Q188" i="15"/>
  <c r="P188" i="15"/>
  <c r="O188" i="15"/>
  <c r="N188" i="15"/>
  <c r="M188" i="15"/>
  <c r="M187" i="15" s="1"/>
  <c r="L188" i="15"/>
  <c r="L187" i="15" s="1"/>
  <c r="K188" i="15"/>
  <c r="K187" i="15" s="1"/>
  <c r="J188" i="15"/>
  <c r="J187" i="15" s="1"/>
  <c r="I188" i="15"/>
  <c r="I187" i="15" s="1"/>
  <c r="H188" i="15"/>
  <c r="H187" i="15" s="1"/>
  <c r="G188" i="15"/>
  <c r="G187" i="15" s="1"/>
  <c r="F188" i="15"/>
  <c r="F187" i="15" s="1"/>
  <c r="E188" i="15"/>
  <c r="D188" i="15"/>
  <c r="C188" i="15"/>
  <c r="B188" i="15"/>
  <c r="E187" i="15"/>
  <c r="D187" i="15"/>
  <c r="C187" i="15"/>
  <c r="B187" i="15"/>
  <c r="Y185" i="15"/>
  <c r="X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Y182" i="15"/>
  <c r="X182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Y178" i="15"/>
  <c r="X178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6" i="15"/>
  <c r="X176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X171" i="15" s="1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Y171" i="15" s="1"/>
  <c r="X173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Y172" i="15"/>
  <c r="X172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H162" i="15" s="1"/>
  <c r="G167" i="15"/>
  <c r="G162" i="15" s="1"/>
  <c r="F167" i="15"/>
  <c r="F162" i="15" s="1"/>
  <c r="E167" i="15"/>
  <c r="E162" i="15" s="1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B162" i="15" s="1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C162" i="15" s="1"/>
  <c r="B165" i="15"/>
  <c r="Y164" i="15"/>
  <c r="Y162" i="15" s="1"/>
  <c r="X164" i="15"/>
  <c r="X162" i="15" s="1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Y163" i="15"/>
  <c r="X163" i="15"/>
  <c r="W163" i="15"/>
  <c r="W162" i="15" s="1"/>
  <c r="V163" i="15"/>
  <c r="V162" i="15" s="1"/>
  <c r="U163" i="15"/>
  <c r="U162" i="15" s="1"/>
  <c r="T163" i="15"/>
  <c r="T162" i="15" s="1"/>
  <c r="S163" i="15"/>
  <c r="S162" i="15" s="1"/>
  <c r="R163" i="15"/>
  <c r="R162" i="15" s="1"/>
  <c r="Q163" i="15"/>
  <c r="Q162" i="15" s="1"/>
  <c r="P163" i="15"/>
  <c r="P162" i="15" s="1"/>
  <c r="O163" i="15"/>
  <c r="O162" i="15" s="1"/>
  <c r="N163" i="15"/>
  <c r="M163" i="15"/>
  <c r="L163" i="15"/>
  <c r="K163" i="15"/>
  <c r="J163" i="15"/>
  <c r="I163" i="15"/>
  <c r="H163" i="15"/>
  <c r="G163" i="15"/>
  <c r="F163" i="15"/>
  <c r="E163" i="15"/>
  <c r="D163" i="15"/>
  <c r="D162" i="15" s="1"/>
  <c r="C163" i="15"/>
  <c r="B163" i="15"/>
  <c r="N162" i="15"/>
  <c r="M162" i="15"/>
  <c r="L162" i="15"/>
  <c r="K162" i="15"/>
  <c r="J162" i="15"/>
  <c r="I162" i="15"/>
  <c r="Y141" i="15"/>
  <c r="Y216" i="15" s="1"/>
  <c r="X141" i="15"/>
  <c r="X115" i="15" s="1"/>
  <c r="X78" i="12" s="1"/>
  <c r="X107" i="4" s="1"/>
  <c r="W141" i="15"/>
  <c r="V141" i="15"/>
  <c r="U141" i="15"/>
  <c r="T141" i="15"/>
  <c r="S141" i="15"/>
  <c r="R141" i="15"/>
  <c r="Q141" i="15"/>
  <c r="P141" i="15"/>
  <c r="O141" i="15"/>
  <c r="N141" i="15"/>
  <c r="M141" i="15"/>
  <c r="M115" i="15" s="1"/>
  <c r="L141" i="15"/>
  <c r="L115" i="15" s="1"/>
  <c r="K141" i="15"/>
  <c r="K115" i="15" s="1"/>
  <c r="J141" i="15"/>
  <c r="I141" i="15"/>
  <c r="I115" i="15" s="1"/>
  <c r="H141" i="15"/>
  <c r="H115" i="15" s="1"/>
  <c r="H78" i="12" s="1"/>
  <c r="H107" i="4" s="1"/>
  <c r="G141" i="15"/>
  <c r="G115" i="15" s="1"/>
  <c r="F141" i="15"/>
  <c r="F115" i="15" s="1"/>
  <c r="E141" i="15"/>
  <c r="E115" i="15" s="1"/>
  <c r="D141" i="15"/>
  <c r="C141" i="15"/>
  <c r="C216" i="15" s="1"/>
  <c r="B141" i="15"/>
  <c r="Y115" i="15"/>
  <c r="Y214" i="15" s="1"/>
  <c r="W115" i="15"/>
  <c r="W253" i="15" s="1"/>
  <c r="V115" i="15"/>
  <c r="V253" i="15" s="1"/>
  <c r="U115" i="15"/>
  <c r="U217" i="15" s="1"/>
  <c r="T115" i="15"/>
  <c r="T209" i="15" s="1"/>
  <c r="S115" i="15"/>
  <c r="S253" i="15" s="1"/>
  <c r="Q115" i="15"/>
  <c r="Q218" i="15" s="1"/>
  <c r="P115" i="15"/>
  <c r="N115" i="15"/>
  <c r="N214" i="15" s="1"/>
  <c r="D115" i="15"/>
  <c r="D78" i="12" s="1"/>
  <c r="D107" i="4" s="1"/>
  <c r="C115" i="15"/>
  <c r="C253" i="15" s="1"/>
  <c r="Y97" i="15"/>
  <c r="Y199" i="15" s="1"/>
  <c r="X97" i="15"/>
  <c r="W97" i="15"/>
  <c r="V97" i="15"/>
  <c r="U97" i="15"/>
  <c r="T97" i="15"/>
  <c r="S97" i="15"/>
  <c r="R97" i="15"/>
  <c r="R199" i="15" s="1"/>
  <c r="Q97" i="15"/>
  <c r="Q199" i="15" s="1"/>
  <c r="P97" i="15"/>
  <c r="O97" i="15"/>
  <c r="N97" i="15"/>
  <c r="M97" i="15"/>
  <c r="L97" i="15"/>
  <c r="K97" i="15"/>
  <c r="J97" i="15"/>
  <c r="J199" i="15" s="1"/>
  <c r="I97" i="15"/>
  <c r="I199" i="15" s="1"/>
  <c r="H97" i="15"/>
  <c r="G97" i="15"/>
  <c r="F97" i="15"/>
  <c r="E97" i="15"/>
  <c r="D97" i="15"/>
  <c r="C97" i="15"/>
  <c r="B97" i="15"/>
  <c r="B199" i="15" s="1"/>
  <c r="Y53" i="15"/>
  <c r="Y181" i="15" s="1"/>
  <c r="X53" i="15"/>
  <c r="X241" i="15" s="1"/>
  <c r="W53" i="15"/>
  <c r="W34" i="15" s="1"/>
  <c r="V53" i="15"/>
  <c r="V241" i="15" s="1"/>
  <c r="U53" i="15"/>
  <c r="U241" i="15" s="1"/>
  <c r="T53" i="15"/>
  <c r="T34" i="15" s="1"/>
  <c r="S53" i="15"/>
  <c r="S34" i="15" s="1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P34" i="15"/>
  <c r="P233" i="15" s="1"/>
  <c r="O34" i="15"/>
  <c r="O233" i="15" s="1"/>
  <c r="L34" i="15"/>
  <c r="L233" i="15" s="1"/>
  <c r="K34" i="15"/>
  <c r="K185" i="15" s="1"/>
  <c r="H34" i="15"/>
  <c r="H233" i="15" s="1"/>
  <c r="G34" i="15"/>
  <c r="G185" i="15" s="1"/>
  <c r="D34" i="15"/>
  <c r="D233" i="15" s="1"/>
  <c r="C34" i="15"/>
  <c r="C185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B204" i="14" s="1"/>
  <c r="Y207" i="14"/>
  <c r="X207" i="14"/>
  <c r="W207" i="14"/>
  <c r="V207" i="14"/>
  <c r="U207" i="14"/>
  <c r="T207" i="14"/>
  <c r="T204" i="14" s="1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C204" i="14" s="1"/>
  <c r="B207" i="14"/>
  <c r="Y206" i="14"/>
  <c r="Y204" i="14" s="1"/>
  <c r="X206" i="14"/>
  <c r="W206" i="14"/>
  <c r="V206" i="14"/>
  <c r="V204" i="14" s="1"/>
  <c r="U206" i="14"/>
  <c r="T206" i="14"/>
  <c r="S206" i="14"/>
  <c r="R206" i="14"/>
  <c r="Q206" i="14"/>
  <c r="Q204" i="14" s="1"/>
  <c r="P206" i="14"/>
  <c r="P204" i="14" s="1"/>
  <c r="O206" i="14"/>
  <c r="O204" i="14" s="1"/>
  <c r="N206" i="14"/>
  <c r="N204" i="14" s="1"/>
  <c r="M206" i="14"/>
  <c r="L206" i="14"/>
  <c r="K206" i="14"/>
  <c r="J206" i="14"/>
  <c r="I206" i="14"/>
  <c r="H206" i="14"/>
  <c r="G206" i="14"/>
  <c r="F206" i="14"/>
  <c r="E206" i="14"/>
  <c r="D206" i="14"/>
  <c r="D204" i="14" s="1"/>
  <c r="C206" i="14"/>
  <c r="B206" i="14"/>
  <c r="Y205" i="14"/>
  <c r="X205" i="14"/>
  <c r="X204" i="14" s="1"/>
  <c r="W205" i="14"/>
  <c r="W204" i="14" s="1"/>
  <c r="V205" i="14"/>
  <c r="U205" i="14"/>
  <c r="U204" i="14" s="1"/>
  <c r="T205" i="14"/>
  <c r="S205" i="14"/>
  <c r="S204" i="14" s="1"/>
  <c r="R205" i="14"/>
  <c r="R204" i="14" s="1"/>
  <c r="Q205" i="14"/>
  <c r="P205" i="14"/>
  <c r="O205" i="14"/>
  <c r="N205" i="14"/>
  <c r="M205" i="14"/>
  <c r="M204" i="14" s="1"/>
  <c r="L205" i="14"/>
  <c r="L204" i="14" s="1"/>
  <c r="K205" i="14"/>
  <c r="K204" i="14" s="1"/>
  <c r="J205" i="14"/>
  <c r="J204" i="14" s="1"/>
  <c r="I205" i="14"/>
  <c r="H205" i="14"/>
  <c r="G205" i="14"/>
  <c r="F205" i="14"/>
  <c r="E205" i="14"/>
  <c r="E204" i="14" s="1"/>
  <c r="D205" i="14"/>
  <c r="C205" i="14"/>
  <c r="B205" i="14"/>
  <c r="I204" i="14"/>
  <c r="H204" i="14"/>
  <c r="G204" i="14"/>
  <c r="F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D187" i="14" s="1"/>
  <c r="C191" i="14"/>
  <c r="B191" i="14"/>
  <c r="Y190" i="14"/>
  <c r="Y187" i="14" s="1"/>
  <c r="X190" i="14"/>
  <c r="W190" i="14"/>
  <c r="V190" i="14"/>
  <c r="V187" i="14" s="1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W189" i="14"/>
  <c r="W187" i="14" s="1"/>
  <c r="V189" i="14"/>
  <c r="U189" i="14"/>
  <c r="U187" i="14" s="1"/>
  <c r="T189" i="14"/>
  <c r="S189" i="14"/>
  <c r="R189" i="14"/>
  <c r="R187" i="14" s="1"/>
  <c r="Q189" i="14"/>
  <c r="P189" i="14"/>
  <c r="O189" i="14"/>
  <c r="N189" i="14"/>
  <c r="M189" i="14"/>
  <c r="L189" i="14"/>
  <c r="L187" i="14" s="1"/>
  <c r="K189" i="14"/>
  <c r="K187" i="14" s="1"/>
  <c r="J189" i="14"/>
  <c r="J187" i="14" s="1"/>
  <c r="I189" i="14"/>
  <c r="H189" i="14"/>
  <c r="G189" i="14"/>
  <c r="F189" i="14"/>
  <c r="E189" i="14"/>
  <c r="D189" i="14"/>
  <c r="C189" i="14"/>
  <c r="B189" i="14"/>
  <c r="Y188" i="14"/>
  <c r="X188" i="14"/>
  <c r="X187" i="14" s="1"/>
  <c r="W188" i="14"/>
  <c r="V188" i="14"/>
  <c r="U188" i="14"/>
  <c r="T188" i="14"/>
  <c r="T187" i="14" s="1"/>
  <c r="S188" i="14"/>
  <c r="S187" i="14" s="1"/>
  <c r="R188" i="14"/>
  <c r="Q188" i="14"/>
  <c r="Q187" i="14" s="1"/>
  <c r="P188" i="14"/>
  <c r="O188" i="14"/>
  <c r="O187" i="14" s="1"/>
  <c r="N188" i="14"/>
  <c r="N187" i="14" s="1"/>
  <c r="M188" i="14"/>
  <c r="M187" i="14" s="1"/>
  <c r="L188" i="14"/>
  <c r="K188" i="14"/>
  <c r="J188" i="14"/>
  <c r="I188" i="14"/>
  <c r="I187" i="14" s="1"/>
  <c r="H188" i="14"/>
  <c r="H187" i="14" s="1"/>
  <c r="G188" i="14"/>
  <c r="G187" i="14" s="1"/>
  <c r="F188" i="14"/>
  <c r="F187" i="14" s="1"/>
  <c r="E188" i="14"/>
  <c r="D188" i="14"/>
  <c r="C188" i="14"/>
  <c r="B188" i="14"/>
  <c r="P187" i="14"/>
  <c r="E187" i="14"/>
  <c r="C187" i="14"/>
  <c r="B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H171" i="14" s="1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B171" i="14" s="1"/>
  <c r="Y174" i="14"/>
  <c r="X174" i="14"/>
  <c r="W174" i="14"/>
  <c r="V174" i="14"/>
  <c r="U174" i="14"/>
  <c r="T174" i="14"/>
  <c r="T171" i="14" s="1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C171" i="14" s="1"/>
  <c r="B174" i="14"/>
  <c r="Y173" i="14"/>
  <c r="Y171" i="14" s="1"/>
  <c r="X173" i="14"/>
  <c r="W173" i="14"/>
  <c r="V173" i="14"/>
  <c r="V171" i="14" s="1"/>
  <c r="U173" i="14"/>
  <c r="T173" i="14"/>
  <c r="S173" i="14"/>
  <c r="R173" i="14"/>
  <c r="Q173" i="14"/>
  <c r="Q171" i="14" s="1"/>
  <c r="P173" i="14"/>
  <c r="P171" i="14" s="1"/>
  <c r="O173" i="14"/>
  <c r="O171" i="14" s="1"/>
  <c r="N173" i="14"/>
  <c r="N171" i="14" s="1"/>
  <c r="M173" i="14"/>
  <c r="L173" i="14"/>
  <c r="K173" i="14"/>
  <c r="J173" i="14"/>
  <c r="I173" i="14"/>
  <c r="H173" i="14"/>
  <c r="G173" i="14"/>
  <c r="F173" i="14"/>
  <c r="E173" i="14"/>
  <c r="D173" i="14"/>
  <c r="D171" i="14" s="1"/>
  <c r="C173" i="14"/>
  <c r="B173" i="14"/>
  <c r="Y172" i="14"/>
  <c r="X172" i="14"/>
  <c r="X171" i="14" s="1"/>
  <c r="W172" i="14"/>
  <c r="W171" i="14" s="1"/>
  <c r="V172" i="14"/>
  <c r="U172" i="14"/>
  <c r="U171" i="14" s="1"/>
  <c r="T172" i="14"/>
  <c r="S172" i="14"/>
  <c r="S171" i="14" s="1"/>
  <c r="R172" i="14"/>
  <c r="R171" i="14" s="1"/>
  <c r="Q172" i="14"/>
  <c r="P172" i="14"/>
  <c r="O172" i="14"/>
  <c r="N172" i="14"/>
  <c r="M172" i="14"/>
  <c r="M171" i="14" s="1"/>
  <c r="L172" i="14"/>
  <c r="L171" i="14" s="1"/>
  <c r="K172" i="14"/>
  <c r="K171" i="14" s="1"/>
  <c r="J172" i="14"/>
  <c r="J171" i="14" s="1"/>
  <c r="I172" i="14"/>
  <c r="H172" i="14"/>
  <c r="G172" i="14"/>
  <c r="F172" i="14"/>
  <c r="E172" i="14"/>
  <c r="E171" i="14" s="1"/>
  <c r="D172" i="14"/>
  <c r="C172" i="14"/>
  <c r="B172" i="14"/>
  <c r="I171" i="14"/>
  <c r="G171" i="14"/>
  <c r="F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Y165" i="14"/>
  <c r="Y162" i="14" s="1"/>
  <c r="X165" i="14"/>
  <c r="W165" i="14"/>
  <c r="V165" i="14"/>
  <c r="V162" i="14" s="1"/>
  <c r="U165" i="14"/>
  <c r="T165" i="14"/>
  <c r="S165" i="14"/>
  <c r="R165" i="14"/>
  <c r="Q165" i="14"/>
  <c r="P165" i="14"/>
  <c r="P162" i="14" s="1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Y164" i="14"/>
  <c r="X164" i="14"/>
  <c r="W164" i="14"/>
  <c r="W162" i="14" s="1"/>
  <c r="V164" i="14"/>
  <c r="U164" i="14"/>
  <c r="U162" i="14" s="1"/>
  <c r="T164" i="14"/>
  <c r="S164" i="14"/>
  <c r="R164" i="14"/>
  <c r="R162" i="14" s="1"/>
  <c r="Q164" i="14"/>
  <c r="P164" i="14"/>
  <c r="O164" i="14"/>
  <c r="N164" i="14"/>
  <c r="M164" i="14"/>
  <c r="L164" i="14"/>
  <c r="K164" i="14"/>
  <c r="K162" i="14" s="1"/>
  <c r="J164" i="14"/>
  <c r="J162" i="14" s="1"/>
  <c r="I164" i="14"/>
  <c r="H164" i="14"/>
  <c r="G164" i="14"/>
  <c r="F164" i="14"/>
  <c r="E164" i="14"/>
  <c r="D164" i="14"/>
  <c r="C164" i="14"/>
  <c r="B164" i="14"/>
  <c r="Y163" i="14"/>
  <c r="X163" i="14"/>
  <c r="X162" i="14" s="1"/>
  <c r="W163" i="14"/>
  <c r="V163" i="14"/>
  <c r="U163" i="14"/>
  <c r="T163" i="14"/>
  <c r="T162" i="14" s="1"/>
  <c r="S163" i="14"/>
  <c r="S162" i="14" s="1"/>
  <c r="R163" i="14"/>
  <c r="Q163" i="14"/>
  <c r="Q162" i="14" s="1"/>
  <c r="P163" i="14"/>
  <c r="O163" i="14"/>
  <c r="O162" i="14" s="1"/>
  <c r="N163" i="14"/>
  <c r="N162" i="14" s="1"/>
  <c r="M163" i="14"/>
  <c r="M162" i="14" s="1"/>
  <c r="L163" i="14"/>
  <c r="L162" i="14" s="1"/>
  <c r="K163" i="14"/>
  <c r="J163" i="14"/>
  <c r="I163" i="14"/>
  <c r="I162" i="14" s="1"/>
  <c r="H163" i="14"/>
  <c r="H162" i="14" s="1"/>
  <c r="G163" i="14"/>
  <c r="G162" i="14" s="1"/>
  <c r="F163" i="14"/>
  <c r="F162" i="14" s="1"/>
  <c r="E163" i="14"/>
  <c r="D163" i="14"/>
  <c r="C163" i="14"/>
  <c r="B163" i="14"/>
  <c r="E162" i="14"/>
  <c r="D162" i="14"/>
  <c r="C162" i="14"/>
  <c r="B16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G261" i="14" s="1"/>
  <c r="F141" i="14"/>
  <c r="F261" i="14" s="1"/>
  <c r="E141" i="14"/>
  <c r="D141" i="14"/>
  <c r="C141" i="14"/>
  <c r="B141" i="14"/>
  <c r="B261" i="14" s="1"/>
  <c r="Y97" i="14"/>
  <c r="Y251" i="14" s="1"/>
  <c r="X97" i="14"/>
  <c r="X251" i="14" s="1"/>
  <c r="W97" i="14"/>
  <c r="V97" i="14"/>
  <c r="U97" i="14"/>
  <c r="T97" i="14"/>
  <c r="S97" i="14"/>
  <c r="R97" i="14"/>
  <c r="Q97" i="14"/>
  <c r="P97" i="14"/>
  <c r="O97" i="14"/>
  <c r="N97" i="14"/>
  <c r="M97" i="14"/>
  <c r="L97" i="14"/>
  <c r="L251" i="14" s="1"/>
  <c r="K97" i="14"/>
  <c r="J97" i="14"/>
  <c r="I97" i="14"/>
  <c r="H97" i="14"/>
  <c r="G97" i="14"/>
  <c r="F97" i="14"/>
  <c r="E97" i="14"/>
  <c r="D97" i="14"/>
  <c r="C97" i="14"/>
  <c r="B97" i="14"/>
  <c r="Y53" i="14"/>
  <c r="Y241" i="14" s="1"/>
  <c r="X53" i="14"/>
  <c r="X241" i="14" s="1"/>
  <c r="W53" i="14"/>
  <c r="V53" i="14"/>
  <c r="U53" i="14"/>
  <c r="U241" i="14" s="1"/>
  <c r="T53" i="14"/>
  <c r="S53" i="14"/>
  <c r="R53" i="14"/>
  <c r="R241" i="14" s="1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Y224" i="13" s="1"/>
  <c r="X226" i="13"/>
  <c r="X224" i="13" s="1"/>
  <c r="W226" i="13"/>
  <c r="W224" i="13" s="1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U225" i="13"/>
  <c r="U224" i="13" s="1"/>
  <c r="T225" i="13"/>
  <c r="T224" i="13" s="1"/>
  <c r="S225" i="13"/>
  <c r="S224" i="13" s="1"/>
  <c r="R225" i="13"/>
  <c r="Q225" i="13"/>
  <c r="P225" i="13"/>
  <c r="O225" i="13"/>
  <c r="O224" i="13" s="1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P204" i="13" s="1"/>
  <c r="O210" i="13"/>
  <c r="O204" i="13" s="1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N204" i="13" s="1"/>
  <c r="M209" i="13"/>
  <c r="M204" i="13" s="1"/>
  <c r="L209" i="13"/>
  <c r="L204" i="13" s="1"/>
  <c r="K209" i="13"/>
  <c r="K204" i="13" s="1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J204" i="13" s="1"/>
  <c r="I208" i="13"/>
  <c r="H208" i="13"/>
  <c r="G208" i="13"/>
  <c r="F208" i="13"/>
  <c r="E208" i="13"/>
  <c r="D208" i="13"/>
  <c r="C208" i="13"/>
  <c r="B208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Y206" i="13"/>
  <c r="X206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B204" i="13" s="1"/>
  <c r="Y205" i="13"/>
  <c r="Y204" i="13" s="1"/>
  <c r="X205" i="13"/>
  <c r="X204" i="13" s="1"/>
  <c r="W205" i="13"/>
  <c r="W204" i="13" s="1"/>
  <c r="V205" i="13"/>
  <c r="U205" i="13"/>
  <c r="T205" i="13"/>
  <c r="S205" i="13"/>
  <c r="R205" i="13"/>
  <c r="R204" i="13" s="1"/>
  <c r="Q205" i="13"/>
  <c r="Q204" i="13" s="1"/>
  <c r="P205" i="13"/>
  <c r="O205" i="13"/>
  <c r="N205" i="13"/>
  <c r="M205" i="13"/>
  <c r="L205" i="13"/>
  <c r="K205" i="13"/>
  <c r="J205" i="13"/>
  <c r="I205" i="13"/>
  <c r="I204" i="13" s="1"/>
  <c r="H205" i="13"/>
  <c r="H204" i="13" s="1"/>
  <c r="G205" i="13"/>
  <c r="G204" i="13" s="1"/>
  <c r="F205" i="13"/>
  <c r="F204" i="13" s="1"/>
  <c r="E205" i="13"/>
  <c r="E204" i="13" s="1"/>
  <c r="D205" i="13"/>
  <c r="D204" i="13" s="1"/>
  <c r="C205" i="13"/>
  <c r="C204" i="13" s="1"/>
  <c r="B205" i="13"/>
  <c r="V204" i="13"/>
  <c r="U204" i="13"/>
  <c r="T204" i="13"/>
  <c r="S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L187" i="13" s="1"/>
  <c r="K193" i="13"/>
  <c r="K187" i="13" s="1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J187" i="13" s="1"/>
  <c r="I192" i="13"/>
  <c r="I187" i="13" s="1"/>
  <c r="H192" i="13"/>
  <c r="H187" i="13" s="1"/>
  <c r="G192" i="13"/>
  <c r="G187" i="13" s="1"/>
  <c r="F192" i="13"/>
  <c r="E192" i="13"/>
  <c r="D192" i="13"/>
  <c r="C192" i="13"/>
  <c r="B192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F187" i="13" s="1"/>
  <c r="E191" i="13"/>
  <c r="D191" i="13"/>
  <c r="C191" i="13"/>
  <c r="B191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Y189" i="13"/>
  <c r="Y187" i="13" s="1"/>
  <c r="X189" i="13"/>
  <c r="X187" i="13" s="1"/>
  <c r="W189" i="13"/>
  <c r="W187" i="13" s="1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Y188" i="13"/>
  <c r="X188" i="13"/>
  <c r="W188" i="13"/>
  <c r="V188" i="13"/>
  <c r="V187" i="13" s="1"/>
  <c r="U188" i="13"/>
  <c r="U187" i="13" s="1"/>
  <c r="T188" i="13"/>
  <c r="T187" i="13" s="1"/>
  <c r="S188" i="13"/>
  <c r="S187" i="13" s="1"/>
  <c r="R188" i="13"/>
  <c r="Q188" i="13"/>
  <c r="P188" i="13"/>
  <c r="O188" i="13"/>
  <c r="N188" i="13"/>
  <c r="N187" i="13" s="1"/>
  <c r="M188" i="13"/>
  <c r="M187" i="13" s="1"/>
  <c r="L188" i="13"/>
  <c r="K188" i="13"/>
  <c r="J188" i="13"/>
  <c r="I188" i="13"/>
  <c r="H188" i="13"/>
  <c r="G188" i="13"/>
  <c r="F188" i="13"/>
  <c r="E188" i="13"/>
  <c r="E187" i="13" s="1"/>
  <c r="D188" i="13"/>
  <c r="D187" i="13" s="1"/>
  <c r="C188" i="13"/>
  <c r="C187" i="13" s="1"/>
  <c r="B188" i="13"/>
  <c r="B187" i="13" s="1"/>
  <c r="R187" i="13"/>
  <c r="Q187" i="13"/>
  <c r="P187" i="13"/>
  <c r="O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Y181" i="13"/>
  <c r="U181" i="13"/>
  <c r="Q181" i="13"/>
  <c r="M181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V171" i="13" s="1"/>
  <c r="U177" i="13"/>
  <c r="U171" i="13" s="1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T171" i="13" s="1"/>
  <c r="S176" i="13"/>
  <c r="S171" i="13" s="1"/>
  <c r="R176" i="13"/>
  <c r="R171" i="13" s="1"/>
  <c r="Q176" i="13"/>
  <c r="Q171" i="13" s="1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P175" i="13"/>
  <c r="P171" i="13" s="1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Y173" i="13"/>
  <c r="X173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G171" i="13" s="1"/>
  <c r="F173" i="13"/>
  <c r="F171" i="13" s="1"/>
  <c r="E173" i="13"/>
  <c r="E171" i="13" s="1"/>
  <c r="D173" i="13"/>
  <c r="C173" i="13"/>
  <c r="B173" i="13"/>
  <c r="Y172" i="13"/>
  <c r="X172" i="13"/>
  <c r="X171" i="13" s="1"/>
  <c r="W172" i="13"/>
  <c r="W171" i="13" s="1"/>
  <c r="V172" i="13"/>
  <c r="U172" i="13"/>
  <c r="T172" i="13"/>
  <c r="S172" i="13"/>
  <c r="R172" i="13"/>
  <c r="Q172" i="13"/>
  <c r="P172" i="13"/>
  <c r="O172" i="13"/>
  <c r="O171" i="13" s="1"/>
  <c r="N172" i="13"/>
  <c r="N171" i="13" s="1"/>
  <c r="M172" i="13"/>
  <c r="M171" i="13" s="1"/>
  <c r="L172" i="13"/>
  <c r="L171" i="13" s="1"/>
  <c r="K172" i="13"/>
  <c r="K171" i="13" s="1"/>
  <c r="J172" i="13"/>
  <c r="J171" i="13" s="1"/>
  <c r="I172" i="13"/>
  <c r="I171" i="13" s="1"/>
  <c r="H172" i="13"/>
  <c r="H171" i="13" s="1"/>
  <c r="G172" i="13"/>
  <c r="F172" i="13"/>
  <c r="E172" i="13"/>
  <c r="D172" i="13"/>
  <c r="D171" i="13" s="1"/>
  <c r="C172" i="13"/>
  <c r="C171" i="13" s="1"/>
  <c r="B172" i="13"/>
  <c r="B171" i="13" s="1"/>
  <c r="Y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R162" i="13" s="1"/>
  <c r="Q168" i="13"/>
  <c r="Q162" i="13" s="1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P162" i="13" s="1"/>
  <c r="O167" i="13"/>
  <c r="O162" i="13" s="1"/>
  <c r="N167" i="13"/>
  <c r="N162" i="13" s="1"/>
  <c r="M167" i="13"/>
  <c r="M162" i="13" s="1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L162" i="13" s="1"/>
  <c r="K166" i="13"/>
  <c r="J166" i="13"/>
  <c r="I166" i="13"/>
  <c r="H166" i="13"/>
  <c r="G166" i="13"/>
  <c r="F166" i="13"/>
  <c r="E166" i="13"/>
  <c r="D166" i="13"/>
  <c r="C166" i="13"/>
  <c r="B166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Y164" i="13"/>
  <c r="X164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C162" i="13" s="1"/>
  <c r="B164" i="13"/>
  <c r="B162" i="13" s="1"/>
  <c r="Y163" i="13"/>
  <c r="Y162" i="13" s="1"/>
  <c r="X163" i="13"/>
  <c r="W163" i="13"/>
  <c r="V163" i="13"/>
  <c r="U163" i="13"/>
  <c r="T163" i="13"/>
  <c r="T162" i="13" s="1"/>
  <c r="S163" i="13"/>
  <c r="S162" i="13" s="1"/>
  <c r="R163" i="13"/>
  <c r="Q163" i="13"/>
  <c r="P163" i="13"/>
  <c r="O163" i="13"/>
  <c r="N163" i="13"/>
  <c r="M163" i="13"/>
  <c r="L163" i="13"/>
  <c r="K163" i="13"/>
  <c r="K162" i="13" s="1"/>
  <c r="J163" i="13"/>
  <c r="J162" i="13" s="1"/>
  <c r="I163" i="13"/>
  <c r="I162" i="13" s="1"/>
  <c r="H163" i="13"/>
  <c r="H162" i="13" s="1"/>
  <c r="G163" i="13"/>
  <c r="G162" i="13" s="1"/>
  <c r="F163" i="13"/>
  <c r="F162" i="13" s="1"/>
  <c r="E163" i="13"/>
  <c r="E162" i="13" s="1"/>
  <c r="D163" i="13"/>
  <c r="D162" i="13" s="1"/>
  <c r="C163" i="13"/>
  <c r="B163" i="13"/>
  <c r="X162" i="13"/>
  <c r="W162" i="13"/>
  <c r="V162" i="13"/>
  <c r="U162" i="13"/>
  <c r="Y141" i="13"/>
  <c r="X141" i="13"/>
  <c r="W141" i="13"/>
  <c r="V141" i="13"/>
  <c r="V261" i="13" s="1"/>
  <c r="U141" i="13"/>
  <c r="T141" i="13"/>
  <c r="S141" i="13"/>
  <c r="R141" i="13"/>
  <c r="R261" i="13" s="1"/>
  <c r="Q141" i="13"/>
  <c r="P141" i="13"/>
  <c r="O141" i="13"/>
  <c r="N141" i="13"/>
  <c r="N261" i="13" s="1"/>
  <c r="M141" i="13"/>
  <c r="L141" i="13"/>
  <c r="K141" i="13"/>
  <c r="J141" i="13"/>
  <c r="J261" i="13" s="1"/>
  <c r="I141" i="13"/>
  <c r="H141" i="13"/>
  <c r="G141" i="13"/>
  <c r="F141" i="13"/>
  <c r="F261" i="13" s="1"/>
  <c r="E141" i="13"/>
  <c r="D141" i="13"/>
  <c r="C141" i="13"/>
  <c r="B141" i="13"/>
  <c r="B261" i="13" s="1"/>
  <c r="Y97" i="13"/>
  <c r="X97" i="13"/>
  <c r="X251" i="13" s="1"/>
  <c r="W97" i="13"/>
  <c r="V97" i="13"/>
  <c r="U97" i="13"/>
  <c r="T97" i="13"/>
  <c r="T251" i="13" s="1"/>
  <c r="S97" i="13"/>
  <c r="R97" i="13"/>
  <c r="Q97" i="13"/>
  <c r="P97" i="13"/>
  <c r="P251" i="13" s="1"/>
  <c r="P243" i="13" s="1"/>
  <c r="O97" i="13"/>
  <c r="N97" i="13"/>
  <c r="M97" i="13"/>
  <c r="L97" i="13"/>
  <c r="L251" i="13" s="1"/>
  <c r="K97" i="13"/>
  <c r="J97" i="13"/>
  <c r="I97" i="13"/>
  <c r="H97" i="13"/>
  <c r="H251" i="13" s="1"/>
  <c r="H243" i="13" s="1"/>
  <c r="G97" i="13"/>
  <c r="F97" i="13"/>
  <c r="E97" i="13"/>
  <c r="D97" i="13"/>
  <c r="D251" i="13" s="1"/>
  <c r="C97" i="13"/>
  <c r="B97" i="13"/>
  <c r="Y53" i="13"/>
  <c r="Y241" i="13" s="1"/>
  <c r="X53" i="13"/>
  <c r="W53" i="13"/>
  <c r="V53" i="13"/>
  <c r="U53" i="13"/>
  <c r="U241" i="13" s="1"/>
  <c r="T53" i="13"/>
  <c r="S53" i="13"/>
  <c r="R53" i="13"/>
  <c r="Q53" i="13"/>
  <c r="Q241" i="13" s="1"/>
  <c r="P53" i="13"/>
  <c r="O53" i="13"/>
  <c r="N53" i="13"/>
  <c r="M53" i="13"/>
  <c r="M241" i="13" s="1"/>
  <c r="L53" i="13"/>
  <c r="K53" i="13"/>
  <c r="J53" i="13"/>
  <c r="I53" i="13"/>
  <c r="I241" i="13" s="1"/>
  <c r="I233" i="13" s="1"/>
  <c r="H53" i="13"/>
  <c r="G53" i="13"/>
  <c r="F53" i="13"/>
  <c r="E53" i="13"/>
  <c r="E241" i="13" s="1"/>
  <c r="E233" i="13" s="1"/>
  <c r="D53" i="13"/>
  <c r="C53" i="13"/>
  <c r="B53" i="13"/>
  <c r="B97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G92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B82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W78" i="12"/>
  <c r="U78" i="12"/>
  <c r="U107" i="4" s="1"/>
  <c r="T78" i="12"/>
  <c r="T107" i="4" s="1"/>
  <c r="S78" i="12"/>
  <c r="S107" i="4" s="1"/>
  <c r="Q78" i="12"/>
  <c r="Q107" i="4" s="1"/>
  <c r="P78" i="12"/>
  <c r="P107" i="4" s="1"/>
  <c r="N78" i="12"/>
  <c r="N107" i="4" s="1"/>
  <c r="Y77" i="12"/>
  <c r="X77" i="12"/>
  <c r="W77" i="12"/>
  <c r="V77" i="12"/>
  <c r="V106" i="4" s="1"/>
  <c r="U77" i="12"/>
  <c r="U106" i="4" s="1"/>
  <c r="T77" i="12"/>
  <c r="T106" i="4" s="1"/>
  <c r="S77" i="12"/>
  <c r="S106" i="4" s="1"/>
  <c r="R77" i="12"/>
  <c r="Q77" i="12"/>
  <c r="P77" i="12"/>
  <c r="O77" i="12"/>
  <c r="N77" i="12"/>
  <c r="M77" i="12"/>
  <c r="L77" i="12"/>
  <c r="K77" i="12"/>
  <c r="K106" i="4" s="1"/>
  <c r="J77" i="12"/>
  <c r="J106" i="4" s="1"/>
  <c r="I77" i="12"/>
  <c r="I106" i="4" s="1"/>
  <c r="H77" i="12"/>
  <c r="H106" i="4" s="1"/>
  <c r="G77" i="12"/>
  <c r="G106" i="4" s="1"/>
  <c r="F77" i="12"/>
  <c r="F106" i="4" s="1"/>
  <c r="E77" i="12"/>
  <c r="E106" i="4" s="1"/>
  <c r="D77" i="12"/>
  <c r="D106" i="4" s="1"/>
  <c r="C77" i="12"/>
  <c r="C106" i="4" s="1"/>
  <c r="B77" i="12"/>
  <c r="B106" i="4" s="1"/>
  <c r="Y74" i="12"/>
  <c r="Y103" i="4" s="1"/>
  <c r="X74" i="12"/>
  <c r="W74" i="12"/>
  <c r="V74" i="12"/>
  <c r="U74" i="12"/>
  <c r="T74" i="12"/>
  <c r="S74" i="12"/>
  <c r="S103" i="4" s="1"/>
  <c r="R74" i="12"/>
  <c r="R103" i="4" s="1"/>
  <c r="Q74" i="12"/>
  <c r="Q103" i="4" s="1"/>
  <c r="P74" i="12"/>
  <c r="P103" i="4" s="1"/>
  <c r="O74" i="12"/>
  <c r="O103" i="4" s="1"/>
  <c r="N74" i="12"/>
  <c r="M74" i="12"/>
  <c r="M103" i="4" s="1"/>
  <c r="L74" i="12"/>
  <c r="L103" i="4" s="1"/>
  <c r="K74" i="12"/>
  <c r="K103" i="4" s="1"/>
  <c r="J74" i="12"/>
  <c r="I74" i="12"/>
  <c r="H74" i="12"/>
  <c r="G74" i="12"/>
  <c r="F74" i="12"/>
  <c r="E74" i="12"/>
  <c r="D74" i="12"/>
  <c r="C74" i="12"/>
  <c r="C103" i="4" s="1"/>
  <c r="B74" i="12"/>
  <c r="B103" i="4" s="1"/>
  <c r="Y72" i="12"/>
  <c r="Y40" i="7" s="1"/>
  <c r="X72" i="12"/>
  <c r="W72" i="12"/>
  <c r="V72" i="12"/>
  <c r="V40" i="7" s="1"/>
  <c r="U72" i="12"/>
  <c r="U40" i="7" s="1"/>
  <c r="T72" i="12"/>
  <c r="S72" i="12"/>
  <c r="R72" i="12"/>
  <c r="Q72" i="12"/>
  <c r="P72" i="12"/>
  <c r="O72" i="12"/>
  <c r="N72" i="12"/>
  <c r="M72" i="12"/>
  <c r="L72" i="12"/>
  <c r="K72" i="12"/>
  <c r="K40" i="7" s="1"/>
  <c r="J72" i="12"/>
  <c r="I72" i="12"/>
  <c r="H72" i="12"/>
  <c r="G72" i="12"/>
  <c r="G40" i="7" s="1"/>
  <c r="F72" i="12"/>
  <c r="E72" i="12"/>
  <c r="E40" i="7" s="1"/>
  <c r="D72" i="12"/>
  <c r="D40" i="7" s="1"/>
  <c r="C72" i="12"/>
  <c r="C40" i="7" s="1"/>
  <c r="B72" i="12"/>
  <c r="B40" i="7" s="1"/>
  <c r="Y68" i="12"/>
  <c r="X68" i="12"/>
  <c r="X89" i="12" s="1"/>
  <c r="W68" i="12"/>
  <c r="W89" i="12" s="1"/>
  <c r="V68" i="12"/>
  <c r="V60" i="4" s="1"/>
  <c r="U68" i="12"/>
  <c r="U101" i="12" s="1"/>
  <c r="U162" i="4" s="1"/>
  <c r="T68" i="12"/>
  <c r="T101" i="12" s="1"/>
  <c r="T162" i="4" s="1"/>
  <c r="S68" i="12"/>
  <c r="S89" i="12" s="1"/>
  <c r="R68" i="12"/>
  <c r="R89" i="12" s="1"/>
  <c r="Q68" i="12"/>
  <c r="P68" i="12"/>
  <c r="P89" i="12" s="1"/>
  <c r="O68" i="12"/>
  <c r="O89" i="12" s="1"/>
  <c r="N68" i="12"/>
  <c r="N89" i="12" s="1"/>
  <c r="M68" i="12"/>
  <c r="L68" i="12"/>
  <c r="L89" i="12" s="1"/>
  <c r="K68" i="12"/>
  <c r="J68" i="12"/>
  <c r="J89" i="12" s="1"/>
  <c r="I68" i="12"/>
  <c r="H68" i="12"/>
  <c r="H89" i="12" s="1"/>
  <c r="G68" i="12"/>
  <c r="G89" i="12" s="1"/>
  <c r="F68" i="12"/>
  <c r="F89" i="12" s="1"/>
  <c r="E68" i="12"/>
  <c r="D68" i="12"/>
  <c r="C68" i="12"/>
  <c r="C89" i="12" s="1"/>
  <c r="B68" i="12"/>
  <c r="B89" i="12" s="1"/>
  <c r="Y67" i="12"/>
  <c r="X67" i="12"/>
  <c r="X100" i="12" s="1"/>
  <c r="X161" i="4" s="1"/>
  <c r="W67" i="12"/>
  <c r="W88" i="12" s="1"/>
  <c r="V67" i="12"/>
  <c r="V88" i="12" s="1"/>
  <c r="U67" i="12"/>
  <c r="T67" i="12"/>
  <c r="T59" i="4" s="1"/>
  <c r="S67" i="12"/>
  <c r="S88" i="12" s="1"/>
  <c r="R67" i="12"/>
  <c r="R88" i="12" s="1"/>
  <c r="Q67" i="12"/>
  <c r="P67" i="12"/>
  <c r="P88" i="12" s="1"/>
  <c r="O67" i="12"/>
  <c r="O88" i="12" s="1"/>
  <c r="N67" i="12"/>
  <c r="N100" i="12" s="1"/>
  <c r="N161" i="4" s="1"/>
  <c r="M67" i="12"/>
  <c r="L67" i="12"/>
  <c r="K67" i="12"/>
  <c r="K88" i="12" s="1"/>
  <c r="J67" i="12"/>
  <c r="J88" i="12" s="1"/>
  <c r="I67" i="12"/>
  <c r="H67" i="12"/>
  <c r="H88" i="12" s="1"/>
  <c r="G67" i="12"/>
  <c r="G88" i="12" s="1"/>
  <c r="F67" i="12"/>
  <c r="F88" i="12" s="1"/>
  <c r="E67" i="12"/>
  <c r="D67" i="12"/>
  <c r="D88" i="12" s="1"/>
  <c r="C67" i="12"/>
  <c r="B67" i="12"/>
  <c r="Y66" i="12"/>
  <c r="Y99" i="12" s="1"/>
  <c r="X66" i="12"/>
  <c r="X87" i="12" s="1"/>
  <c r="W66" i="12"/>
  <c r="W87" i="12" s="1"/>
  <c r="V66" i="12"/>
  <c r="V87" i="12" s="1"/>
  <c r="U66" i="12"/>
  <c r="U65" i="12" s="1"/>
  <c r="T66" i="12"/>
  <c r="S66" i="12"/>
  <c r="S87" i="12" s="1"/>
  <c r="R66" i="12"/>
  <c r="R87" i="12" s="1"/>
  <c r="Q66" i="12"/>
  <c r="P66" i="12"/>
  <c r="O66" i="12"/>
  <c r="N66" i="12"/>
  <c r="N87" i="12" s="1"/>
  <c r="M66" i="12"/>
  <c r="M58" i="4" s="1"/>
  <c r="L66" i="12"/>
  <c r="K66" i="12"/>
  <c r="K87" i="12" s="1"/>
  <c r="J66" i="12"/>
  <c r="J87" i="12" s="1"/>
  <c r="I66" i="12"/>
  <c r="H66" i="12"/>
  <c r="H87" i="12" s="1"/>
  <c r="G66" i="12"/>
  <c r="G87" i="12" s="1"/>
  <c r="F66" i="12"/>
  <c r="F65" i="12" s="1"/>
  <c r="E66" i="12"/>
  <c r="E65" i="12" s="1"/>
  <c r="E63" i="12" s="1"/>
  <c r="E55" i="4" s="1"/>
  <c r="D66" i="12"/>
  <c r="C66" i="12"/>
  <c r="C87" i="12" s="1"/>
  <c r="B66" i="12"/>
  <c r="B87" i="12" s="1"/>
  <c r="C65" i="12"/>
  <c r="C86" i="12" s="1"/>
  <c r="Y64" i="12"/>
  <c r="Y97" i="12" s="1"/>
  <c r="Y158" i="4" s="1"/>
  <c r="X64" i="12"/>
  <c r="X85" i="12" s="1"/>
  <c r="W64" i="12"/>
  <c r="W85" i="12" s="1"/>
  <c r="V64" i="12"/>
  <c r="V97" i="12" s="1"/>
  <c r="V158" i="4" s="1"/>
  <c r="U64" i="12"/>
  <c r="U97" i="12" s="1"/>
  <c r="U158" i="4" s="1"/>
  <c r="T64" i="12"/>
  <c r="T97" i="12" s="1"/>
  <c r="S64" i="12"/>
  <c r="S85" i="12" s="1"/>
  <c r="R64" i="12"/>
  <c r="R85" i="12" s="1"/>
  <c r="Q64" i="12"/>
  <c r="Q97" i="12" s="1"/>
  <c r="Q158" i="4" s="1"/>
  <c r="P64" i="12"/>
  <c r="P85" i="12" s="1"/>
  <c r="O64" i="12"/>
  <c r="O85" i="12" s="1"/>
  <c r="N64" i="12"/>
  <c r="N85" i="12" s="1"/>
  <c r="M64" i="12"/>
  <c r="M97" i="12" s="1"/>
  <c r="M158" i="4" s="1"/>
  <c r="L64" i="12"/>
  <c r="L85" i="12" s="1"/>
  <c r="K64" i="12"/>
  <c r="K97" i="12" s="1"/>
  <c r="K158" i="4" s="1"/>
  <c r="J64" i="12"/>
  <c r="J97" i="12" s="1"/>
  <c r="J158" i="4" s="1"/>
  <c r="I64" i="12"/>
  <c r="I97" i="12" s="1"/>
  <c r="I158" i="4" s="1"/>
  <c r="H64" i="12"/>
  <c r="H85" i="12" s="1"/>
  <c r="G64" i="12"/>
  <c r="G85" i="12" s="1"/>
  <c r="F64" i="12"/>
  <c r="F85" i="12" s="1"/>
  <c r="E64" i="12"/>
  <c r="E97" i="12" s="1"/>
  <c r="E158" i="4" s="1"/>
  <c r="D64" i="12"/>
  <c r="C64" i="12"/>
  <c r="C85" i="12" s="1"/>
  <c r="B64" i="12"/>
  <c r="B85" i="12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V37" i="12" s="1"/>
  <c r="U39" i="12"/>
  <c r="T39" i="12"/>
  <c r="S39" i="12"/>
  <c r="R39" i="12"/>
  <c r="Q39" i="12"/>
  <c r="P39" i="12"/>
  <c r="P37" i="12" s="1"/>
  <c r="O39" i="12"/>
  <c r="N39" i="12"/>
  <c r="M39" i="12"/>
  <c r="L39" i="12"/>
  <c r="K39" i="12"/>
  <c r="J39" i="12"/>
  <c r="I39" i="12"/>
  <c r="H39" i="12"/>
  <c r="G39" i="12"/>
  <c r="F39" i="12"/>
  <c r="E39" i="12"/>
  <c r="E37" i="12" s="1"/>
  <c r="D39" i="12"/>
  <c r="D37" i="12" s="1"/>
  <c r="C39" i="12"/>
  <c r="B39" i="12"/>
  <c r="B37" i="12" s="1"/>
  <c r="Y38" i="12"/>
  <c r="X38" i="12"/>
  <c r="W38" i="12"/>
  <c r="V38" i="12"/>
  <c r="U38" i="12"/>
  <c r="T38" i="12"/>
  <c r="S38" i="12"/>
  <c r="R38" i="12"/>
  <c r="R37" i="12" s="1"/>
  <c r="Q38" i="12"/>
  <c r="P38" i="12"/>
  <c r="O38" i="12"/>
  <c r="O37" i="12" s="1"/>
  <c r="N38" i="12"/>
  <c r="M38" i="12"/>
  <c r="M37" i="12" s="1"/>
  <c r="L38" i="12"/>
  <c r="L37" i="12" s="1"/>
  <c r="K38" i="12"/>
  <c r="J38" i="12"/>
  <c r="I38" i="12"/>
  <c r="H38" i="12"/>
  <c r="G38" i="12"/>
  <c r="F38" i="12"/>
  <c r="E38" i="12"/>
  <c r="D38" i="12"/>
  <c r="C38" i="12"/>
  <c r="C37" i="12" s="1"/>
  <c r="B38" i="12"/>
  <c r="Y37" i="12"/>
  <c r="X37" i="12"/>
  <c r="W37" i="12"/>
  <c r="U37" i="12"/>
  <c r="T37" i="12"/>
  <c r="S37" i="12"/>
  <c r="Q37" i="12"/>
  <c r="N37" i="12"/>
  <c r="K37" i="12"/>
  <c r="J37" i="12"/>
  <c r="I37" i="12"/>
  <c r="H37" i="12"/>
  <c r="G37" i="12"/>
  <c r="F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W31" i="12" s="1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I31" i="12" s="1"/>
  <c r="H33" i="12"/>
  <c r="G33" i="12"/>
  <c r="F33" i="12"/>
  <c r="E33" i="12"/>
  <c r="D33" i="12"/>
  <c r="C33" i="12"/>
  <c r="Y32" i="12"/>
  <c r="X32" i="12"/>
  <c r="X31" i="12" s="1"/>
  <c r="W32" i="12"/>
  <c r="V32" i="12"/>
  <c r="U32" i="12"/>
  <c r="T32" i="12"/>
  <c r="T31" i="12" s="1"/>
  <c r="S32" i="12"/>
  <c r="S31" i="12" s="1"/>
  <c r="R32" i="12"/>
  <c r="R31" i="12" s="1"/>
  <c r="Q32" i="12"/>
  <c r="P32" i="12"/>
  <c r="P31" i="12" s="1"/>
  <c r="O32" i="12"/>
  <c r="N32" i="12"/>
  <c r="N31" i="12" s="1"/>
  <c r="M32" i="12"/>
  <c r="L32" i="12"/>
  <c r="K32" i="12"/>
  <c r="J32" i="12"/>
  <c r="I32" i="12"/>
  <c r="H32" i="12"/>
  <c r="G32" i="12"/>
  <c r="F32" i="12"/>
  <c r="F31" i="12" s="1"/>
  <c r="E32" i="12"/>
  <c r="D32" i="12"/>
  <c r="D31" i="12" s="1"/>
  <c r="C32" i="12"/>
  <c r="C31" i="12" s="1"/>
  <c r="Y31" i="12"/>
  <c r="U31" i="12"/>
  <c r="Q31" i="12"/>
  <c r="M31" i="12"/>
  <c r="E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Y92" i="12" s="1"/>
  <c r="X12" i="12"/>
  <c r="X92" i="12" s="1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F12" i="12"/>
  <c r="F92" i="12" s="1"/>
  <c r="E12" i="12"/>
  <c r="E92" i="12" s="1"/>
  <c r="D12" i="12"/>
  <c r="D92" i="12" s="1"/>
  <c r="C12" i="12"/>
  <c r="C92" i="12" s="1"/>
  <c r="B12" i="12"/>
  <c r="B92" i="12" s="1"/>
  <c r="Y5" i="12"/>
  <c r="Y3" i="12" s="1"/>
  <c r="X5" i="12"/>
  <c r="X82" i="12" s="1"/>
  <c r="W5" i="12"/>
  <c r="V5" i="12"/>
  <c r="U5" i="12"/>
  <c r="T5" i="12"/>
  <c r="S5" i="12"/>
  <c r="S82" i="12" s="1"/>
  <c r="R5" i="12"/>
  <c r="R82" i="12" s="1"/>
  <c r="Q5" i="12"/>
  <c r="Q3" i="12" s="1"/>
  <c r="Q5" i="4" s="1"/>
  <c r="P5" i="12"/>
  <c r="P82" i="12" s="1"/>
  <c r="O5" i="12"/>
  <c r="O82" i="12" s="1"/>
  <c r="N5" i="12"/>
  <c r="N82" i="12" s="1"/>
  <c r="M5" i="12"/>
  <c r="L5" i="12"/>
  <c r="L82" i="12" s="1"/>
  <c r="K5" i="12"/>
  <c r="K82" i="12" s="1"/>
  <c r="J5" i="12"/>
  <c r="J82" i="12" s="1"/>
  <c r="I5" i="12"/>
  <c r="I3" i="12" s="1"/>
  <c r="H5" i="12"/>
  <c r="H82" i="12" s="1"/>
  <c r="G5" i="12"/>
  <c r="F5" i="12"/>
  <c r="E5" i="12"/>
  <c r="D5" i="12"/>
  <c r="D82" i="12" s="1"/>
  <c r="C5" i="12"/>
  <c r="C3" i="12" s="1"/>
  <c r="B5" i="12"/>
  <c r="X3" i="12"/>
  <c r="W3" i="12"/>
  <c r="V3" i="12"/>
  <c r="T3" i="12"/>
  <c r="H3" i="12"/>
  <c r="H5" i="4" s="1"/>
  <c r="G3" i="12"/>
  <c r="F3" i="12"/>
  <c r="D3" i="12"/>
  <c r="B3" i="12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2" i="11"/>
  <c r="X132" i="11"/>
  <c r="W132" i="11"/>
  <c r="V132" i="11"/>
  <c r="U132" i="11"/>
  <c r="T132" i="11"/>
  <c r="S132" i="11"/>
  <c r="G132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30" i="11"/>
  <c r="X130" i="11"/>
  <c r="W130" i="11"/>
  <c r="V130" i="11"/>
  <c r="U130" i="11"/>
  <c r="T130" i="11"/>
  <c r="S130" i="11"/>
  <c r="G130" i="11"/>
  <c r="Y129" i="11"/>
  <c r="X129" i="11"/>
  <c r="W129" i="11"/>
  <c r="V129" i="11"/>
  <c r="U129" i="11"/>
  <c r="T129" i="11"/>
  <c r="S129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6" i="11"/>
  <c r="X126" i="11"/>
  <c r="W126" i="11"/>
  <c r="V126" i="11"/>
  <c r="U126" i="11"/>
  <c r="T126" i="11"/>
  <c r="S126" i="11"/>
  <c r="Y125" i="11"/>
  <c r="X125" i="11"/>
  <c r="W125" i="11"/>
  <c r="V125" i="11"/>
  <c r="U125" i="11"/>
  <c r="T125" i="11"/>
  <c r="S125" i="11"/>
  <c r="G125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3" i="11"/>
  <c r="X123" i="11"/>
  <c r="W123" i="11"/>
  <c r="V123" i="11"/>
  <c r="U123" i="11"/>
  <c r="T123" i="11"/>
  <c r="S123" i="11"/>
  <c r="G123" i="11"/>
  <c r="Y122" i="11"/>
  <c r="X122" i="11"/>
  <c r="W122" i="11"/>
  <c r="V122" i="11"/>
  <c r="U122" i="11"/>
  <c r="T122" i="11"/>
  <c r="S122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Y117" i="11" s="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X117" i="11"/>
  <c r="V117" i="11"/>
  <c r="U117" i="11"/>
  <c r="T117" i="11"/>
  <c r="S117" i="11"/>
  <c r="W115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3" i="11"/>
  <c r="W112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C108" i="11"/>
  <c r="W107" i="11"/>
  <c r="W106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Y79" i="11"/>
  <c r="Y156" i="11" s="1"/>
  <c r="X79" i="11"/>
  <c r="X156" i="11" s="1"/>
  <c r="W79" i="11"/>
  <c r="W128" i="11" s="1"/>
  <c r="V79" i="11"/>
  <c r="V156" i="11" s="1"/>
  <c r="U79" i="11"/>
  <c r="T79" i="11"/>
  <c r="T156" i="11" s="1"/>
  <c r="S79" i="11"/>
  <c r="S156" i="11" s="1"/>
  <c r="R79" i="11"/>
  <c r="Q79" i="11"/>
  <c r="P79" i="11"/>
  <c r="O79" i="11"/>
  <c r="O128" i="11" s="1"/>
  <c r="N79" i="11"/>
  <c r="M79" i="11"/>
  <c r="L79" i="11"/>
  <c r="K79" i="11"/>
  <c r="J79" i="11"/>
  <c r="J156" i="11" s="1"/>
  <c r="I79" i="11"/>
  <c r="I156" i="11" s="1"/>
  <c r="H79" i="11"/>
  <c r="H156" i="11" s="1"/>
  <c r="G79" i="11"/>
  <c r="F79" i="11"/>
  <c r="E79" i="11"/>
  <c r="D79" i="11"/>
  <c r="D54" i="11" s="1"/>
  <c r="C79" i="11"/>
  <c r="B79" i="11"/>
  <c r="B54" i="11" s="1"/>
  <c r="Y54" i="11"/>
  <c r="Y147" i="11" s="1"/>
  <c r="X54" i="11"/>
  <c r="X147" i="11" s="1"/>
  <c r="W54" i="11"/>
  <c r="W147" i="11" s="1"/>
  <c r="T54" i="11"/>
  <c r="T147" i="11" s="1"/>
  <c r="R54" i="11"/>
  <c r="R147" i="11" s="1"/>
  <c r="Q54" i="11"/>
  <c r="Q147" i="11" s="1"/>
  <c r="P54" i="11"/>
  <c r="O54" i="11"/>
  <c r="O130" i="11" s="1"/>
  <c r="L54" i="11"/>
  <c r="L147" i="11" s="1"/>
  <c r="I54" i="11"/>
  <c r="I147" i="11" s="1"/>
  <c r="G54" i="11"/>
  <c r="G129" i="11" s="1"/>
  <c r="Y35" i="11"/>
  <c r="X35" i="11"/>
  <c r="W35" i="11"/>
  <c r="W111" i="11" s="1"/>
  <c r="V35" i="11"/>
  <c r="U35" i="11"/>
  <c r="T35" i="11"/>
  <c r="S35" i="11"/>
  <c r="R35" i="11"/>
  <c r="Q35" i="11"/>
  <c r="Q5" i="11" s="1"/>
  <c r="P35" i="11"/>
  <c r="P5" i="11" s="1"/>
  <c r="O35" i="11"/>
  <c r="N35" i="11"/>
  <c r="N5" i="11" s="1"/>
  <c r="N55" i="8" s="1"/>
  <c r="N100" i="4" s="1"/>
  <c r="M35" i="11"/>
  <c r="L35" i="11"/>
  <c r="L5" i="11" s="1"/>
  <c r="K35" i="11"/>
  <c r="J35" i="11"/>
  <c r="I35" i="11"/>
  <c r="I5" i="11" s="1"/>
  <c r="H35" i="11"/>
  <c r="H5" i="11" s="1"/>
  <c r="G35" i="11"/>
  <c r="G111" i="11" s="1"/>
  <c r="F35" i="11"/>
  <c r="E35" i="11"/>
  <c r="D35" i="11"/>
  <c r="C35" i="11"/>
  <c r="B35" i="11"/>
  <c r="Y5" i="11"/>
  <c r="Y136" i="11" s="1"/>
  <c r="X5" i="11"/>
  <c r="X136" i="11" s="1"/>
  <c r="W5" i="11"/>
  <c r="W136" i="11" s="1"/>
  <c r="V5" i="11"/>
  <c r="U5" i="11"/>
  <c r="U136" i="11" s="1"/>
  <c r="T5" i="11"/>
  <c r="T136" i="11" s="1"/>
  <c r="R5" i="11"/>
  <c r="R136" i="11" s="1"/>
  <c r="M5" i="11"/>
  <c r="M136" i="11" s="1"/>
  <c r="J5" i="11"/>
  <c r="J136" i="11" s="1"/>
  <c r="G5" i="11"/>
  <c r="G108" i="11" s="1"/>
  <c r="F5" i="11"/>
  <c r="E5" i="11"/>
  <c r="E136" i="11" s="1"/>
  <c r="D5" i="11"/>
  <c r="D136" i="11" s="1"/>
  <c r="C5" i="11"/>
  <c r="C136" i="11" s="1"/>
  <c r="B5" i="11"/>
  <c r="B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T117" i="10" s="1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S117" i="10" s="1"/>
  <c r="R122" i="10"/>
  <c r="R117" i="10" s="1"/>
  <c r="Q122" i="10"/>
  <c r="Q117" i="10" s="1"/>
  <c r="P122" i="10"/>
  <c r="P117" i="10" s="1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N117" i="10" s="1"/>
  <c r="M121" i="10"/>
  <c r="L121" i="10"/>
  <c r="L117" i="10" s="1"/>
  <c r="K121" i="10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K117" i="10" s="1"/>
  <c r="J120" i="10"/>
  <c r="I120" i="10"/>
  <c r="I117" i="10" s="1"/>
  <c r="H120" i="10"/>
  <c r="H117" i="10" s="1"/>
  <c r="G120" i="10"/>
  <c r="F120" i="10"/>
  <c r="E120" i="10"/>
  <c r="D120" i="10"/>
  <c r="C120" i="10"/>
  <c r="B120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F117" i="10" s="1"/>
  <c r="E119" i="10"/>
  <c r="E117" i="10" s="1"/>
  <c r="D119" i="10"/>
  <c r="D117" i="10" s="1"/>
  <c r="C119" i="10"/>
  <c r="B119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M117" i="10" s="1"/>
  <c r="L118" i="10"/>
  <c r="K118" i="10"/>
  <c r="J118" i="10"/>
  <c r="J117" i="10" s="1"/>
  <c r="I118" i="10"/>
  <c r="H118" i="10"/>
  <c r="G118" i="10"/>
  <c r="F118" i="10"/>
  <c r="E118" i="10"/>
  <c r="D118" i="10"/>
  <c r="C118" i="10"/>
  <c r="C117" i="10" s="1"/>
  <c r="B118" i="10"/>
  <c r="B117" i="10" s="1"/>
  <c r="Y117" i="10"/>
  <c r="X117" i="10"/>
  <c r="V117" i="10"/>
  <c r="U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Y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Y100" i="10" s="1"/>
  <c r="X105" i="10"/>
  <c r="X100" i="10" s="1"/>
  <c r="W105" i="10"/>
  <c r="V105" i="10"/>
  <c r="V100" i="10" s="1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U100" i="10" s="1"/>
  <c r="T104" i="10"/>
  <c r="S104" i="10"/>
  <c r="S100" i="10" s="1"/>
  <c r="R104" i="10"/>
  <c r="R100" i="10" s="1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Q100" i="10" s="1"/>
  <c r="P103" i="10"/>
  <c r="O103" i="10"/>
  <c r="N103" i="10"/>
  <c r="N100" i="10" s="1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M100" i="10" s="1"/>
  <c r="L102" i="10"/>
  <c r="L100" i="10" s="1"/>
  <c r="K102" i="10"/>
  <c r="K100" i="10" s="1"/>
  <c r="J102" i="10"/>
  <c r="J100" i="10" s="1"/>
  <c r="I102" i="10"/>
  <c r="H102" i="10"/>
  <c r="G102" i="10"/>
  <c r="F102" i="10"/>
  <c r="E102" i="10"/>
  <c r="D102" i="10"/>
  <c r="C102" i="10"/>
  <c r="B102" i="10"/>
  <c r="Y101" i="10"/>
  <c r="X101" i="10"/>
  <c r="W101" i="10"/>
  <c r="V101" i="10"/>
  <c r="U101" i="10"/>
  <c r="T101" i="10"/>
  <c r="T100" i="10" s="1"/>
  <c r="S101" i="10"/>
  <c r="R101" i="10"/>
  <c r="Q101" i="10"/>
  <c r="P101" i="10"/>
  <c r="P100" i="10" s="1"/>
  <c r="O101" i="10"/>
  <c r="N101" i="10"/>
  <c r="M101" i="10"/>
  <c r="L101" i="10"/>
  <c r="K101" i="10"/>
  <c r="J101" i="10"/>
  <c r="I101" i="10"/>
  <c r="I100" i="10" s="1"/>
  <c r="H101" i="10"/>
  <c r="H100" i="10" s="1"/>
  <c r="G101" i="10"/>
  <c r="F101" i="10"/>
  <c r="F100" i="10" s="1"/>
  <c r="E101" i="10"/>
  <c r="E100" i="10" s="1"/>
  <c r="D101" i="10"/>
  <c r="D100" i="10" s="1"/>
  <c r="C101" i="10"/>
  <c r="C100" i="10" s="1"/>
  <c r="B101" i="10"/>
  <c r="B100" i="10"/>
  <c r="Y79" i="10"/>
  <c r="Y156" i="10" s="1"/>
  <c r="X79" i="10"/>
  <c r="X156" i="10" s="1"/>
  <c r="W79" i="10"/>
  <c r="W156" i="10" s="1"/>
  <c r="V79" i="10"/>
  <c r="V156" i="10" s="1"/>
  <c r="U79" i="10"/>
  <c r="T79" i="10"/>
  <c r="T156" i="10" s="1"/>
  <c r="S79" i="10"/>
  <c r="S156" i="10" s="1"/>
  <c r="R79" i="10"/>
  <c r="Q79" i="10"/>
  <c r="P79" i="10"/>
  <c r="O79" i="10"/>
  <c r="O128" i="10" s="1"/>
  <c r="N79" i="10"/>
  <c r="M79" i="10"/>
  <c r="L79" i="10"/>
  <c r="K79" i="10"/>
  <c r="J79" i="10"/>
  <c r="J156" i="10" s="1"/>
  <c r="I79" i="10"/>
  <c r="I156" i="10" s="1"/>
  <c r="H79" i="10"/>
  <c r="H156" i="10" s="1"/>
  <c r="G79" i="10"/>
  <c r="G128" i="10" s="1"/>
  <c r="F79" i="10"/>
  <c r="F156" i="10" s="1"/>
  <c r="E79" i="10"/>
  <c r="D79" i="10"/>
  <c r="C79" i="10"/>
  <c r="B79" i="10"/>
  <c r="Y35" i="10"/>
  <c r="X35" i="10"/>
  <c r="W35" i="10"/>
  <c r="W111" i="10" s="1"/>
  <c r="V35" i="10"/>
  <c r="U35" i="10"/>
  <c r="T35" i="10"/>
  <c r="S35" i="10"/>
  <c r="S111" i="10" s="1"/>
  <c r="R35" i="10"/>
  <c r="Q35" i="10"/>
  <c r="Q111" i="10" s="1"/>
  <c r="P35" i="10"/>
  <c r="O35" i="10"/>
  <c r="O111" i="10" s="1"/>
  <c r="N35" i="10"/>
  <c r="M35" i="10"/>
  <c r="L35" i="10"/>
  <c r="K35" i="10"/>
  <c r="K111" i="10" s="1"/>
  <c r="J35" i="10"/>
  <c r="I35" i="10"/>
  <c r="I145" i="10" s="1"/>
  <c r="H35" i="10"/>
  <c r="G35" i="10"/>
  <c r="G111" i="10" s="1"/>
  <c r="F35" i="10"/>
  <c r="E35" i="10"/>
  <c r="D35" i="10"/>
  <c r="C35" i="10"/>
  <c r="C145" i="10" s="1"/>
  <c r="B35" i="10"/>
  <c r="B145" i="10" s="1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N117" i="9" s="1"/>
  <c r="M120" i="9"/>
  <c r="M117" i="9" s="1"/>
  <c r="L120" i="9"/>
  <c r="L117" i="9" s="1"/>
  <c r="K120" i="9"/>
  <c r="J120" i="9"/>
  <c r="I120" i="9"/>
  <c r="H120" i="9"/>
  <c r="G120" i="9"/>
  <c r="F120" i="9"/>
  <c r="E120" i="9"/>
  <c r="D120" i="9"/>
  <c r="C120" i="9"/>
  <c r="B120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K117" i="9" s="1"/>
  <c r="J119" i="9"/>
  <c r="J117" i="9" s="1"/>
  <c r="I119" i="9"/>
  <c r="I117" i="9" s="1"/>
  <c r="H119" i="9"/>
  <c r="H117" i="9" s="1"/>
  <c r="G119" i="9"/>
  <c r="F119" i="9"/>
  <c r="E119" i="9"/>
  <c r="D119" i="9"/>
  <c r="C119" i="9"/>
  <c r="B119" i="9"/>
  <c r="B117" i="9" s="1"/>
  <c r="Y118" i="9"/>
  <c r="Y117" i="9" s="1"/>
  <c r="X118" i="9"/>
  <c r="X117" i="9" s="1"/>
  <c r="W118" i="9"/>
  <c r="W117" i="9" s="1"/>
  <c r="V118" i="9"/>
  <c r="U118" i="9"/>
  <c r="T118" i="9"/>
  <c r="S118" i="9"/>
  <c r="S117" i="9" s="1"/>
  <c r="R118" i="9"/>
  <c r="Q118" i="9"/>
  <c r="P118" i="9"/>
  <c r="O118" i="9"/>
  <c r="N118" i="9"/>
  <c r="M118" i="9"/>
  <c r="L118" i="9"/>
  <c r="K118" i="9"/>
  <c r="J118" i="9"/>
  <c r="I118" i="9"/>
  <c r="H118" i="9"/>
  <c r="G118" i="9"/>
  <c r="G117" i="9" s="1"/>
  <c r="F118" i="9"/>
  <c r="F117" i="9" s="1"/>
  <c r="E118" i="9"/>
  <c r="E117" i="9" s="1"/>
  <c r="D118" i="9"/>
  <c r="D117" i="9" s="1"/>
  <c r="C118" i="9"/>
  <c r="C117" i="9" s="1"/>
  <c r="B118" i="9"/>
  <c r="V117" i="9"/>
  <c r="U117" i="9"/>
  <c r="T117" i="9"/>
  <c r="R117" i="9"/>
  <c r="Q117" i="9"/>
  <c r="P117" i="9"/>
  <c r="O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S100" i="9" s="1"/>
  <c r="R103" i="9"/>
  <c r="R100" i="9" s="1"/>
  <c r="Q103" i="9"/>
  <c r="Q100" i="9" s="1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Y102" i="9"/>
  <c r="X102" i="9"/>
  <c r="W102" i="9"/>
  <c r="V102" i="9"/>
  <c r="U102" i="9"/>
  <c r="T102" i="9"/>
  <c r="S102" i="9"/>
  <c r="R102" i="9"/>
  <c r="Q102" i="9"/>
  <c r="P102" i="9"/>
  <c r="P100" i="9" s="1"/>
  <c r="O102" i="9"/>
  <c r="O100" i="9" s="1"/>
  <c r="N102" i="9"/>
  <c r="N100" i="9" s="1"/>
  <c r="M102" i="9"/>
  <c r="M100" i="9" s="1"/>
  <c r="L102" i="9"/>
  <c r="K102" i="9"/>
  <c r="J102" i="9"/>
  <c r="I102" i="9"/>
  <c r="H102" i="9"/>
  <c r="G102" i="9"/>
  <c r="G100" i="9" s="1"/>
  <c r="F102" i="9"/>
  <c r="F100" i="9" s="1"/>
  <c r="E102" i="9"/>
  <c r="E100" i="9" s="1"/>
  <c r="D102" i="9"/>
  <c r="D100" i="9" s="1"/>
  <c r="C102" i="9"/>
  <c r="B102" i="9"/>
  <c r="Y101" i="9"/>
  <c r="X101" i="9"/>
  <c r="X100" i="9" s="1"/>
  <c r="W101" i="9"/>
  <c r="V101" i="9"/>
  <c r="U101" i="9"/>
  <c r="T101" i="9"/>
  <c r="S101" i="9"/>
  <c r="R101" i="9"/>
  <c r="Q101" i="9"/>
  <c r="P101" i="9"/>
  <c r="O101" i="9"/>
  <c r="N101" i="9"/>
  <c r="M101" i="9"/>
  <c r="L101" i="9"/>
  <c r="L100" i="9" s="1"/>
  <c r="K101" i="9"/>
  <c r="K100" i="9" s="1"/>
  <c r="J101" i="9"/>
  <c r="J100" i="9" s="1"/>
  <c r="I101" i="9"/>
  <c r="I100" i="9" s="1"/>
  <c r="H101" i="9"/>
  <c r="H100" i="9" s="1"/>
  <c r="G101" i="9"/>
  <c r="F101" i="9"/>
  <c r="E101" i="9"/>
  <c r="D101" i="9"/>
  <c r="C101" i="9"/>
  <c r="C100" i="9" s="1"/>
  <c r="B101" i="9"/>
  <c r="B100" i="9" s="1"/>
  <c r="Y100" i="9"/>
  <c r="W100" i="9"/>
  <c r="V100" i="9"/>
  <c r="U100" i="9"/>
  <c r="T100" i="9"/>
  <c r="Y79" i="9"/>
  <c r="X79" i="9"/>
  <c r="X156" i="9" s="1"/>
  <c r="W79" i="9"/>
  <c r="W156" i="9" s="1"/>
  <c r="V79" i="9"/>
  <c r="U79" i="9"/>
  <c r="T79" i="9"/>
  <c r="S79" i="9"/>
  <c r="R79" i="9"/>
  <c r="R156" i="9" s="1"/>
  <c r="Q79" i="9"/>
  <c r="P79" i="9"/>
  <c r="P156" i="9" s="1"/>
  <c r="P147" i="9" s="1"/>
  <c r="O79" i="9"/>
  <c r="N79" i="9"/>
  <c r="M79" i="9"/>
  <c r="L79" i="9"/>
  <c r="K79" i="9"/>
  <c r="J79" i="9"/>
  <c r="J156" i="9" s="1"/>
  <c r="I79" i="9"/>
  <c r="H79" i="9"/>
  <c r="H156" i="9" s="1"/>
  <c r="G79" i="9"/>
  <c r="F79" i="9"/>
  <c r="E79" i="9"/>
  <c r="D79" i="9"/>
  <c r="C79" i="9"/>
  <c r="B79" i="9"/>
  <c r="B156" i="9" s="1"/>
  <c r="Y35" i="9"/>
  <c r="Y145" i="9" s="1"/>
  <c r="X35" i="9"/>
  <c r="W35" i="9"/>
  <c r="W145" i="11" s="1"/>
  <c r="V35" i="9"/>
  <c r="U35" i="9"/>
  <c r="T35" i="9"/>
  <c r="S35" i="9"/>
  <c r="S145" i="9" s="1"/>
  <c r="R35" i="9"/>
  <c r="Q35" i="9"/>
  <c r="Q145" i="9" s="1"/>
  <c r="P35" i="9"/>
  <c r="O35" i="9"/>
  <c r="N35" i="9"/>
  <c r="M35" i="9"/>
  <c r="L35" i="9"/>
  <c r="K35" i="9"/>
  <c r="K145" i="9" s="1"/>
  <c r="J35" i="9"/>
  <c r="I35" i="9"/>
  <c r="I145" i="9" s="1"/>
  <c r="H35" i="9"/>
  <c r="G35" i="9"/>
  <c r="G145" i="9" s="1"/>
  <c r="F35" i="9"/>
  <c r="E35" i="9"/>
  <c r="D35" i="9"/>
  <c r="C35" i="9"/>
  <c r="C145" i="9" s="1"/>
  <c r="B35" i="9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K58" i="8"/>
  <c r="X56" i="8"/>
  <c r="R56" i="8"/>
  <c r="Q56" i="8"/>
  <c r="Q101" i="4" s="1"/>
  <c r="P56" i="8"/>
  <c r="P101" i="4" s="1"/>
  <c r="O56" i="8"/>
  <c r="O101" i="4" s="1"/>
  <c r="L56" i="8"/>
  <c r="L101" i="4" s="1"/>
  <c r="I56" i="8"/>
  <c r="G56" i="8"/>
  <c r="W55" i="8"/>
  <c r="V55" i="8"/>
  <c r="U55" i="8"/>
  <c r="T55" i="8"/>
  <c r="R55" i="8"/>
  <c r="R100" i="4" s="1"/>
  <c r="G55" i="8"/>
  <c r="G54" i="8" s="1"/>
  <c r="G99" i="4" s="1"/>
  <c r="F55" i="8"/>
  <c r="E55" i="8"/>
  <c r="E100" i="4" s="1"/>
  <c r="D55" i="8"/>
  <c r="C55" i="8"/>
  <c r="C100" i="4" s="1"/>
  <c r="B55" i="8"/>
  <c r="Y53" i="8"/>
  <c r="Y39" i="7" s="1"/>
  <c r="X53" i="8"/>
  <c r="X39" i="7" s="1"/>
  <c r="W53" i="8"/>
  <c r="W39" i="7" s="1"/>
  <c r="V53" i="8"/>
  <c r="V39" i="7" s="1"/>
  <c r="U53" i="8"/>
  <c r="U39" i="7" s="1"/>
  <c r="T53" i="8"/>
  <c r="T39" i="7" s="1"/>
  <c r="S53" i="8"/>
  <c r="S39" i="7" s="1"/>
  <c r="R53" i="8"/>
  <c r="Q53" i="8"/>
  <c r="Q39" i="7" s="1"/>
  <c r="P53" i="8"/>
  <c r="O53" i="8"/>
  <c r="O39" i="7" s="1"/>
  <c r="N53" i="8"/>
  <c r="N39" i="7" s="1"/>
  <c r="M53" i="8"/>
  <c r="M39" i="7" s="1"/>
  <c r="L53" i="8"/>
  <c r="K53" i="8"/>
  <c r="K39" i="7" s="1"/>
  <c r="J53" i="8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Y52" i="8"/>
  <c r="Y51" i="8" s="1"/>
  <c r="X52" i="8"/>
  <c r="X51" i="8" s="1"/>
  <c r="W52" i="8"/>
  <c r="W51" i="8" s="1"/>
  <c r="T52" i="8"/>
  <c r="T51" i="8" s="1"/>
  <c r="Y49" i="8"/>
  <c r="Y67" i="8" s="1"/>
  <c r="Y156" i="4" s="1"/>
  <c r="X49" i="8"/>
  <c r="X67" i="8" s="1"/>
  <c r="W49" i="8"/>
  <c r="W67" i="8" s="1"/>
  <c r="W156" i="4" s="1"/>
  <c r="V49" i="8"/>
  <c r="V54" i="4" s="1"/>
  <c r="U49" i="8"/>
  <c r="U67" i="8" s="1"/>
  <c r="U156" i="4" s="1"/>
  <c r="T49" i="8"/>
  <c r="S49" i="8"/>
  <c r="R49" i="8"/>
  <c r="Q49" i="8"/>
  <c r="Q67" i="8" s="1"/>
  <c r="Q156" i="4" s="1"/>
  <c r="P49" i="8"/>
  <c r="P54" i="4" s="1"/>
  <c r="O49" i="8"/>
  <c r="O67" i="8" s="1"/>
  <c r="O156" i="4" s="1"/>
  <c r="N49" i="8"/>
  <c r="N61" i="8" s="1"/>
  <c r="M49" i="8"/>
  <c r="M54" i="4" s="1"/>
  <c r="L49" i="8"/>
  <c r="L61" i="8" s="1"/>
  <c r="K49" i="8"/>
  <c r="K61" i="8" s="1"/>
  <c r="J49" i="8"/>
  <c r="I49" i="8"/>
  <c r="H49" i="8"/>
  <c r="G49" i="8"/>
  <c r="F49" i="8"/>
  <c r="F61" i="8" s="1"/>
  <c r="E49" i="8"/>
  <c r="D49" i="8"/>
  <c r="C49" i="8"/>
  <c r="B49" i="8"/>
  <c r="Y48" i="8"/>
  <c r="Y60" i="8" s="1"/>
  <c r="X48" i="8"/>
  <c r="X60" i="8" s="1"/>
  <c r="W48" i="8"/>
  <c r="V48" i="8"/>
  <c r="V60" i="8" s="1"/>
  <c r="U48" i="8"/>
  <c r="U66" i="8" s="1"/>
  <c r="U155" i="4" s="1"/>
  <c r="T48" i="8"/>
  <c r="S48" i="8"/>
  <c r="S53" i="4" s="1"/>
  <c r="R48" i="8"/>
  <c r="Q48" i="8"/>
  <c r="Q60" i="8" s="1"/>
  <c r="P48" i="8"/>
  <c r="P60" i="8" s="1"/>
  <c r="O48" i="8"/>
  <c r="O60" i="8" s="1"/>
  <c r="N48" i="8"/>
  <c r="N60" i="8" s="1"/>
  <c r="M48" i="8"/>
  <c r="L48" i="8"/>
  <c r="L53" i="4" s="1"/>
  <c r="K48" i="8"/>
  <c r="K60" i="8" s="1"/>
  <c r="J48" i="8"/>
  <c r="I48" i="8"/>
  <c r="I60" i="8" s="1"/>
  <c r="H48" i="8"/>
  <c r="H60" i="8" s="1"/>
  <c r="G48" i="8"/>
  <c r="G60" i="8" s="1"/>
  <c r="F48" i="8"/>
  <c r="F60" i="8" s="1"/>
  <c r="E48" i="8"/>
  <c r="E60" i="8" s="1"/>
  <c r="D48" i="8"/>
  <c r="D47" i="8" s="1"/>
  <c r="D52" i="4" s="1"/>
  <c r="C48" i="8"/>
  <c r="C60" i="8" s="1"/>
  <c r="B48" i="8"/>
  <c r="R47" i="8"/>
  <c r="Q47" i="8"/>
  <c r="Q52" i="4" s="1"/>
  <c r="P47" i="8"/>
  <c r="P59" i="8" s="1"/>
  <c r="N47" i="8"/>
  <c r="N52" i="4" s="1"/>
  <c r="J47" i="8"/>
  <c r="J52" i="4" s="1"/>
  <c r="J129" i="4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V22" i="8"/>
  <c r="U22" i="8"/>
  <c r="T22" i="8"/>
  <c r="S22" i="8"/>
  <c r="R22" i="8"/>
  <c r="Q22" i="8"/>
  <c r="P22" i="8"/>
  <c r="O22" i="8"/>
  <c r="O20" i="8" s="1"/>
  <c r="N22" i="8"/>
  <c r="M22" i="8"/>
  <c r="M20" i="8" s="1"/>
  <c r="L22" i="8"/>
  <c r="K22" i="8"/>
  <c r="J22" i="8"/>
  <c r="I22" i="8"/>
  <c r="H22" i="8"/>
  <c r="G22" i="8"/>
  <c r="F22" i="8"/>
  <c r="E22" i="8"/>
  <c r="D22" i="8"/>
  <c r="C22" i="8"/>
  <c r="B22" i="8"/>
  <c r="Y21" i="8"/>
  <c r="Y20" i="8" s="1"/>
  <c r="X21" i="8"/>
  <c r="X20" i="8" s="1"/>
  <c r="W21" i="8"/>
  <c r="W20" i="8" s="1"/>
  <c r="V21" i="8"/>
  <c r="V20" i="8" s="1"/>
  <c r="U21" i="8"/>
  <c r="U20" i="8" s="1"/>
  <c r="T21" i="8"/>
  <c r="S21" i="8"/>
  <c r="R21" i="8"/>
  <c r="Q21" i="8"/>
  <c r="P21" i="8"/>
  <c r="O21" i="8"/>
  <c r="N21" i="8"/>
  <c r="M21" i="8"/>
  <c r="L21" i="8"/>
  <c r="L20" i="8" s="1"/>
  <c r="K21" i="8"/>
  <c r="K20" i="8" s="1"/>
  <c r="J21" i="8"/>
  <c r="I21" i="8"/>
  <c r="I20" i="8" s="1"/>
  <c r="H21" i="8"/>
  <c r="G21" i="8"/>
  <c r="F21" i="8"/>
  <c r="E21" i="8"/>
  <c r="D21" i="8"/>
  <c r="C21" i="8"/>
  <c r="B21" i="8"/>
  <c r="T20" i="8"/>
  <c r="S20" i="8"/>
  <c r="R20" i="8"/>
  <c r="Q20" i="8"/>
  <c r="P20" i="8"/>
  <c r="N20" i="8"/>
  <c r="J20" i="8"/>
  <c r="H20" i="8"/>
  <c r="G20" i="8"/>
  <c r="F20" i="8"/>
  <c r="E20" i="8"/>
  <c r="D20" i="8"/>
  <c r="C20" i="8"/>
  <c r="B20" i="8"/>
  <c r="Y19" i="8"/>
  <c r="X19" i="8"/>
  <c r="W19" i="8"/>
  <c r="V19" i="8"/>
  <c r="U19" i="8"/>
  <c r="T19" i="8"/>
  <c r="S19" i="8"/>
  <c r="R19" i="8"/>
  <c r="Q19" i="8"/>
  <c r="Q17" i="8" s="1"/>
  <c r="P19" i="8"/>
  <c r="O19" i="8"/>
  <c r="O17" i="8" s="1"/>
  <c r="N19" i="8"/>
  <c r="M19" i="8"/>
  <c r="L19" i="8"/>
  <c r="L17" i="8" s="1"/>
  <c r="K19" i="8"/>
  <c r="J19" i="8"/>
  <c r="I19" i="8"/>
  <c r="H19" i="8"/>
  <c r="G19" i="8"/>
  <c r="F19" i="8"/>
  <c r="E19" i="8"/>
  <c r="D19" i="8"/>
  <c r="C19" i="8"/>
  <c r="C17" i="8" s="1"/>
  <c r="Y18" i="8"/>
  <c r="X18" i="8"/>
  <c r="X17" i="8" s="1"/>
  <c r="W18" i="8"/>
  <c r="V18" i="8"/>
  <c r="U18" i="8"/>
  <c r="U17" i="8" s="1"/>
  <c r="T18" i="8"/>
  <c r="S18" i="8"/>
  <c r="R18" i="8"/>
  <c r="R17" i="8" s="1"/>
  <c r="Q18" i="8"/>
  <c r="P18" i="8"/>
  <c r="O18" i="8"/>
  <c r="N18" i="8"/>
  <c r="M18" i="8"/>
  <c r="L18" i="8"/>
  <c r="K18" i="8"/>
  <c r="J18" i="8"/>
  <c r="J17" i="8" s="1"/>
  <c r="I18" i="8"/>
  <c r="H18" i="8"/>
  <c r="H17" i="8" s="1"/>
  <c r="G18" i="8"/>
  <c r="F18" i="8"/>
  <c r="F17" i="8" s="1"/>
  <c r="E18" i="8"/>
  <c r="E17" i="8" s="1"/>
  <c r="D18" i="8"/>
  <c r="D17" i="8" s="1"/>
  <c r="C18" i="8"/>
  <c r="W17" i="8"/>
  <c r="V17" i="8"/>
  <c r="T17" i="8"/>
  <c r="N17" i="8"/>
  <c r="G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X7" i="8"/>
  <c r="W7" i="8"/>
  <c r="V7" i="8"/>
  <c r="V58" i="8" s="1"/>
  <c r="U7" i="8"/>
  <c r="T7" i="8"/>
  <c r="T62" i="8" s="1"/>
  <c r="S7" i="8"/>
  <c r="S62" i="8" s="1"/>
  <c r="R7" i="8"/>
  <c r="R62" i="8" s="1"/>
  <c r="Q7" i="8"/>
  <c r="P7" i="8"/>
  <c r="P62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H7" i="8"/>
  <c r="G7" i="8"/>
  <c r="G62" i="8" s="1"/>
  <c r="F7" i="8"/>
  <c r="F62" i="8" s="1"/>
  <c r="E7" i="8"/>
  <c r="E62" i="8" s="1"/>
  <c r="D7" i="8"/>
  <c r="D62" i="8" s="1"/>
  <c r="C7" i="8"/>
  <c r="C62" i="8" s="1"/>
  <c r="B7" i="8"/>
  <c r="B62" i="8" s="1"/>
  <c r="Y3" i="8"/>
  <c r="X3" i="8"/>
  <c r="W3" i="8"/>
  <c r="V3" i="8"/>
  <c r="U3" i="8"/>
  <c r="T3" i="8"/>
  <c r="S3" i="8"/>
  <c r="R3" i="8"/>
  <c r="Q3" i="8"/>
  <c r="Q4" i="4" s="1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54" i="7"/>
  <c r="A53" i="7"/>
  <c r="X50" i="7"/>
  <c r="H50" i="7"/>
  <c r="A47" i="7"/>
  <c r="Y42" i="7"/>
  <c r="X42" i="7"/>
  <c r="W42" i="7"/>
  <c r="V42" i="7"/>
  <c r="U42" i="7"/>
  <c r="T42" i="7"/>
  <c r="S42" i="7"/>
  <c r="R42" i="7"/>
  <c r="Q42" i="7"/>
  <c r="P42" i="7"/>
  <c r="O42" i="7"/>
  <c r="N42" i="7"/>
  <c r="L42" i="7"/>
  <c r="K42" i="7"/>
  <c r="J42" i="7"/>
  <c r="I42" i="7"/>
  <c r="H42" i="7"/>
  <c r="G42" i="7"/>
  <c r="F42" i="7"/>
  <c r="E42" i="7"/>
  <c r="D42" i="7"/>
  <c r="C42" i="7"/>
  <c r="B42" i="7"/>
  <c r="Y41" i="7"/>
  <c r="X41" i="7"/>
  <c r="W41" i="7"/>
  <c r="U41" i="7"/>
  <c r="T41" i="7"/>
  <c r="S41" i="7"/>
  <c r="R41" i="7"/>
  <c r="Q41" i="7"/>
  <c r="P41" i="7"/>
  <c r="O41" i="7"/>
  <c r="M41" i="7"/>
  <c r="L41" i="7"/>
  <c r="K41" i="7"/>
  <c r="J41" i="7"/>
  <c r="I41" i="7"/>
  <c r="H41" i="7"/>
  <c r="G41" i="7"/>
  <c r="F41" i="7"/>
  <c r="B41" i="7"/>
  <c r="X40" i="7"/>
  <c r="W40" i="7"/>
  <c r="T40" i="7"/>
  <c r="S40" i="7"/>
  <c r="R40" i="7"/>
  <c r="Q40" i="7"/>
  <c r="P40" i="7"/>
  <c r="O40" i="7"/>
  <c r="N40" i="7"/>
  <c r="M40" i="7"/>
  <c r="L40" i="7"/>
  <c r="J40" i="7"/>
  <c r="I40" i="7"/>
  <c r="H40" i="7"/>
  <c r="F40" i="7"/>
  <c r="R39" i="7"/>
  <c r="P39" i="7"/>
  <c r="L39" i="7"/>
  <c r="J39" i="7"/>
  <c r="W27" i="7"/>
  <c r="V27" i="7"/>
  <c r="U27" i="7"/>
  <c r="T27" i="7"/>
  <c r="S27" i="7"/>
  <c r="R27" i="7"/>
  <c r="Q27" i="7"/>
  <c r="D27" i="7"/>
  <c r="Y27" i="7"/>
  <c r="X27" i="7"/>
  <c r="P27" i="7"/>
  <c r="O27" i="7"/>
  <c r="N27" i="7"/>
  <c r="M27" i="7"/>
  <c r="L27" i="7"/>
  <c r="C27" i="7"/>
  <c r="B27" i="7"/>
  <c r="K27" i="7"/>
  <c r="J27" i="7"/>
  <c r="I27" i="7"/>
  <c r="H27" i="7"/>
  <c r="G27" i="7"/>
  <c r="F27" i="7"/>
  <c r="E27" i="7"/>
  <c r="K16" i="7"/>
  <c r="J16" i="7"/>
  <c r="I16" i="7"/>
  <c r="H16" i="7"/>
  <c r="G16" i="7"/>
  <c r="F16" i="7"/>
  <c r="E16" i="7"/>
  <c r="P16" i="7"/>
  <c r="D16" i="7"/>
  <c r="C16" i="7"/>
  <c r="B16" i="7"/>
  <c r="Y16" i="7"/>
  <c r="X16" i="7"/>
  <c r="O16" i="7"/>
  <c r="N16" i="7"/>
  <c r="M16" i="7"/>
  <c r="L16" i="7"/>
  <c r="W16" i="7"/>
  <c r="V16" i="7"/>
  <c r="U16" i="7"/>
  <c r="T16" i="7"/>
  <c r="S16" i="7"/>
  <c r="R16" i="7"/>
  <c r="Q16" i="7"/>
  <c r="O10" i="7"/>
  <c r="N10" i="7"/>
  <c r="M10" i="7"/>
  <c r="L10" i="7"/>
  <c r="K10" i="7"/>
  <c r="J10" i="7"/>
  <c r="I10" i="7"/>
  <c r="T10" i="7"/>
  <c r="H10" i="7"/>
  <c r="G10" i="7"/>
  <c r="F10" i="7"/>
  <c r="E10" i="7"/>
  <c r="Y10" i="7"/>
  <c r="S10" i="7"/>
  <c r="R10" i="7"/>
  <c r="Q10" i="7"/>
  <c r="P10" i="7"/>
  <c r="D10" i="7"/>
  <c r="C10" i="7"/>
  <c r="B10" i="7"/>
  <c r="X10" i="7"/>
  <c r="W10" i="7"/>
  <c r="V10" i="7"/>
  <c r="U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W48" i="7"/>
  <c r="V48" i="7"/>
  <c r="U48" i="7"/>
  <c r="T48" i="7"/>
  <c r="S48" i="7"/>
  <c r="R48" i="7"/>
  <c r="P48" i="7"/>
  <c r="O48" i="7"/>
  <c r="N48" i="7"/>
  <c r="M48" i="7"/>
  <c r="L48" i="7"/>
  <c r="K48" i="7"/>
  <c r="J48" i="7"/>
  <c r="H48" i="7"/>
  <c r="G48" i="7"/>
  <c r="F48" i="7"/>
  <c r="E48" i="7"/>
  <c r="D48" i="7"/>
  <c r="C48" i="7"/>
  <c r="B48" i="7"/>
  <c r="A48" i="6"/>
  <c r="A47" i="6"/>
  <c r="A41" i="6"/>
  <c r="V27" i="6"/>
  <c r="U27" i="6"/>
  <c r="T27" i="6"/>
  <c r="S27" i="6"/>
  <c r="R27" i="6"/>
  <c r="Q27" i="6"/>
  <c r="P27" i="6"/>
  <c r="C27" i="6"/>
  <c r="Y27" i="6"/>
  <c r="X27" i="6"/>
  <c r="W27" i="6"/>
  <c r="O27" i="6"/>
  <c r="N27" i="6"/>
  <c r="M27" i="6"/>
  <c r="L27" i="6"/>
  <c r="K27" i="6"/>
  <c r="J27" i="6"/>
  <c r="B27" i="6"/>
  <c r="I27" i="6"/>
  <c r="H27" i="6"/>
  <c r="G27" i="6"/>
  <c r="F27" i="6"/>
  <c r="E27" i="6"/>
  <c r="D27" i="6"/>
  <c r="I16" i="6"/>
  <c r="H16" i="6"/>
  <c r="G16" i="6"/>
  <c r="F16" i="6"/>
  <c r="E16" i="6"/>
  <c r="D16" i="6"/>
  <c r="O16" i="6"/>
  <c r="C16" i="6"/>
  <c r="B16" i="6"/>
  <c r="Y16" i="6"/>
  <c r="X16" i="6"/>
  <c r="W16" i="6"/>
  <c r="V16" i="6"/>
  <c r="U16" i="6"/>
  <c r="N16" i="6"/>
  <c r="M16" i="6"/>
  <c r="L16" i="6"/>
  <c r="K16" i="6"/>
  <c r="J16" i="6"/>
  <c r="T16" i="6"/>
  <c r="S16" i="6"/>
  <c r="R16" i="6"/>
  <c r="Q16" i="6"/>
  <c r="P16" i="6"/>
  <c r="L10" i="6"/>
  <c r="H10" i="6"/>
  <c r="S10" i="6"/>
  <c r="D10" i="6"/>
  <c r="Y10" i="6"/>
  <c r="R10" i="6"/>
  <c r="Q10" i="6"/>
  <c r="X10" i="6"/>
  <c r="W10" i="6"/>
  <c r="V10" i="6"/>
  <c r="U10" i="6"/>
  <c r="T10" i="6"/>
  <c r="D5" i="6"/>
  <c r="A48" i="5"/>
  <c r="A47" i="5"/>
  <c r="A41" i="5"/>
  <c r="T16" i="5"/>
  <c r="S16" i="5"/>
  <c r="R16" i="5"/>
  <c r="P16" i="5"/>
  <c r="H16" i="5"/>
  <c r="G16" i="5"/>
  <c r="F16" i="5"/>
  <c r="E16" i="5"/>
  <c r="D16" i="5"/>
  <c r="C16" i="5"/>
  <c r="B16" i="5"/>
  <c r="N16" i="5"/>
  <c r="M16" i="5"/>
  <c r="Y16" i="5"/>
  <c r="X16" i="5"/>
  <c r="W16" i="5"/>
  <c r="V16" i="5"/>
  <c r="U16" i="5"/>
  <c r="L16" i="5"/>
  <c r="K16" i="5"/>
  <c r="J16" i="5"/>
  <c r="I16" i="5"/>
  <c r="Q16" i="5"/>
  <c r="O16" i="5"/>
  <c r="K10" i="5"/>
  <c r="J10" i="5"/>
  <c r="G10" i="5"/>
  <c r="F10" i="5"/>
  <c r="R10" i="5"/>
  <c r="Q10" i="5"/>
  <c r="C10" i="5"/>
  <c r="Y10" i="5"/>
  <c r="X10" i="5"/>
  <c r="W10" i="5"/>
  <c r="V10" i="5"/>
  <c r="U10" i="5"/>
  <c r="T10" i="5"/>
  <c r="S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Y179" i="4"/>
  <c r="X179" i="4"/>
  <c r="W179" i="4"/>
  <c r="V179" i="4"/>
  <c r="T179" i="4"/>
  <c r="P179" i="4"/>
  <c r="O179" i="4"/>
  <c r="N179" i="4"/>
  <c r="L179" i="4"/>
  <c r="K179" i="4"/>
  <c r="H179" i="4"/>
  <c r="F179" i="4"/>
  <c r="E179" i="4"/>
  <c r="D179" i="4"/>
  <c r="C179" i="4"/>
  <c r="B179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G177" i="4"/>
  <c r="F177" i="4"/>
  <c r="E177" i="4"/>
  <c r="D177" i="4"/>
  <c r="C177" i="4"/>
  <c r="B177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D176" i="4"/>
  <c r="B176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Y174" i="4"/>
  <c r="X174" i="4"/>
  <c r="K174" i="4"/>
  <c r="J174" i="4"/>
  <c r="I174" i="4"/>
  <c r="H174" i="4"/>
  <c r="C174" i="4"/>
  <c r="B174" i="4"/>
  <c r="Y173" i="4"/>
  <c r="X173" i="4"/>
  <c r="U173" i="4"/>
  <c r="T173" i="4"/>
  <c r="G173" i="4"/>
  <c r="F173" i="4"/>
  <c r="E173" i="4"/>
  <c r="D173" i="4"/>
  <c r="T172" i="4"/>
  <c r="Q172" i="4"/>
  <c r="P172" i="4"/>
  <c r="C172" i="4"/>
  <c r="B172" i="4"/>
  <c r="R170" i="4"/>
  <c r="O170" i="4"/>
  <c r="Q166" i="4"/>
  <c r="P166" i="4"/>
  <c r="O166" i="4"/>
  <c r="C165" i="4"/>
  <c r="Y160" i="4"/>
  <c r="T158" i="4"/>
  <c r="B158" i="4"/>
  <c r="X156" i="4"/>
  <c r="B131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F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I116" i="4"/>
  <c r="H116" i="4"/>
  <c r="G116" i="4"/>
  <c r="F116" i="4"/>
  <c r="X115" i="4"/>
  <c r="W115" i="4"/>
  <c r="V115" i="4"/>
  <c r="T115" i="4"/>
  <c r="R115" i="4"/>
  <c r="P115" i="4"/>
  <c r="O115" i="4"/>
  <c r="N115" i="4"/>
  <c r="T114" i="4"/>
  <c r="S114" i="4"/>
  <c r="G113" i="4"/>
  <c r="F113" i="4"/>
  <c r="Y111" i="4"/>
  <c r="X111" i="4"/>
  <c r="W111" i="4"/>
  <c r="V111" i="4"/>
  <c r="U111" i="4"/>
  <c r="T111" i="4"/>
  <c r="S111" i="4"/>
  <c r="R111" i="4"/>
  <c r="Q111" i="4"/>
  <c r="P111" i="4"/>
  <c r="O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K110" i="4"/>
  <c r="J110" i="4"/>
  <c r="C110" i="4"/>
  <c r="S109" i="4"/>
  <c r="R109" i="4"/>
  <c r="Q109" i="4"/>
  <c r="P109" i="4"/>
  <c r="O109" i="4"/>
  <c r="M109" i="4"/>
  <c r="I109" i="4"/>
  <c r="W107" i="4"/>
  <c r="Y106" i="4"/>
  <c r="X106" i="4"/>
  <c r="R106" i="4"/>
  <c r="Q106" i="4"/>
  <c r="P106" i="4"/>
  <c r="O106" i="4"/>
  <c r="N106" i="4"/>
  <c r="M106" i="4"/>
  <c r="L106" i="4"/>
  <c r="X103" i="4"/>
  <c r="W103" i="4"/>
  <c r="V103" i="4"/>
  <c r="U103" i="4"/>
  <c r="T103" i="4"/>
  <c r="N103" i="4"/>
  <c r="J103" i="4"/>
  <c r="I103" i="4"/>
  <c r="G103" i="4"/>
  <c r="F103" i="4"/>
  <c r="E103" i="4"/>
  <c r="D103" i="4"/>
  <c r="R101" i="4"/>
  <c r="I101" i="4"/>
  <c r="G101" i="4"/>
  <c r="W100" i="4"/>
  <c r="V100" i="4"/>
  <c r="U100" i="4"/>
  <c r="Y95" i="4"/>
  <c r="X95" i="4"/>
  <c r="W95" i="4"/>
  <c r="V95" i="4"/>
  <c r="U95" i="4"/>
  <c r="T95" i="4"/>
  <c r="S95" i="4"/>
  <c r="S94" i="4" s="1"/>
  <c r="R95" i="4"/>
  <c r="Q95" i="4"/>
  <c r="Q94" i="4" s="1"/>
  <c r="P95" i="4"/>
  <c r="O95" i="4"/>
  <c r="N95" i="4"/>
  <c r="N94" i="4" s="1"/>
  <c r="M95" i="4"/>
  <c r="L95" i="4"/>
  <c r="K95" i="4"/>
  <c r="J95" i="4"/>
  <c r="J94" i="4" s="1"/>
  <c r="I95" i="4"/>
  <c r="H95" i="4"/>
  <c r="G95" i="4"/>
  <c r="F95" i="4"/>
  <c r="E95" i="4"/>
  <c r="D95" i="4"/>
  <c r="D94" i="4" s="1"/>
  <c r="C95" i="4"/>
  <c r="B95" i="4"/>
  <c r="B94" i="4" s="1"/>
  <c r="X88" i="4"/>
  <c r="T88" i="4"/>
  <c r="S88" i="4"/>
  <c r="R88" i="4"/>
  <c r="Q88" i="4"/>
  <c r="P88" i="4"/>
  <c r="M88" i="4"/>
  <c r="Y94" i="4"/>
  <c r="X94" i="4"/>
  <c r="W94" i="4"/>
  <c r="V94" i="4"/>
  <c r="U94" i="4"/>
  <c r="T94" i="4"/>
  <c r="P94" i="4"/>
  <c r="O94" i="4"/>
  <c r="L94" i="4"/>
  <c r="K94" i="4"/>
  <c r="I94" i="4"/>
  <c r="H94" i="4"/>
  <c r="G94" i="4"/>
  <c r="F94" i="4"/>
  <c r="C94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E151" i="4" s="1"/>
  <c r="D78" i="4"/>
  <c r="C78" i="4"/>
  <c r="B78" i="4"/>
  <c r="Y77" i="4"/>
  <c r="X77" i="4"/>
  <c r="W77" i="4"/>
  <c r="V77" i="4"/>
  <c r="U77" i="4"/>
  <c r="T77" i="4"/>
  <c r="S77" i="4"/>
  <c r="R77" i="4"/>
  <c r="R150" i="4" s="1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Y75" i="4"/>
  <c r="X75" i="4"/>
  <c r="W75" i="4"/>
  <c r="V75" i="4"/>
  <c r="U75" i="4"/>
  <c r="U148" i="4" s="1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B148" i="4" s="1"/>
  <c r="Y74" i="4"/>
  <c r="X74" i="4"/>
  <c r="W74" i="4"/>
  <c r="V74" i="4"/>
  <c r="U74" i="4"/>
  <c r="U147" i="4" s="1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M146" i="4" s="1"/>
  <c r="L73" i="4"/>
  <c r="K73" i="4"/>
  <c r="J73" i="4"/>
  <c r="I73" i="4"/>
  <c r="H73" i="4"/>
  <c r="G73" i="4"/>
  <c r="F73" i="4"/>
  <c r="E73" i="4"/>
  <c r="D73" i="4"/>
  <c r="C73" i="4"/>
  <c r="B73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J145" i="4" s="1"/>
  <c r="I72" i="4"/>
  <c r="H72" i="4"/>
  <c r="G72" i="4"/>
  <c r="F72" i="4"/>
  <c r="E72" i="4"/>
  <c r="E145" i="4" s="1"/>
  <c r="D72" i="4"/>
  <c r="C72" i="4"/>
  <c r="B72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B144" i="4" s="1"/>
  <c r="Y70" i="4"/>
  <c r="X70" i="4"/>
  <c r="W70" i="4"/>
  <c r="V70" i="4"/>
  <c r="U70" i="4"/>
  <c r="U143" i="4" s="1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Y67" i="4"/>
  <c r="X67" i="4"/>
  <c r="W67" i="4"/>
  <c r="U67" i="4"/>
  <c r="T67" i="4"/>
  <c r="S67" i="4"/>
  <c r="R67" i="4"/>
  <c r="R140" i="4" s="1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Y66" i="4"/>
  <c r="X66" i="4"/>
  <c r="W66" i="4"/>
  <c r="U66" i="4"/>
  <c r="T66" i="4"/>
  <c r="S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X65" i="4"/>
  <c r="W65" i="4"/>
  <c r="U65" i="4"/>
  <c r="T65" i="4"/>
  <c r="S65" i="4"/>
  <c r="Q65" i="4"/>
  <c r="S64" i="4"/>
  <c r="R64" i="4"/>
  <c r="Q64" i="4"/>
  <c r="P64" i="4"/>
  <c r="O64" i="4"/>
  <c r="N64" i="4"/>
  <c r="M64" i="4"/>
  <c r="L64" i="4"/>
  <c r="K64" i="4"/>
  <c r="E64" i="4"/>
  <c r="D64" i="4"/>
  <c r="C64" i="4"/>
  <c r="B64" i="4"/>
  <c r="Y63" i="4"/>
  <c r="X63" i="4"/>
  <c r="W63" i="4"/>
  <c r="V63" i="4"/>
  <c r="O63" i="4"/>
  <c r="N63" i="4"/>
  <c r="M63" i="4"/>
  <c r="L63" i="4"/>
  <c r="K63" i="4"/>
  <c r="J63" i="4"/>
  <c r="I63" i="4"/>
  <c r="H63" i="4"/>
  <c r="G63" i="4"/>
  <c r="S62" i="4"/>
  <c r="Y60" i="4"/>
  <c r="U60" i="4"/>
  <c r="T60" i="4"/>
  <c r="S60" i="4"/>
  <c r="R60" i="4"/>
  <c r="M60" i="4"/>
  <c r="L60" i="4"/>
  <c r="K60" i="4"/>
  <c r="J60" i="4"/>
  <c r="J133" i="4" s="1"/>
  <c r="I60" i="4"/>
  <c r="H60" i="4"/>
  <c r="G60" i="4"/>
  <c r="F60" i="4"/>
  <c r="E60" i="4"/>
  <c r="E133" i="4" s="1"/>
  <c r="D60" i="4"/>
  <c r="C60" i="4"/>
  <c r="B60" i="4"/>
  <c r="Y59" i="4"/>
  <c r="W59" i="4"/>
  <c r="V59" i="4"/>
  <c r="U59" i="4"/>
  <c r="S59" i="4"/>
  <c r="R59" i="4"/>
  <c r="Q59" i="4"/>
  <c r="P59" i="4"/>
  <c r="N59" i="4"/>
  <c r="I59" i="4"/>
  <c r="H59" i="4"/>
  <c r="G59" i="4"/>
  <c r="F59" i="4"/>
  <c r="E59" i="4"/>
  <c r="D59" i="4"/>
  <c r="C59" i="4"/>
  <c r="B59" i="4"/>
  <c r="Y58" i="4"/>
  <c r="R58" i="4"/>
  <c r="Q58" i="4"/>
  <c r="L58" i="4"/>
  <c r="K58" i="4"/>
  <c r="J58" i="4"/>
  <c r="E58" i="4"/>
  <c r="D58" i="4"/>
  <c r="C58" i="4"/>
  <c r="Y56" i="4"/>
  <c r="Y131" i="4" s="1"/>
  <c r="X56" i="4"/>
  <c r="X131" i="4" s="1"/>
  <c r="R56" i="4"/>
  <c r="R131" i="4" s="1"/>
  <c r="N56" i="4"/>
  <c r="N131" i="4" s="1"/>
  <c r="M56" i="4"/>
  <c r="M131" i="4" s="1"/>
  <c r="K56" i="4"/>
  <c r="K131" i="4" s="1"/>
  <c r="J56" i="4"/>
  <c r="J131" i="4" s="1"/>
  <c r="I56" i="4"/>
  <c r="I131" i="4" s="1"/>
  <c r="H56" i="4"/>
  <c r="H131" i="4" s="1"/>
  <c r="G56" i="4"/>
  <c r="G131" i="4" s="1"/>
  <c r="F56" i="4"/>
  <c r="F131" i="4" s="1"/>
  <c r="E56" i="4"/>
  <c r="E131" i="4" s="1"/>
  <c r="D56" i="4"/>
  <c r="D131" i="4" s="1"/>
  <c r="B56" i="4"/>
  <c r="T54" i="4"/>
  <c r="S54" i="4"/>
  <c r="R54" i="4"/>
  <c r="K54" i="4"/>
  <c r="J54" i="4"/>
  <c r="I54" i="4"/>
  <c r="H54" i="4"/>
  <c r="G54" i="4"/>
  <c r="F54" i="4"/>
  <c r="E54" i="4"/>
  <c r="D54" i="4"/>
  <c r="C54" i="4"/>
  <c r="B54" i="4"/>
  <c r="P53" i="4"/>
  <c r="O53" i="4"/>
  <c r="N53" i="4"/>
  <c r="M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R151" i="4" s="1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U150" i="4" s="1"/>
  <c r="T25" i="4"/>
  <c r="S25" i="4"/>
  <c r="R25" i="4"/>
  <c r="Q25" i="4"/>
  <c r="P25" i="4"/>
  <c r="O25" i="4"/>
  <c r="N25" i="4"/>
  <c r="M25" i="4"/>
  <c r="L25" i="4"/>
  <c r="K25" i="4"/>
  <c r="J25" i="4"/>
  <c r="J150" i="4" s="1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R149" i="4" s="1"/>
  <c r="Q24" i="4"/>
  <c r="P24" i="4"/>
  <c r="O24" i="4"/>
  <c r="N24" i="4"/>
  <c r="M24" i="4"/>
  <c r="M149" i="4" s="1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J148" i="4" s="1"/>
  <c r="I23" i="4"/>
  <c r="H23" i="4"/>
  <c r="G23" i="4"/>
  <c r="F23" i="4"/>
  <c r="E23" i="4"/>
  <c r="E148" i="4" s="1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B147" i="4" s="1"/>
  <c r="Y21" i="4"/>
  <c r="X21" i="4"/>
  <c r="W21" i="4"/>
  <c r="V21" i="4"/>
  <c r="U21" i="4"/>
  <c r="U146" i="4" s="1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E144" i="4" s="1"/>
  <c r="D19" i="4"/>
  <c r="C19" i="4"/>
  <c r="B19" i="4"/>
  <c r="Y18" i="4"/>
  <c r="X18" i="4"/>
  <c r="W18" i="4"/>
  <c r="V18" i="4"/>
  <c r="U18" i="4"/>
  <c r="T18" i="4"/>
  <c r="S18" i="4"/>
  <c r="R18" i="4"/>
  <c r="R143" i="4" s="1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X17" i="4"/>
  <c r="W17" i="4"/>
  <c r="V17" i="4"/>
  <c r="U17" i="4"/>
  <c r="S17" i="4"/>
  <c r="R17" i="4"/>
  <c r="G17" i="4"/>
  <c r="E17" i="4"/>
  <c r="D17" i="4"/>
  <c r="C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M141" i="4" s="1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J140" i="4" s="1"/>
  <c r="I15" i="4"/>
  <c r="H15" i="4"/>
  <c r="G15" i="4"/>
  <c r="F15" i="4"/>
  <c r="E15" i="4"/>
  <c r="E140" i="4" s="1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B139" i="4" s="1"/>
  <c r="Y13" i="4"/>
  <c r="X13" i="4"/>
  <c r="W13" i="4"/>
  <c r="V13" i="4"/>
  <c r="U13" i="4"/>
  <c r="U138" i="4" s="1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M137" i="4" s="1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J136" i="4" s="1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X9" i="4"/>
  <c r="W9" i="4"/>
  <c r="I9" i="4"/>
  <c r="H9" i="4"/>
  <c r="C9" i="4"/>
  <c r="B9" i="4"/>
  <c r="Y8" i="4"/>
  <c r="X8" i="4"/>
  <c r="W8" i="4"/>
  <c r="V8" i="4"/>
  <c r="U8" i="4"/>
  <c r="T8" i="4"/>
  <c r="S8" i="4"/>
  <c r="R8" i="4"/>
  <c r="R133" i="4" s="1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R7" i="4"/>
  <c r="Q7" i="4"/>
  <c r="P7" i="4"/>
  <c r="O7" i="4"/>
  <c r="N7" i="4"/>
  <c r="M7" i="4"/>
  <c r="L7" i="4"/>
  <c r="K7" i="4"/>
  <c r="J7" i="4"/>
  <c r="I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X5" i="4"/>
  <c r="W5" i="4"/>
  <c r="V5" i="4"/>
  <c r="T5" i="4"/>
  <c r="I5" i="4"/>
  <c r="G5" i="4"/>
  <c r="F5" i="4"/>
  <c r="D5" i="4"/>
  <c r="C5" i="4"/>
  <c r="B5" i="4"/>
  <c r="Y4" i="4"/>
  <c r="X4" i="4"/>
  <c r="W4" i="4"/>
  <c r="V4" i="4"/>
  <c r="U4" i="4"/>
  <c r="T4" i="4"/>
  <c r="S4" i="4"/>
  <c r="R4" i="4"/>
  <c r="P4" i="4"/>
  <c r="N4" i="4"/>
  <c r="M4" i="4"/>
  <c r="L4" i="4"/>
  <c r="K4" i="4"/>
  <c r="J4" i="4"/>
  <c r="I4" i="4"/>
  <c r="H4" i="4"/>
  <c r="G4" i="4"/>
  <c r="F4" i="4"/>
  <c r="E4" i="4"/>
  <c r="D4" i="4"/>
  <c r="C4" i="4"/>
  <c r="B4" i="4"/>
  <c r="X3" i="4"/>
  <c r="W3" i="4"/>
  <c r="C3" i="4"/>
  <c r="B30" i="2"/>
  <c r="B44" i="2"/>
  <c r="B38" i="2"/>
  <c r="B43" i="2"/>
  <c r="B29" i="2"/>
  <c r="B50" i="2"/>
  <c r="B14" i="2"/>
  <c r="B31" i="2"/>
  <c r="B11" i="2"/>
  <c r="B6" i="2"/>
  <c r="B19" i="2"/>
  <c r="B48" i="2"/>
  <c r="B9" i="2"/>
  <c r="B34" i="2"/>
  <c r="B53" i="2"/>
  <c r="B13" i="2"/>
  <c r="B51" i="2"/>
  <c r="B49" i="2"/>
  <c r="B15" i="2"/>
  <c r="B36" i="2"/>
  <c r="B24" i="2"/>
  <c r="B28" i="2"/>
  <c r="B4" i="2"/>
  <c r="B59" i="2"/>
  <c r="B5" i="2"/>
  <c r="B61" i="2"/>
  <c r="B45" i="2"/>
  <c r="B20" i="2"/>
  <c r="B33" i="2"/>
  <c r="B41" i="2"/>
  <c r="B35" i="2"/>
  <c r="B46" i="2"/>
  <c r="B25" i="2"/>
  <c r="B21" i="2"/>
  <c r="B18" i="2"/>
  <c r="B39" i="2"/>
  <c r="B8" i="2"/>
  <c r="B26" i="2"/>
  <c r="B55" i="2"/>
  <c r="B54" i="2"/>
  <c r="B40" i="2"/>
  <c r="B16" i="2"/>
  <c r="B60" i="2"/>
  <c r="B58" i="2"/>
  <c r="B56" i="2"/>
  <c r="B23" i="2"/>
  <c r="B10" i="2"/>
  <c r="K73" i="51" l="1"/>
  <c r="S73" i="51"/>
  <c r="D73" i="50"/>
  <c r="L73" i="50"/>
  <c r="T73" i="50"/>
  <c r="Y103" i="51"/>
  <c r="M87" i="49"/>
  <c r="B104" i="51"/>
  <c r="F105" i="51"/>
  <c r="U96" i="49"/>
  <c r="C104" i="51"/>
  <c r="G105" i="51"/>
  <c r="D104" i="51"/>
  <c r="H105" i="51"/>
  <c r="U73" i="49"/>
  <c r="X103" i="50"/>
  <c r="D105" i="50"/>
  <c r="I105" i="51"/>
  <c r="Y103" i="50"/>
  <c r="E105" i="50"/>
  <c r="B103" i="51"/>
  <c r="F104" i="51"/>
  <c r="J105" i="51"/>
  <c r="B104" i="50"/>
  <c r="F105" i="50"/>
  <c r="C103" i="51"/>
  <c r="G104" i="51"/>
  <c r="K105" i="51"/>
  <c r="C104" i="50"/>
  <c r="G105" i="50"/>
  <c r="D103" i="51"/>
  <c r="H104" i="51"/>
  <c r="L105" i="51"/>
  <c r="K103" i="51"/>
  <c r="H105" i="50"/>
  <c r="I104" i="51"/>
  <c r="E104" i="50"/>
  <c r="I105" i="50"/>
  <c r="F103" i="51"/>
  <c r="J104" i="51"/>
  <c r="N105" i="51"/>
  <c r="B103" i="50"/>
  <c r="F104" i="50"/>
  <c r="J105" i="50"/>
  <c r="G103" i="51"/>
  <c r="K104" i="51"/>
  <c r="O105" i="51"/>
  <c r="C103" i="50"/>
  <c r="G104" i="50"/>
  <c r="K105" i="50"/>
  <c r="H103" i="51"/>
  <c r="L104" i="51"/>
  <c r="P105" i="51"/>
  <c r="D103" i="50"/>
  <c r="H104" i="50"/>
  <c r="L105" i="50"/>
  <c r="D104" i="50"/>
  <c r="I103" i="51"/>
  <c r="Q105" i="51"/>
  <c r="E103" i="50"/>
  <c r="I104" i="50"/>
  <c r="M105" i="50"/>
  <c r="J103" i="51"/>
  <c r="N104" i="51"/>
  <c r="R105" i="51"/>
  <c r="F103" i="50"/>
  <c r="J104" i="50"/>
  <c r="N105" i="50"/>
  <c r="O104" i="51"/>
  <c r="S105" i="51"/>
  <c r="E104" i="49"/>
  <c r="G103" i="50"/>
  <c r="K104" i="50"/>
  <c r="O105" i="50"/>
  <c r="L103" i="51"/>
  <c r="P104" i="51"/>
  <c r="T105" i="51"/>
  <c r="E73" i="49"/>
  <c r="M104" i="49"/>
  <c r="M96" i="49" s="1"/>
  <c r="H103" i="50"/>
  <c r="L104" i="50"/>
  <c r="P105" i="50"/>
  <c r="Q104" i="51"/>
  <c r="I103" i="50"/>
  <c r="M104" i="50"/>
  <c r="Q105" i="50"/>
  <c r="N103" i="51"/>
  <c r="R104" i="51"/>
  <c r="V105" i="51"/>
  <c r="J103" i="50"/>
  <c r="N104" i="50"/>
  <c r="R105" i="50"/>
  <c r="O103" i="51"/>
  <c r="S104" i="51"/>
  <c r="W105" i="51"/>
  <c r="E80" i="49"/>
  <c r="K103" i="50"/>
  <c r="O104" i="50"/>
  <c r="S105" i="50"/>
  <c r="P103" i="51"/>
  <c r="T104" i="51"/>
  <c r="X105" i="51"/>
  <c r="M80" i="49"/>
  <c r="L103" i="50"/>
  <c r="P104" i="50"/>
  <c r="T105" i="50"/>
  <c r="Q103" i="51"/>
  <c r="Y105" i="51"/>
  <c r="M103" i="50"/>
  <c r="Q104" i="50"/>
  <c r="U105" i="50"/>
  <c r="R103" i="51"/>
  <c r="V104" i="51"/>
  <c r="N103" i="50"/>
  <c r="R104" i="50"/>
  <c r="V105" i="50"/>
  <c r="S103" i="51"/>
  <c r="W104" i="51"/>
  <c r="O103" i="50"/>
  <c r="S104" i="50"/>
  <c r="W105" i="50"/>
  <c r="T103" i="51"/>
  <c r="X104" i="51"/>
  <c r="M73" i="49"/>
  <c r="P103" i="50"/>
  <c r="T104" i="50"/>
  <c r="X105" i="50"/>
  <c r="Y104" i="51"/>
  <c r="Q103" i="50"/>
  <c r="U104" i="50"/>
  <c r="Y105" i="50"/>
  <c r="V103" i="51"/>
  <c r="B105" i="51"/>
  <c r="R103" i="50"/>
  <c r="V104" i="50"/>
  <c r="W103" i="51"/>
  <c r="C105" i="51"/>
  <c r="S103" i="50"/>
  <c r="W104" i="50"/>
  <c r="X103" i="51"/>
  <c r="D105" i="51"/>
  <c r="X96" i="49"/>
  <c r="B96" i="49"/>
  <c r="C96" i="49"/>
  <c r="D96" i="49"/>
  <c r="F96" i="49"/>
  <c r="G96" i="49"/>
  <c r="H96" i="49"/>
  <c r="I96" i="49"/>
  <c r="J96" i="49"/>
  <c r="J151" i="4"/>
  <c r="K96" i="49"/>
  <c r="L96" i="49"/>
  <c r="M151" i="4"/>
  <c r="N96" i="49"/>
  <c r="O96" i="49"/>
  <c r="P96" i="49"/>
  <c r="Q96" i="49"/>
  <c r="R96" i="49"/>
  <c r="S96" i="49"/>
  <c r="B151" i="4"/>
  <c r="T96" i="49"/>
  <c r="U151" i="4"/>
  <c r="V96" i="49"/>
  <c r="W96" i="49"/>
  <c r="V52" i="47"/>
  <c r="F52" i="47"/>
  <c r="N52" i="47"/>
  <c r="E77" i="46"/>
  <c r="D69" i="45"/>
  <c r="T77" i="45"/>
  <c r="G77" i="47"/>
  <c r="J69" i="45"/>
  <c r="J77" i="47"/>
  <c r="I77" i="46"/>
  <c r="K77" i="47"/>
  <c r="J77" i="46"/>
  <c r="L77" i="47"/>
  <c r="K77" i="46"/>
  <c r="M77" i="47"/>
  <c r="L77" i="46"/>
  <c r="L69" i="45"/>
  <c r="O77" i="47"/>
  <c r="R77" i="47"/>
  <c r="Q77" i="46"/>
  <c r="S77" i="47"/>
  <c r="R77" i="46"/>
  <c r="T77" i="47"/>
  <c r="S77" i="46"/>
  <c r="U77" i="47"/>
  <c r="T77" i="46"/>
  <c r="L60" i="45"/>
  <c r="W77" i="47"/>
  <c r="Y77" i="46"/>
  <c r="C77" i="47"/>
  <c r="B77" i="46"/>
  <c r="D77" i="47"/>
  <c r="C77" i="46"/>
  <c r="U77" i="46"/>
  <c r="E77" i="47"/>
  <c r="D77" i="46"/>
  <c r="R69" i="45"/>
  <c r="S69" i="45"/>
  <c r="U69" i="45"/>
  <c r="B150" i="4"/>
  <c r="W69" i="45"/>
  <c r="E150" i="4"/>
  <c r="T69" i="45"/>
  <c r="C69" i="45"/>
  <c r="M150" i="4"/>
  <c r="G69" i="45"/>
  <c r="Y90" i="43"/>
  <c r="I90" i="43"/>
  <c r="D123" i="4"/>
  <c r="B72" i="43"/>
  <c r="R72" i="42"/>
  <c r="S72" i="42"/>
  <c r="T72" i="42"/>
  <c r="O90" i="42"/>
  <c r="V90" i="43"/>
  <c r="J81" i="41"/>
  <c r="W90" i="43"/>
  <c r="M81" i="41"/>
  <c r="V90" i="42"/>
  <c r="W90" i="42"/>
  <c r="X90" i="42"/>
  <c r="D72" i="41"/>
  <c r="D90" i="43"/>
  <c r="K72" i="41"/>
  <c r="L72" i="41"/>
  <c r="S72" i="41"/>
  <c r="T72" i="41"/>
  <c r="J90" i="43"/>
  <c r="D90" i="42"/>
  <c r="L90" i="43"/>
  <c r="M90" i="43"/>
  <c r="G90" i="42"/>
  <c r="N90" i="43"/>
  <c r="H90" i="42"/>
  <c r="O90" i="43"/>
  <c r="I90" i="42"/>
  <c r="P90" i="43"/>
  <c r="J90" i="42"/>
  <c r="K90" i="42"/>
  <c r="R90" i="43"/>
  <c r="L90" i="42"/>
  <c r="M90" i="42"/>
  <c r="T90" i="43"/>
  <c r="N90" i="42"/>
  <c r="U90" i="43"/>
  <c r="K81" i="41"/>
  <c r="E149" i="4"/>
  <c r="N81" i="41"/>
  <c r="O81" i="41"/>
  <c r="P81" i="41"/>
  <c r="R81" i="41"/>
  <c r="J149" i="4"/>
  <c r="S81" i="41"/>
  <c r="T81" i="41"/>
  <c r="U81" i="41"/>
  <c r="V81" i="41"/>
  <c r="W81" i="41"/>
  <c r="X81" i="41"/>
  <c r="Q39" i="4"/>
  <c r="B149" i="4"/>
  <c r="U149" i="4"/>
  <c r="B81" i="41"/>
  <c r="C81" i="41"/>
  <c r="D81" i="41"/>
  <c r="E81" i="41"/>
  <c r="F81" i="41"/>
  <c r="G81" i="41"/>
  <c r="H81" i="41"/>
  <c r="B51" i="39"/>
  <c r="J51" i="39"/>
  <c r="W79" i="39"/>
  <c r="R51" i="39"/>
  <c r="X78" i="39"/>
  <c r="M51" i="38"/>
  <c r="N51" i="38"/>
  <c r="S51" i="38"/>
  <c r="Q51" i="38"/>
  <c r="H63" i="38"/>
  <c r="U51" i="38"/>
  <c r="V51" i="38"/>
  <c r="F60" i="38"/>
  <c r="L80" i="38"/>
  <c r="C51" i="38"/>
  <c r="L78" i="38"/>
  <c r="E51" i="38"/>
  <c r="F51" i="38"/>
  <c r="K51" i="38"/>
  <c r="I51" i="38"/>
  <c r="L78" i="37"/>
  <c r="T78" i="37"/>
  <c r="P80" i="38"/>
  <c r="L79" i="37"/>
  <c r="I78" i="38"/>
  <c r="T79" i="37"/>
  <c r="D80" i="37"/>
  <c r="D72" i="37" s="1"/>
  <c r="K78" i="38"/>
  <c r="S80" i="38"/>
  <c r="T80" i="38"/>
  <c r="T80" i="37"/>
  <c r="U80" i="38"/>
  <c r="S79" i="38"/>
  <c r="G57" i="37"/>
  <c r="L57" i="37"/>
  <c r="N60" i="37"/>
  <c r="U79" i="38"/>
  <c r="O57" i="37"/>
  <c r="O60" i="37"/>
  <c r="W57" i="37"/>
  <c r="V60" i="37"/>
  <c r="T78" i="38"/>
  <c r="W60" i="37"/>
  <c r="U78" i="38"/>
  <c r="K79" i="38"/>
  <c r="V79" i="38"/>
  <c r="X78" i="38"/>
  <c r="D80" i="38"/>
  <c r="X80" i="38"/>
  <c r="Y78" i="38"/>
  <c r="E80" i="38"/>
  <c r="L72" i="37"/>
  <c r="Q72" i="37"/>
  <c r="Y72" i="37"/>
  <c r="M148" i="4"/>
  <c r="R148" i="4"/>
  <c r="O51" i="34"/>
  <c r="W78" i="34"/>
  <c r="R51" i="34"/>
  <c r="W51" i="34"/>
  <c r="C63" i="34"/>
  <c r="B51" i="34"/>
  <c r="C51" i="34"/>
  <c r="G51" i="34"/>
  <c r="J51" i="34"/>
  <c r="K51" i="34"/>
  <c r="G60" i="33"/>
  <c r="S78" i="34"/>
  <c r="W60" i="33"/>
  <c r="V72" i="33"/>
  <c r="O57" i="33"/>
  <c r="G80" i="34"/>
  <c r="J80" i="34"/>
  <c r="C78" i="34"/>
  <c r="K80" i="34"/>
  <c r="G80" i="33"/>
  <c r="K78" i="34"/>
  <c r="O80" i="33"/>
  <c r="O72" i="33" s="1"/>
  <c r="W80" i="33"/>
  <c r="W72" i="33" s="1"/>
  <c r="R79" i="34"/>
  <c r="O78" i="34"/>
  <c r="K80" i="35"/>
  <c r="M147" i="4"/>
  <c r="P72" i="33"/>
  <c r="X72" i="33"/>
  <c r="D72" i="33"/>
  <c r="G72" i="33"/>
  <c r="E72" i="33"/>
  <c r="F72" i="33"/>
  <c r="E147" i="4"/>
  <c r="H72" i="33"/>
  <c r="M30" i="4"/>
  <c r="R147" i="4"/>
  <c r="E121" i="4"/>
  <c r="L72" i="33"/>
  <c r="J147" i="4"/>
  <c r="G121" i="4"/>
  <c r="M72" i="33"/>
  <c r="R39" i="4"/>
  <c r="N72" i="33"/>
  <c r="S39" i="4"/>
  <c r="V105" i="31"/>
  <c r="R119" i="30"/>
  <c r="V120" i="30"/>
  <c r="B123" i="30"/>
  <c r="S119" i="30"/>
  <c r="W120" i="30"/>
  <c r="T119" i="30"/>
  <c r="X120" i="30"/>
  <c r="U119" i="30"/>
  <c r="Y120" i="30"/>
  <c r="V119" i="30"/>
  <c r="B122" i="30"/>
  <c r="V120" i="31"/>
  <c r="W119" i="30"/>
  <c r="C122" i="30"/>
  <c r="X119" i="30"/>
  <c r="D122" i="30"/>
  <c r="H123" i="30"/>
  <c r="Y119" i="30"/>
  <c r="E122" i="30"/>
  <c r="B120" i="30"/>
  <c r="F122" i="30"/>
  <c r="J123" i="30"/>
  <c r="F123" i="31"/>
  <c r="C120" i="30"/>
  <c r="G122" i="30"/>
  <c r="K123" i="30"/>
  <c r="E120" i="30"/>
  <c r="I122" i="30"/>
  <c r="B119" i="30"/>
  <c r="F120" i="30"/>
  <c r="J122" i="30"/>
  <c r="F122" i="31"/>
  <c r="C119" i="30"/>
  <c r="G120" i="30"/>
  <c r="K122" i="30"/>
  <c r="D119" i="30"/>
  <c r="H120" i="30"/>
  <c r="L122" i="30"/>
  <c r="P123" i="30"/>
  <c r="E119" i="30"/>
  <c r="I120" i="30"/>
  <c r="F119" i="30"/>
  <c r="J120" i="30"/>
  <c r="R123" i="30"/>
  <c r="F120" i="31"/>
  <c r="G119" i="30"/>
  <c r="K120" i="30"/>
  <c r="S123" i="30"/>
  <c r="H119" i="30"/>
  <c r="L120" i="30"/>
  <c r="P122" i="30"/>
  <c r="T123" i="30"/>
  <c r="I119" i="30"/>
  <c r="M120" i="30"/>
  <c r="V113" i="29"/>
  <c r="X113" i="29"/>
  <c r="R146" i="4"/>
  <c r="C113" i="29"/>
  <c r="F113" i="29"/>
  <c r="H113" i="29"/>
  <c r="K113" i="29"/>
  <c r="J146" i="4"/>
  <c r="L30" i="4"/>
  <c r="B146" i="4"/>
  <c r="N113" i="29"/>
  <c r="N30" i="4"/>
  <c r="O39" i="4"/>
  <c r="P113" i="29"/>
  <c r="P39" i="4"/>
  <c r="E146" i="4"/>
  <c r="M110" i="27"/>
  <c r="S75" i="24"/>
  <c r="S172" i="4" s="1"/>
  <c r="W76" i="24"/>
  <c r="W173" i="4" s="1"/>
  <c r="U57" i="24"/>
  <c r="U116" i="4" s="1"/>
  <c r="Y57" i="24"/>
  <c r="Y116" i="4" s="1"/>
  <c r="U110" i="27"/>
  <c r="X75" i="24"/>
  <c r="X172" i="4" s="1"/>
  <c r="D77" i="24"/>
  <c r="D174" i="4" s="1"/>
  <c r="Y75" i="24"/>
  <c r="Y172" i="4" s="1"/>
  <c r="B76" i="24"/>
  <c r="B173" i="4" s="1"/>
  <c r="C76" i="24"/>
  <c r="C173" i="4" s="1"/>
  <c r="D57" i="24"/>
  <c r="D116" i="4" s="1"/>
  <c r="E57" i="24"/>
  <c r="E116" i="4" s="1"/>
  <c r="E110" i="27"/>
  <c r="P98" i="26"/>
  <c r="X98" i="26"/>
  <c r="H98" i="26"/>
  <c r="L74" i="24"/>
  <c r="L171" i="4" s="1"/>
  <c r="L69" i="4"/>
  <c r="R143" i="27"/>
  <c r="V152" i="27"/>
  <c r="O153" i="27"/>
  <c r="S143" i="27"/>
  <c r="W152" i="27"/>
  <c r="X153" i="27"/>
  <c r="U143" i="27"/>
  <c r="E154" i="27"/>
  <c r="C122" i="25"/>
  <c r="V143" i="27"/>
  <c r="F154" i="27"/>
  <c r="K122" i="25"/>
  <c r="W143" i="27"/>
  <c r="G154" i="27"/>
  <c r="X143" i="27"/>
  <c r="H154" i="27"/>
  <c r="Q156" i="25"/>
  <c r="P143" i="26"/>
  <c r="Y143" i="27"/>
  <c r="E153" i="27"/>
  <c r="C110" i="25"/>
  <c r="C152" i="25"/>
  <c r="C146" i="25" s="1"/>
  <c r="R156" i="25"/>
  <c r="N143" i="26"/>
  <c r="R152" i="26"/>
  <c r="V153" i="26"/>
  <c r="H152" i="26"/>
  <c r="B152" i="27"/>
  <c r="S156" i="25"/>
  <c r="O143" i="26"/>
  <c r="W153" i="26"/>
  <c r="C152" i="27"/>
  <c r="S152" i="25"/>
  <c r="T156" i="25"/>
  <c r="T152" i="26"/>
  <c r="X152" i="26"/>
  <c r="D152" i="27"/>
  <c r="U156" i="25"/>
  <c r="Q143" i="26"/>
  <c r="U152" i="26"/>
  <c r="Y153" i="26"/>
  <c r="P153" i="26"/>
  <c r="M154" i="27"/>
  <c r="V156" i="25"/>
  <c r="R143" i="26"/>
  <c r="B154" i="26"/>
  <c r="B143" i="27"/>
  <c r="F152" i="27"/>
  <c r="N154" i="27"/>
  <c r="W156" i="25"/>
  <c r="W152" i="26"/>
  <c r="C154" i="26"/>
  <c r="C143" i="27"/>
  <c r="G152" i="27"/>
  <c r="O154" i="27"/>
  <c r="X156" i="25"/>
  <c r="D154" i="26"/>
  <c r="P154" i="27"/>
  <c r="Y156" i="25"/>
  <c r="U143" i="26"/>
  <c r="Y152" i="26"/>
  <c r="I152" i="27"/>
  <c r="M153" i="27"/>
  <c r="M145" i="4"/>
  <c r="K110" i="25"/>
  <c r="V143" i="26"/>
  <c r="B153" i="26"/>
  <c r="F154" i="26"/>
  <c r="F143" i="27"/>
  <c r="J152" i="27"/>
  <c r="N153" i="27"/>
  <c r="J144" i="4"/>
  <c r="M52" i="24"/>
  <c r="M69" i="4" s="1"/>
  <c r="W143" i="26"/>
  <c r="G154" i="26"/>
  <c r="G143" i="27"/>
  <c r="K152" i="27"/>
  <c r="N52" i="24"/>
  <c r="D153" i="26"/>
  <c r="H143" i="27"/>
  <c r="L152" i="27"/>
  <c r="O52" i="24"/>
  <c r="O69" i="4" s="1"/>
  <c r="O142" i="4" s="1"/>
  <c r="E136" i="25"/>
  <c r="I146" i="25"/>
  <c r="Y143" i="26"/>
  <c r="E153" i="26"/>
  <c r="I154" i="26"/>
  <c r="I143" i="27"/>
  <c r="U154" i="27"/>
  <c r="B156" i="25"/>
  <c r="B152" i="26"/>
  <c r="F153" i="26"/>
  <c r="J154" i="26"/>
  <c r="J143" i="27"/>
  <c r="N152" i="27"/>
  <c r="V154" i="27"/>
  <c r="R145" i="4"/>
  <c r="S52" i="24"/>
  <c r="S69" i="4" s="1"/>
  <c r="S142" i="4" s="1"/>
  <c r="G136" i="25"/>
  <c r="C156" i="25"/>
  <c r="G153" i="26"/>
  <c r="K154" i="26"/>
  <c r="K143" i="27"/>
  <c r="O152" i="27"/>
  <c r="W154" i="27"/>
  <c r="U52" i="24"/>
  <c r="U69" i="4" s="1"/>
  <c r="U142" i="4" s="1"/>
  <c r="H136" i="25"/>
  <c r="D156" i="25"/>
  <c r="D152" i="26"/>
  <c r="H153" i="26"/>
  <c r="L154" i="26"/>
  <c r="X154" i="27"/>
  <c r="V52" i="24"/>
  <c r="V69" i="4" s="1"/>
  <c r="I136" i="25"/>
  <c r="E156" i="25"/>
  <c r="E152" i="26"/>
  <c r="I153" i="26"/>
  <c r="M143" i="27"/>
  <c r="Q152" i="27"/>
  <c r="U153" i="27"/>
  <c r="W52" i="24"/>
  <c r="W69" i="4" s="1"/>
  <c r="S110" i="25"/>
  <c r="B143" i="26"/>
  <c r="J153" i="26"/>
  <c r="N154" i="26"/>
  <c r="N143" i="27"/>
  <c r="R152" i="27"/>
  <c r="V153" i="27"/>
  <c r="E152" i="27"/>
  <c r="X52" i="24"/>
  <c r="X69" i="4" s="1"/>
  <c r="X142" i="4" s="1"/>
  <c r="G152" i="26"/>
  <c r="O154" i="26"/>
  <c r="O143" i="27"/>
  <c r="S152" i="27"/>
  <c r="W153" i="27"/>
  <c r="M152" i="27"/>
  <c r="L153" i="26"/>
  <c r="P143" i="27"/>
  <c r="T152" i="27"/>
  <c r="U152" i="27"/>
  <c r="M136" i="25"/>
  <c r="Q146" i="25"/>
  <c r="E143" i="26"/>
  <c r="I152" i="26"/>
  <c r="M153" i="26"/>
  <c r="Q154" i="26"/>
  <c r="Q143" i="27"/>
  <c r="F153" i="27"/>
  <c r="I17" i="4"/>
  <c r="I3" i="4"/>
  <c r="I128" i="4" s="1"/>
  <c r="V74" i="24"/>
  <c r="V171" i="4" s="1"/>
  <c r="Y3" i="4"/>
  <c r="Y128" i="4" s="1"/>
  <c r="Y17" i="4"/>
  <c r="B143" i="4"/>
  <c r="R75" i="24"/>
  <c r="R172" i="4" s="1"/>
  <c r="V76" i="24"/>
  <c r="V173" i="4" s="1"/>
  <c r="I69" i="24"/>
  <c r="F136" i="25"/>
  <c r="O74" i="24"/>
  <c r="O171" i="4" s="1"/>
  <c r="P52" i="24"/>
  <c r="Q52" i="24"/>
  <c r="R74" i="24"/>
  <c r="R171" i="4" s="1"/>
  <c r="J136" i="25"/>
  <c r="S74" i="24"/>
  <c r="S171" i="4" s="1"/>
  <c r="T52" i="24"/>
  <c r="N136" i="25"/>
  <c r="E143" i="4"/>
  <c r="Y52" i="24"/>
  <c r="R136" i="25"/>
  <c r="D75" i="24"/>
  <c r="D172" i="4" s="1"/>
  <c r="H76" i="24"/>
  <c r="H173" i="4" s="1"/>
  <c r="L77" i="24"/>
  <c r="L174" i="4" s="1"/>
  <c r="J143" i="4"/>
  <c r="E75" i="24"/>
  <c r="E172" i="4" s="1"/>
  <c r="I76" i="24"/>
  <c r="I173" i="4" s="1"/>
  <c r="M77" i="24"/>
  <c r="M174" i="4" s="1"/>
  <c r="U136" i="25"/>
  <c r="Y146" i="25"/>
  <c r="B39" i="4"/>
  <c r="B52" i="24"/>
  <c r="F75" i="24"/>
  <c r="F172" i="4" s="1"/>
  <c r="J76" i="24"/>
  <c r="J173" i="4" s="1"/>
  <c r="N77" i="24"/>
  <c r="N174" i="4" s="1"/>
  <c r="V136" i="25"/>
  <c r="C52" i="24"/>
  <c r="G75" i="24"/>
  <c r="G172" i="4" s="1"/>
  <c r="K76" i="24"/>
  <c r="K173" i="4" s="1"/>
  <c r="O77" i="24"/>
  <c r="O174" i="4" s="1"/>
  <c r="W136" i="25"/>
  <c r="M143" i="4"/>
  <c r="U145" i="4"/>
  <c r="D52" i="24"/>
  <c r="H75" i="24"/>
  <c r="H172" i="4" s="1"/>
  <c r="L76" i="24"/>
  <c r="L173" i="4" s="1"/>
  <c r="P77" i="24"/>
  <c r="P174" i="4" s="1"/>
  <c r="X136" i="25"/>
  <c r="R144" i="4"/>
  <c r="E52" i="24"/>
  <c r="I75" i="24"/>
  <c r="I172" i="4" s="1"/>
  <c r="Q77" i="24"/>
  <c r="Q174" i="4" s="1"/>
  <c r="Y136" i="25"/>
  <c r="B145" i="4"/>
  <c r="F52" i="24"/>
  <c r="J75" i="24"/>
  <c r="J172" i="4" s="1"/>
  <c r="R77" i="24"/>
  <c r="R174" i="4" s="1"/>
  <c r="U75" i="24"/>
  <c r="U172" i="4" s="1"/>
  <c r="G52" i="24"/>
  <c r="K75" i="24"/>
  <c r="K172" i="4" s="1"/>
  <c r="S77" i="24"/>
  <c r="S174" i="4" s="1"/>
  <c r="M76" i="24"/>
  <c r="M173" i="4" s="1"/>
  <c r="M142" i="4"/>
  <c r="U144" i="4"/>
  <c r="H52" i="24"/>
  <c r="L75" i="24"/>
  <c r="L172" i="4" s="1"/>
  <c r="P76" i="24"/>
  <c r="P173" i="4" s="1"/>
  <c r="T77" i="24"/>
  <c r="T174" i="4" s="1"/>
  <c r="E77" i="24"/>
  <c r="E174" i="4" s="1"/>
  <c r="I52" i="24"/>
  <c r="Q76" i="24"/>
  <c r="Q173" i="4" s="1"/>
  <c r="U77" i="24"/>
  <c r="U174" i="4" s="1"/>
  <c r="J52" i="24"/>
  <c r="R76" i="24"/>
  <c r="R173" i="4" s="1"/>
  <c r="B136" i="25"/>
  <c r="M144" i="4"/>
  <c r="K52" i="24"/>
  <c r="S76" i="24"/>
  <c r="S173" i="4" s="1"/>
  <c r="S146" i="25"/>
  <c r="R114" i="4"/>
  <c r="N79" i="20"/>
  <c r="N170" i="4" s="1"/>
  <c r="W48" i="23"/>
  <c r="O5" i="23"/>
  <c r="S183" i="23"/>
  <c r="T79" i="20"/>
  <c r="T170" i="4" s="1"/>
  <c r="P5" i="23"/>
  <c r="T183" i="23"/>
  <c r="T153" i="23"/>
  <c r="Q5" i="23"/>
  <c r="T151" i="23"/>
  <c r="N77" i="20"/>
  <c r="N168" i="4" s="1"/>
  <c r="R5" i="23"/>
  <c r="E99" i="23"/>
  <c r="E62" i="20" s="1"/>
  <c r="E115" i="4" s="1"/>
  <c r="H60" i="20"/>
  <c r="H113" i="4" s="1"/>
  <c r="W183" i="23"/>
  <c r="F194" i="23"/>
  <c r="T154" i="23"/>
  <c r="I60" i="20"/>
  <c r="I113" i="4" s="1"/>
  <c r="X183" i="23"/>
  <c r="G194" i="23"/>
  <c r="T160" i="23"/>
  <c r="Y163" i="23"/>
  <c r="J60" i="20"/>
  <c r="Y141" i="23"/>
  <c r="L139" i="23"/>
  <c r="V78" i="20"/>
  <c r="V169" i="4" s="1"/>
  <c r="K60" i="20"/>
  <c r="K113" i="4" s="1"/>
  <c r="T59" i="20"/>
  <c r="T112" i="4" s="1"/>
  <c r="B48" i="23"/>
  <c r="Q160" i="23"/>
  <c r="L137" i="23"/>
  <c r="L132" i="23" s="1"/>
  <c r="T139" i="23"/>
  <c r="T155" i="23"/>
  <c r="S161" i="23"/>
  <c r="L60" i="20"/>
  <c r="U61" i="20"/>
  <c r="U114" i="4" s="1"/>
  <c r="C48" i="23"/>
  <c r="T137" i="23"/>
  <c r="T132" i="23" s="1"/>
  <c r="T77" i="20"/>
  <c r="T168" i="4" s="1"/>
  <c r="N60" i="20"/>
  <c r="N113" i="4" s="1"/>
  <c r="V61" i="20"/>
  <c r="V114" i="4" s="1"/>
  <c r="X5" i="23"/>
  <c r="D48" i="23"/>
  <c r="L140" i="23"/>
  <c r="Y5" i="23"/>
  <c r="E48" i="23"/>
  <c r="T140" i="23"/>
  <c r="V77" i="20"/>
  <c r="V168" i="4" s="1"/>
  <c r="B79" i="20"/>
  <c r="B170" i="4" s="1"/>
  <c r="Y61" i="20"/>
  <c r="Y114" i="4" s="1"/>
  <c r="F48" i="23"/>
  <c r="M99" i="23"/>
  <c r="M62" i="20" s="1"/>
  <c r="D141" i="23"/>
  <c r="L143" i="23"/>
  <c r="W77" i="20"/>
  <c r="W168" i="4" s="1"/>
  <c r="G48" i="23"/>
  <c r="L141" i="23"/>
  <c r="T143" i="23"/>
  <c r="D79" i="20"/>
  <c r="D170" i="4" s="1"/>
  <c r="I48" i="23"/>
  <c r="T141" i="23"/>
  <c r="E79" i="20"/>
  <c r="E170" i="4" s="1"/>
  <c r="S60" i="20"/>
  <c r="S113" i="4" s="1"/>
  <c r="J48" i="23"/>
  <c r="F79" i="20"/>
  <c r="F170" i="4" s="1"/>
  <c r="T60" i="20"/>
  <c r="T113" i="4" s="1"/>
  <c r="B5" i="23"/>
  <c r="K48" i="23"/>
  <c r="G79" i="20"/>
  <c r="G170" i="4" s="1"/>
  <c r="V60" i="20"/>
  <c r="C5" i="23"/>
  <c r="L48" i="23"/>
  <c r="W60" i="20"/>
  <c r="D5" i="23"/>
  <c r="M48" i="23"/>
  <c r="N48" i="23"/>
  <c r="T194" i="23"/>
  <c r="O48" i="23"/>
  <c r="Y157" i="23"/>
  <c r="U99" i="23"/>
  <c r="U62" i="20" s="1"/>
  <c r="U115" i="4" s="1"/>
  <c r="Q48" i="23"/>
  <c r="V194" i="23"/>
  <c r="V132" i="22"/>
  <c r="N211" i="22"/>
  <c r="F132" i="22"/>
  <c r="F202" i="22"/>
  <c r="V211" i="22"/>
  <c r="H141" i="21"/>
  <c r="H132" i="21" s="1"/>
  <c r="H194" i="21"/>
  <c r="P165" i="21"/>
  <c r="R51" i="20"/>
  <c r="P160" i="21"/>
  <c r="B51" i="20"/>
  <c r="B65" i="4" s="1"/>
  <c r="B138" i="4" s="1"/>
  <c r="H183" i="21"/>
  <c r="V51" i="20"/>
  <c r="C51" i="20"/>
  <c r="C65" i="4" s="1"/>
  <c r="C138" i="4" s="1"/>
  <c r="H202" i="22"/>
  <c r="H51" i="20"/>
  <c r="H65" i="4" s="1"/>
  <c r="E201" i="22"/>
  <c r="M203" i="22"/>
  <c r="Q211" i="22"/>
  <c r="V67" i="4"/>
  <c r="V140" i="4" s="1"/>
  <c r="B192" i="22"/>
  <c r="R66" i="4"/>
  <c r="R139" i="4" s="1"/>
  <c r="L79" i="20"/>
  <c r="L170" i="4" s="1"/>
  <c r="P194" i="21"/>
  <c r="X165" i="21"/>
  <c r="H213" i="21"/>
  <c r="H201" i="22"/>
  <c r="P203" i="22"/>
  <c r="X213" i="22"/>
  <c r="X213" i="21"/>
  <c r="E192" i="22"/>
  <c r="M202" i="22"/>
  <c r="Y213" i="22"/>
  <c r="P211" i="21"/>
  <c r="W211" i="22"/>
  <c r="P202" i="22"/>
  <c r="M201" i="22"/>
  <c r="U203" i="22"/>
  <c r="Y211" i="22"/>
  <c r="R141" i="4"/>
  <c r="J192" i="22"/>
  <c r="J51" i="20"/>
  <c r="C213" i="22"/>
  <c r="K51" i="20"/>
  <c r="K65" i="4" s="1"/>
  <c r="K138" i="4" s="1"/>
  <c r="O51" i="20"/>
  <c r="P201" i="22"/>
  <c r="X203" i="22"/>
  <c r="L51" i="20"/>
  <c r="P51" i="20"/>
  <c r="P65" i="4" s="1"/>
  <c r="M192" i="22"/>
  <c r="U202" i="22"/>
  <c r="M51" i="20"/>
  <c r="M65" i="4" s="1"/>
  <c r="M138" i="4" s="1"/>
  <c r="W183" i="21"/>
  <c r="H165" i="21"/>
  <c r="X202" i="22"/>
  <c r="H213" i="22"/>
  <c r="B194" i="21"/>
  <c r="U201" i="22"/>
  <c r="I213" i="22"/>
  <c r="R192" i="22"/>
  <c r="F211" i="22"/>
  <c r="T76" i="20"/>
  <c r="T167" i="4" s="1"/>
  <c r="E139" i="4"/>
  <c r="H30" i="4"/>
  <c r="R78" i="20"/>
  <c r="R169" i="4" s="1"/>
  <c r="V79" i="20"/>
  <c r="V170" i="4" s="1"/>
  <c r="X183" i="21"/>
  <c r="L42" i="4"/>
  <c r="I30" i="4"/>
  <c r="W79" i="20"/>
  <c r="W170" i="4" s="1"/>
  <c r="J30" i="4"/>
  <c r="M140" i="4"/>
  <c r="T78" i="20"/>
  <c r="T169" i="4" s="1"/>
  <c r="G39" i="4"/>
  <c r="K30" i="4"/>
  <c r="J139" i="4"/>
  <c r="P30" i="4"/>
  <c r="N51" i="20"/>
  <c r="Y183" i="23"/>
  <c r="R30" i="4"/>
  <c r="M139" i="4"/>
  <c r="U141" i="4"/>
  <c r="B194" i="23"/>
  <c r="C194" i="23"/>
  <c r="D194" i="23"/>
  <c r="U140" i="4"/>
  <c r="V183" i="23"/>
  <c r="T30" i="4"/>
  <c r="U39" i="4"/>
  <c r="U139" i="4"/>
  <c r="W30" i="4"/>
  <c r="R65" i="4"/>
  <c r="R138" i="4" s="1"/>
  <c r="V66" i="4"/>
  <c r="V139" i="4" s="1"/>
  <c r="B68" i="4"/>
  <c r="B141" i="4" s="1"/>
  <c r="O183" i="21"/>
  <c r="J194" i="23"/>
  <c r="X39" i="4"/>
  <c r="J79" i="20"/>
  <c r="J170" i="4" s="1"/>
  <c r="P183" i="21"/>
  <c r="K194" i="23"/>
  <c r="U194" i="21"/>
  <c r="L194" i="23"/>
  <c r="E141" i="4"/>
  <c r="R183" i="21"/>
  <c r="B183" i="23"/>
  <c r="B140" i="4"/>
  <c r="C183" i="23"/>
  <c r="N194" i="23"/>
  <c r="D183" i="23"/>
  <c r="O194" i="23"/>
  <c r="D51" i="20"/>
  <c r="H77" i="20"/>
  <c r="H168" i="4" s="1"/>
  <c r="F77" i="20"/>
  <c r="F168" i="4" s="1"/>
  <c r="F183" i="23"/>
  <c r="J141" i="4"/>
  <c r="E51" i="20"/>
  <c r="E65" i="4" s="1"/>
  <c r="E138" i="4" s="1"/>
  <c r="I77" i="20"/>
  <c r="I168" i="4" s="1"/>
  <c r="G183" i="23"/>
  <c r="R194" i="23"/>
  <c r="F51" i="20"/>
  <c r="J77" i="20"/>
  <c r="J168" i="4" s="1"/>
  <c r="H183" i="23"/>
  <c r="S194" i="23"/>
  <c r="G51" i="20"/>
  <c r="K77" i="20"/>
  <c r="K168" i="4" s="1"/>
  <c r="I183" i="23"/>
  <c r="J183" i="23"/>
  <c r="O70" i="20"/>
  <c r="K183" i="23"/>
  <c r="R229" i="19"/>
  <c r="R81" i="16"/>
  <c r="R110" i="4" s="1"/>
  <c r="R79" i="16"/>
  <c r="R108" i="4" s="1"/>
  <c r="W81" i="16"/>
  <c r="W110" i="4" s="1"/>
  <c r="W77" i="16"/>
  <c r="W76" i="16" s="1"/>
  <c r="T229" i="19"/>
  <c r="T81" i="16"/>
  <c r="T110" i="4" s="1"/>
  <c r="R77" i="16"/>
  <c r="R76" i="16" s="1"/>
  <c r="W79" i="16"/>
  <c r="W108" i="4" s="1"/>
  <c r="W109" i="4"/>
  <c r="B80" i="16"/>
  <c r="B77" i="16"/>
  <c r="B76" i="16" s="1"/>
  <c r="C80" i="16"/>
  <c r="C109" i="4" s="1"/>
  <c r="C77" i="16"/>
  <c r="C76" i="16" s="1"/>
  <c r="G80" i="16"/>
  <c r="G77" i="16"/>
  <c r="G76" i="16" s="1"/>
  <c r="J80" i="16"/>
  <c r="J77" i="16"/>
  <c r="J76" i="16" s="1"/>
  <c r="K80" i="16"/>
  <c r="K77" i="16"/>
  <c r="K76" i="16" s="1"/>
  <c r="Q192" i="19"/>
  <c r="B102" i="16"/>
  <c r="B165" i="4" s="1"/>
  <c r="F103" i="16"/>
  <c r="F166" i="4" s="1"/>
  <c r="Q76" i="16"/>
  <c r="G103" i="16"/>
  <c r="G166" i="4" s="1"/>
  <c r="H103" i="16"/>
  <c r="H166" i="4" s="1"/>
  <c r="S76" i="16"/>
  <c r="Y109" i="4"/>
  <c r="I103" i="16"/>
  <c r="I166" i="4" s="1"/>
  <c r="I171" i="19"/>
  <c r="J103" i="16"/>
  <c r="J166" i="4" s="1"/>
  <c r="Y172" i="19"/>
  <c r="B81" i="16"/>
  <c r="B110" i="4" s="1"/>
  <c r="Y173" i="19"/>
  <c r="Y165" i="19"/>
  <c r="N103" i="16"/>
  <c r="N166" i="4" s="1"/>
  <c r="Q77" i="16"/>
  <c r="D81" i="16"/>
  <c r="D110" i="4" s="1"/>
  <c r="Q235" i="19"/>
  <c r="Y246" i="19"/>
  <c r="Y61" i="19"/>
  <c r="I81" i="16"/>
  <c r="I110" i="4" s="1"/>
  <c r="I229" i="19"/>
  <c r="Q229" i="19"/>
  <c r="Y77" i="16"/>
  <c r="Y76" i="16" s="1"/>
  <c r="Y237" i="19"/>
  <c r="I183" i="19"/>
  <c r="I178" i="19" s="1"/>
  <c r="L81" i="16"/>
  <c r="L110" i="4" s="1"/>
  <c r="Q183" i="19"/>
  <c r="Q81" i="16"/>
  <c r="Q110" i="4" s="1"/>
  <c r="Y235" i="19"/>
  <c r="I248" i="19"/>
  <c r="S102" i="16"/>
  <c r="S165" i="4" s="1"/>
  <c r="I187" i="19"/>
  <c r="T102" i="16"/>
  <c r="T165" i="4" s="1"/>
  <c r="I185" i="19"/>
  <c r="Q187" i="19"/>
  <c r="Q185" i="19"/>
  <c r="Y226" i="19"/>
  <c r="I188" i="19"/>
  <c r="Q188" i="19"/>
  <c r="U95" i="16"/>
  <c r="W95" i="16"/>
  <c r="X95" i="16"/>
  <c r="S95" i="16"/>
  <c r="Y95" i="16"/>
  <c r="G5" i="18"/>
  <c r="G97" i="16" s="1"/>
  <c r="H5" i="18"/>
  <c r="H97" i="16" s="1"/>
  <c r="B96" i="16"/>
  <c r="J5" i="18"/>
  <c r="C96" i="16"/>
  <c r="C95" i="16" s="1"/>
  <c r="D96" i="16"/>
  <c r="L5" i="18"/>
  <c r="E96" i="16"/>
  <c r="P93" i="16"/>
  <c r="S240" i="17"/>
  <c r="U240" i="17"/>
  <c r="T53" i="16"/>
  <c r="U53" i="16"/>
  <c r="U62" i="4" s="1"/>
  <c r="U135" i="4" s="1"/>
  <c r="X53" i="16"/>
  <c r="E95" i="16"/>
  <c r="C5" i="17"/>
  <c r="Y53" i="16"/>
  <c r="D5" i="17"/>
  <c r="G95" i="16"/>
  <c r="E5" i="17"/>
  <c r="H95" i="16"/>
  <c r="H5" i="17"/>
  <c r="I95" i="16"/>
  <c r="I5" i="17"/>
  <c r="K5" i="17"/>
  <c r="K95" i="16"/>
  <c r="L5" i="17"/>
  <c r="R137" i="4"/>
  <c r="M5" i="17"/>
  <c r="M95" i="16"/>
  <c r="P5" i="17"/>
  <c r="Q5" i="17"/>
  <c r="O95" i="16"/>
  <c r="T9" i="4"/>
  <c r="T3" i="4"/>
  <c r="T128" i="4" s="1"/>
  <c r="V3" i="4"/>
  <c r="V128" i="4" s="1"/>
  <c r="V9" i="4"/>
  <c r="D9" i="4"/>
  <c r="D3" i="4"/>
  <c r="D128" i="4" s="1"/>
  <c r="F3" i="4"/>
  <c r="F128" i="4" s="1"/>
  <c r="F9" i="4"/>
  <c r="I39" i="4"/>
  <c r="E137" i="4"/>
  <c r="X30" i="4"/>
  <c r="L33" i="4"/>
  <c r="Y39" i="4"/>
  <c r="D42" i="4"/>
  <c r="P63" i="4"/>
  <c r="P136" i="4" s="1"/>
  <c r="Y103" i="16"/>
  <c r="Y166" i="4" s="1"/>
  <c r="L71" i="16"/>
  <c r="B229" i="17"/>
  <c r="Y30" i="4"/>
  <c r="V39" i="4"/>
  <c r="C30" i="4"/>
  <c r="M33" i="4"/>
  <c r="E42" i="4"/>
  <c r="Q63" i="4"/>
  <c r="Q136" i="4" s="1"/>
  <c r="U64" i="4"/>
  <c r="U137" i="4" s="1"/>
  <c r="M71" i="16"/>
  <c r="K240" i="17"/>
  <c r="V30" i="4"/>
  <c r="G33" i="4"/>
  <c r="K33" i="4"/>
  <c r="C42" i="4"/>
  <c r="N33" i="4"/>
  <c r="F42" i="4"/>
  <c r="J42" i="4"/>
  <c r="N42" i="4"/>
  <c r="O71" i="16"/>
  <c r="D229" i="17"/>
  <c r="K39" i="4"/>
  <c r="T39" i="4"/>
  <c r="G30" i="4"/>
  <c r="O33" i="4"/>
  <c r="W33" i="4"/>
  <c r="S63" i="4"/>
  <c r="P71" i="16"/>
  <c r="M240" i="17"/>
  <c r="D33" i="4"/>
  <c r="T63" i="4"/>
  <c r="S101" i="16"/>
  <c r="S164" i="4" s="1"/>
  <c r="Q71" i="16"/>
  <c r="F229" i="17"/>
  <c r="M136" i="4"/>
  <c r="Y33" i="4"/>
  <c r="U136" i="4"/>
  <c r="B103" i="16"/>
  <c r="B166" i="4" s="1"/>
  <c r="C217" i="17"/>
  <c r="G229" i="17"/>
  <c r="O240" i="17"/>
  <c r="J33" i="4"/>
  <c r="W39" i="4"/>
  <c r="X103" i="16"/>
  <c r="X166" i="4" s="1"/>
  <c r="B137" i="4"/>
  <c r="F33" i="4"/>
  <c r="U101" i="16"/>
  <c r="U164" i="4" s="1"/>
  <c r="C103" i="16"/>
  <c r="C166" i="4" s="1"/>
  <c r="T71" i="16"/>
  <c r="D217" i="17"/>
  <c r="H229" i="17"/>
  <c r="P240" i="17"/>
  <c r="J39" i="4"/>
  <c r="B63" i="4"/>
  <c r="B136" i="4" s="1"/>
  <c r="F64" i="4"/>
  <c r="G102" i="16"/>
  <c r="G165" i="4" s="1"/>
  <c r="L217" i="17"/>
  <c r="P229" i="17"/>
  <c r="C63" i="4"/>
  <c r="G64" i="4"/>
  <c r="G137" i="4" s="1"/>
  <c r="L103" i="16"/>
  <c r="L166" i="4" s="1"/>
  <c r="D92" i="16"/>
  <c r="M217" i="17"/>
  <c r="D63" i="4"/>
  <c r="D136" i="4" s="1"/>
  <c r="H64" i="4"/>
  <c r="H137" i="4" s="1"/>
  <c r="I102" i="16"/>
  <c r="I165" i="4" s="1"/>
  <c r="N217" i="17"/>
  <c r="R229" i="17"/>
  <c r="I64" i="4"/>
  <c r="I137" i="4" s="1"/>
  <c r="S52" i="16"/>
  <c r="J102" i="16"/>
  <c r="J165" i="4" s="1"/>
  <c r="O217" i="17"/>
  <c r="J64" i="4"/>
  <c r="J137" i="4" s="1"/>
  <c r="T52" i="16"/>
  <c r="T61" i="4" s="1"/>
  <c r="K102" i="16"/>
  <c r="K165" i="4" s="1"/>
  <c r="P217" i="17"/>
  <c r="T229" i="17"/>
  <c r="X38" i="7"/>
  <c r="T92" i="16"/>
  <c r="E136" i="4"/>
  <c r="X52" i="16"/>
  <c r="X61" i="4" s="1"/>
  <c r="V229" i="17"/>
  <c r="Y52" i="16"/>
  <c r="R103" i="16"/>
  <c r="R166" i="4" s="1"/>
  <c r="C71" i="16"/>
  <c r="D93" i="16"/>
  <c r="S217" i="17"/>
  <c r="W229" i="17"/>
  <c r="C240" i="17"/>
  <c r="O102" i="16"/>
  <c r="O165" i="4" s="1"/>
  <c r="S103" i="16"/>
  <c r="S166" i="4" s="1"/>
  <c r="D71" i="16"/>
  <c r="H93" i="16"/>
  <c r="T217" i="17"/>
  <c r="T103" i="16"/>
  <c r="T166" i="4" s="1"/>
  <c r="U217" i="17"/>
  <c r="E240" i="17"/>
  <c r="H39" i="4"/>
  <c r="G3" i="4"/>
  <c r="G128" i="4" s="1"/>
  <c r="Q102" i="16"/>
  <c r="Q165" i="4" s="1"/>
  <c r="U103" i="16"/>
  <c r="U166" i="4" s="1"/>
  <c r="V217" i="17"/>
  <c r="R102" i="16"/>
  <c r="R165" i="4" s="1"/>
  <c r="V103" i="16"/>
  <c r="V166" i="4" s="1"/>
  <c r="T93" i="16"/>
  <c r="W217" i="17"/>
  <c r="G240" i="17"/>
  <c r="W103" i="16"/>
  <c r="W166" i="4" s="1"/>
  <c r="X93" i="16"/>
  <c r="X217" i="17"/>
  <c r="H240" i="17"/>
  <c r="S185" i="15"/>
  <c r="S76" i="12"/>
  <c r="S71" i="12"/>
  <c r="S70" i="12" s="1"/>
  <c r="T233" i="15"/>
  <c r="T76" i="12"/>
  <c r="T105" i="4" s="1"/>
  <c r="T71" i="12"/>
  <c r="T70" i="12" s="1"/>
  <c r="W233" i="15"/>
  <c r="W76" i="12"/>
  <c r="W105" i="4" s="1"/>
  <c r="W71" i="12"/>
  <c r="W70" i="12" s="1"/>
  <c r="E214" i="15"/>
  <c r="E78" i="12"/>
  <c r="E107" i="4" s="1"/>
  <c r="F253" i="15"/>
  <c r="F78" i="12"/>
  <c r="F107" i="4" s="1"/>
  <c r="G253" i="15"/>
  <c r="G78" i="12"/>
  <c r="G107" i="4" s="1"/>
  <c r="I217" i="15"/>
  <c r="I253" i="15"/>
  <c r="I78" i="12"/>
  <c r="I107" i="4" s="1"/>
  <c r="I218" i="15"/>
  <c r="I213" i="15"/>
  <c r="K253" i="15"/>
  <c r="K78" i="12"/>
  <c r="K107" i="4" s="1"/>
  <c r="K211" i="15"/>
  <c r="K217" i="15"/>
  <c r="L78" i="12"/>
  <c r="L107" i="4" s="1"/>
  <c r="L209" i="15"/>
  <c r="M210" i="15"/>
  <c r="M78" i="12"/>
  <c r="M107" i="4" s="1"/>
  <c r="D71" i="12"/>
  <c r="D70" i="12" s="1"/>
  <c r="Y100" i="12"/>
  <c r="Y161" i="4" s="1"/>
  <c r="G71" i="12"/>
  <c r="V78" i="12"/>
  <c r="V107" i="4" s="1"/>
  <c r="H71" i="12"/>
  <c r="G38" i="7"/>
  <c r="G5" i="7" s="1"/>
  <c r="G54" i="7" s="1"/>
  <c r="K71" i="12"/>
  <c r="K70" i="12" s="1"/>
  <c r="X34" i="15"/>
  <c r="D209" i="15"/>
  <c r="C71" i="12"/>
  <c r="L71" i="12"/>
  <c r="L70" i="12" s="1"/>
  <c r="C76" i="12"/>
  <c r="Y78" i="12"/>
  <c r="Y107" i="4" s="1"/>
  <c r="Q216" i="15"/>
  <c r="E101" i="12"/>
  <c r="E162" i="4" s="1"/>
  <c r="D76" i="12"/>
  <c r="D75" i="12" s="1"/>
  <c r="D104" i="4" s="1"/>
  <c r="C181" i="15"/>
  <c r="B100" i="12"/>
  <c r="B161" i="4" s="1"/>
  <c r="P71" i="12"/>
  <c r="P70" i="12" s="1"/>
  <c r="G76" i="12"/>
  <c r="G75" i="12" s="1"/>
  <c r="G104" i="4" s="1"/>
  <c r="D210" i="15"/>
  <c r="S213" i="15"/>
  <c r="K38" i="7"/>
  <c r="K5" i="7" s="1"/>
  <c r="K52" i="7" s="1"/>
  <c r="H76" i="12"/>
  <c r="H75" i="12" s="1"/>
  <c r="H104" i="4" s="1"/>
  <c r="O115" i="15"/>
  <c r="Y210" i="15"/>
  <c r="Q214" i="15"/>
  <c r="K76" i="12"/>
  <c r="K105" i="4" s="1"/>
  <c r="S218" i="15"/>
  <c r="E100" i="12"/>
  <c r="E161" i="4" s="1"/>
  <c r="L76" i="12"/>
  <c r="L75" i="12" s="1"/>
  <c r="W75" i="12"/>
  <c r="W104" i="4" s="1"/>
  <c r="O76" i="12"/>
  <c r="O105" i="4" s="1"/>
  <c r="P99" i="12"/>
  <c r="P160" i="4" s="1"/>
  <c r="P76" i="12"/>
  <c r="P105" i="4" s="1"/>
  <c r="C78" i="12"/>
  <c r="C107" i="4" s="1"/>
  <c r="I100" i="12"/>
  <c r="I161" i="4" s="1"/>
  <c r="K181" i="15"/>
  <c r="L100" i="12"/>
  <c r="L161" i="4" s="1"/>
  <c r="U38" i="7"/>
  <c r="U5" i="7" s="1"/>
  <c r="U52" i="7" s="1"/>
  <c r="M100" i="12"/>
  <c r="M161" i="4" s="1"/>
  <c r="Q101" i="12"/>
  <c r="Q162" i="4" s="1"/>
  <c r="O181" i="15"/>
  <c r="E216" i="15"/>
  <c r="S181" i="15"/>
  <c r="F216" i="15"/>
  <c r="G216" i="15"/>
  <c r="O99" i="12"/>
  <c r="O160" i="4" s="1"/>
  <c r="I216" i="15"/>
  <c r="O56" i="4"/>
  <c r="O131" i="4" s="1"/>
  <c r="P56" i="4"/>
  <c r="P131" i="4" s="1"/>
  <c r="O65" i="12"/>
  <c r="O57" i="4" s="1"/>
  <c r="Q56" i="4"/>
  <c r="Q131" i="4" s="1"/>
  <c r="S58" i="4"/>
  <c r="P65" i="12"/>
  <c r="B224" i="13"/>
  <c r="F224" i="13"/>
  <c r="R224" i="13"/>
  <c r="V224" i="13"/>
  <c r="B241" i="14"/>
  <c r="J261" i="14"/>
  <c r="O58" i="4"/>
  <c r="U58" i="4"/>
  <c r="R65" i="12"/>
  <c r="R57" i="4" s="1"/>
  <c r="R132" i="4" s="1"/>
  <c r="S56" i="4"/>
  <c r="S131" i="4" s="1"/>
  <c r="V58" i="4"/>
  <c r="S65" i="12"/>
  <c r="S57" i="4" s="1"/>
  <c r="D224" i="13"/>
  <c r="H251" i="14"/>
  <c r="N58" i="4"/>
  <c r="T56" i="4"/>
  <c r="T131" i="4" s="1"/>
  <c r="W58" i="4"/>
  <c r="V65" i="12"/>
  <c r="V57" i="4" s="1"/>
  <c r="V132" i="4" s="1"/>
  <c r="E241" i="14"/>
  <c r="I251" i="14"/>
  <c r="E251" i="15"/>
  <c r="P58" i="4"/>
  <c r="X58" i="4"/>
  <c r="Y65" i="12"/>
  <c r="N261" i="14"/>
  <c r="O261" i="14"/>
  <c r="U56" i="4"/>
  <c r="U131" i="4" s="1"/>
  <c r="V56" i="4"/>
  <c r="V131" i="4" s="1"/>
  <c r="W56" i="4"/>
  <c r="W131" i="4" s="1"/>
  <c r="I224" i="13"/>
  <c r="I241" i="14"/>
  <c r="E241" i="15"/>
  <c r="J224" i="13"/>
  <c r="J241" i="14"/>
  <c r="R261" i="14"/>
  <c r="F241" i="15"/>
  <c r="E181" i="13"/>
  <c r="K224" i="13"/>
  <c r="I181" i="13"/>
  <c r="P251" i="14"/>
  <c r="M224" i="13"/>
  <c r="M241" i="14"/>
  <c r="Q251" i="14"/>
  <c r="M251" i="15"/>
  <c r="I65" i="12"/>
  <c r="I57" i="4" s="1"/>
  <c r="N224" i="13"/>
  <c r="V261" i="14"/>
  <c r="W261" i="14"/>
  <c r="W60" i="4"/>
  <c r="W133" i="4" s="1"/>
  <c r="P224" i="13"/>
  <c r="T251" i="14"/>
  <c r="C56" i="4"/>
  <c r="C131" i="4" s="1"/>
  <c r="B58" i="4"/>
  <c r="O59" i="4"/>
  <c r="X60" i="4"/>
  <c r="L243" i="13"/>
  <c r="Q224" i="13"/>
  <c r="Q241" i="14"/>
  <c r="M241" i="15"/>
  <c r="U251" i="15"/>
  <c r="Q65" i="12"/>
  <c r="Q63" i="12" s="1"/>
  <c r="Q55" i="4" s="1"/>
  <c r="O87" i="12"/>
  <c r="T65" i="12"/>
  <c r="T86" i="12" s="1"/>
  <c r="D65" i="12"/>
  <c r="D63" i="12" s="1"/>
  <c r="D55" i="4" s="1"/>
  <c r="W101" i="12"/>
  <c r="W162" i="4" s="1"/>
  <c r="C224" i="13"/>
  <c r="G224" i="13"/>
  <c r="N65" i="12"/>
  <c r="H224" i="13"/>
  <c r="L224" i="13"/>
  <c r="D251" i="14"/>
  <c r="E224" i="13"/>
  <c r="L104" i="4"/>
  <c r="F86" i="12"/>
  <c r="F63" i="12"/>
  <c r="F55" i="4" s="1"/>
  <c r="F130" i="4" s="1"/>
  <c r="F57" i="4"/>
  <c r="U63" i="12"/>
  <c r="U55" i="4" s="1"/>
  <c r="U57" i="4"/>
  <c r="U132" i="4" s="1"/>
  <c r="O30" i="4"/>
  <c r="S30" i="4"/>
  <c r="C39" i="4"/>
  <c r="G42" i="4"/>
  <c r="K42" i="4"/>
  <c r="F58" i="4"/>
  <c r="J59" i="4"/>
  <c r="N60" i="4"/>
  <c r="N133" i="4" s="1"/>
  <c r="C38" i="7"/>
  <c r="C5" i="7" s="1"/>
  <c r="C52" i="7" s="1"/>
  <c r="J3" i="12"/>
  <c r="T82" i="12"/>
  <c r="H31" i="12"/>
  <c r="O75" i="12"/>
  <c r="O104" i="4" s="1"/>
  <c r="M233" i="13"/>
  <c r="D39" i="4"/>
  <c r="C57" i="4"/>
  <c r="C132" i="4" s="1"/>
  <c r="G58" i="4"/>
  <c r="K59" i="4"/>
  <c r="O60" i="4"/>
  <c r="D38" i="7"/>
  <c r="D5" i="7" s="1"/>
  <c r="D53" i="7" s="1"/>
  <c r="L3" i="12"/>
  <c r="G65" i="12"/>
  <c r="P75" i="12"/>
  <c r="P104" i="4" s="1"/>
  <c r="V253" i="13"/>
  <c r="B133" i="4"/>
  <c r="Q30" i="4"/>
  <c r="U30" i="4"/>
  <c r="E39" i="4"/>
  <c r="I42" i="4"/>
  <c r="M42" i="4"/>
  <c r="D57" i="4"/>
  <c r="H58" i="4"/>
  <c r="L59" i="4"/>
  <c r="P60" i="4"/>
  <c r="P133" i="4" s="1"/>
  <c r="B3" i="4"/>
  <c r="B128" i="4" s="1"/>
  <c r="E38" i="7"/>
  <c r="E5" i="7" s="1"/>
  <c r="E52" i="7" s="1"/>
  <c r="N3" i="12"/>
  <c r="V82" i="12"/>
  <c r="J31" i="12"/>
  <c r="O31" i="12"/>
  <c r="H65" i="12"/>
  <c r="H86" i="12" s="1"/>
  <c r="H70" i="12"/>
  <c r="F39" i="4"/>
  <c r="E57" i="4"/>
  <c r="I58" i="4"/>
  <c r="M59" i="4"/>
  <c r="Q60" i="4"/>
  <c r="O3" i="12"/>
  <c r="O5" i="4" s="1"/>
  <c r="K31" i="12"/>
  <c r="Q100" i="12"/>
  <c r="Q161" i="4" s="1"/>
  <c r="T75" i="12"/>
  <c r="T243" i="13"/>
  <c r="L105" i="4"/>
  <c r="W106" i="4"/>
  <c r="P3" i="12"/>
  <c r="L31" i="12"/>
  <c r="J65" i="12"/>
  <c r="V101" i="12"/>
  <c r="V162" i="4" s="1"/>
  <c r="Q233" i="13"/>
  <c r="X33" i="4"/>
  <c r="L39" i="4"/>
  <c r="H38" i="7"/>
  <c r="H5" i="7" s="1"/>
  <c r="H54" i="7" s="1"/>
  <c r="R3" i="12"/>
  <c r="C63" i="12"/>
  <c r="K65" i="12"/>
  <c r="M39" i="4"/>
  <c r="L38" i="7"/>
  <c r="L5" i="7" s="1"/>
  <c r="L65" i="12"/>
  <c r="L57" i="4" s="1"/>
  <c r="B33" i="4"/>
  <c r="N39" i="4"/>
  <c r="U133" i="4"/>
  <c r="P38" i="7"/>
  <c r="P5" i="7" s="1"/>
  <c r="P55" i="7" s="1"/>
  <c r="M65" i="12"/>
  <c r="M57" i="4" s="1"/>
  <c r="M132" i="4" s="1"/>
  <c r="U100" i="12"/>
  <c r="U161" i="4" s="1"/>
  <c r="Y101" i="12"/>
  <c r="Y162" i="4" s="1"/>
  <c r="X243" i="13"/>
  <c r="C33" i="4"/>
  <c r="O42" i="4"/>
  <c r="R38" i="7"/>
  <c r="R5" i="7" s="1"/>
  <c r="U233" i="13"/>
  <c r="P42" i="4"/>
  <c r="O86" i="12"/>
  <c r="W100" i="12"/>
  <c r="W161" i="4" s="1"/>
  <c r="B253" i="13"/>
  <c r="E33" i="4"/>
  <c r="Q42" i="4"/>
  <c r="M38" i="7"/>
  <c r="M5" i="7" s="1"/>
  <c r="M55" i="7" s="1"/>
  <c r="P86" i="12"/>
  <c r="R42" i="4"/>
  <c r="N38" i="7"/>
  <c r="N5" i="7" s="1"/>
  <c r="N53" i="7" s="1"/>
  <c r="I63" i="12"/>
  <c r="I55" i="4" s="1"/>
  <c r="I130" i="4" s="1"/>
  <c r="O38" i="7"/>
  <c r="O5" i="7" s="1"/>
  <c r="O54" i="7" s="1"/>
  <c r="C70" i="12"/>
  <c r="L97" i="12"/>
  <c r="L158" i="4" s="1"/>
  <c r="Y233" i="13"/>
  <c r="E132" i="4"/>
  <c r="W97" i="12"/>
  <c r="W158" i="4" s="1"/>
  <c r="F253" i="13"/>
  <c r="H7" i="4"/>
  <c r="S42" i="4"/>
  <c r="H3" i="4"/>
  <c r="H128" i="4" s="1"/>
  <c r="M133" i="4"/>
  <c r="D30" i="4"/>
  <c r="T42" i="4"/>
  <c r="X42" i="4"/>
  <c r="H42" i="4"/>
  <c r="E30" i="4"/>
  <c r="U42" i="4"/>
  <c r="Y42" i="4"/>
  <c r="L56" i="4"/>
  <c r="L131" i="4" s="1"/>
  <c r="P57" i="4"/>
  <c r="T58" i="4"/>
  <c r="X59" i="4"/>
  <c r="Q38" i="7"/>
  <c r="Q5" i="7" s="1"/>
  <c r="F82" i="12"/>
  <c r="V31" i="12"/>
  <c r="G70" i="12"/>
  <c r="W73" i="12"/>
  <c r="W102" i="4" s="1"/>
  <c r="B30" i="4"/>
  <c r="F30" i="4"/>
  <c r="V42" i="4"/>
  <c r="B42" i="4"/>
  <c r="G82" i="12"/>
  <c r="K75" i="12"/>
  <c r="O100" i="12"/>
  <c r="O161" i="4" s="1"/>
  <c r="D243" i="13"/>
  <c r="W42" i="4"/>
  <c r="H33" i="4"/>
  <c r="T38" i="7"/>
  <c r="T5" i="7" s="1"/>
  <c r="T53" i="7" s="1"/>
  <c r="O63" i="12"/>
  <c r="O55" i="4" s="1"/>
  <c r="O130" i="4" s="1"/>
  <c r="W65" i="12"/>
  <c r="W98" i="12" s="1"/>
  <c r="W159" i="4" s="1"/>
  <c r="C100" i="12"/>
  <c r="C161" i="4" s="1"/>
  <c r="J253" i="13"/>
  <c r="I33" i="4"/>
  <c r="P63" i="12"/>
  <c r="P55" i="4" s="1"/>
  <c r="X65" i="12"/>
  <c r="J85" i="12"/>
  <c r="V38" i="7"/>
  <c r="V5" i="7" s="1"/>
  <c r="V52" i="7" s="1"/>
  <c r="S33" i="4"/>
  <c r="R63" i="12"/>
  <c r="R55" i="4" s="1"/>
  <c r="R86" i="12"/>
  <c r="P33" i="4"/>
  <c r="T33" i="4"/>
  <c r="W82" i="12"/>
  <c r="N253" i="13"/>
  <c r="Q33" i="4"/>
  <c r="U33" i="4"/>
  <c r="Y38" i="7"/>
  <c r="Y5" i="7" s="1"/>
  <c r="G31" i="12"/>
  <c r="B88" i="12"/>
  <c r="S7" i="4"/>
  <c r="R33" i="4"/>
  <c r="V33" i="4"/>
  <c r="D73" i="12"/>
  <c r="D102" i="4" s="1"/>
  <c r="B65" i="12"/>
  <c r="H103" i="4"/>
  <c r="R253" i="13"/>
  <c r="H136" i="11"/>
  <c r="H55" i="8"/>
  <c r="I136" i="11"/>
  <c r="I52" i="8"/>
  <c r="I51" i="8" s="1"/>
  <c r="I55" i="8"/>
  <c r="B147" i="11"/>
  <c r="B56" i="8"/>
  <c r="B101" i="4" s="1"/>
  <c r="D147" i="11"/>
  <c r="D56" i="8"/>
  <c r="D101" i="4" s="1"/>
  <c r="L136" i="11"/>
  <c r="L52" i="8"/>
  <c r="L51" i="8" s="1"/>
  <c r="L55" i="8"/>
  <c r="L54" i="8" s="1"/>
  <c r="L99" i="4" s="1"/>
  <c r="O111" i="11"/>
  <c r="P136" i="11"/>
  <c r="P52" i="8"/>
  <c r="P51" i="8" s="1"/>
  <c r="P55" i="8"/>
  <c r="P100" i="4" s="1"/>
  <c r="Q136" i="11"/>
  <c r="Q52" i="8"/>
  <c r="Q51" i="8" s="1"/>
  <c r="Q55" i="8"/>
  <c r="Q100" i="4" s="1"/>
  <c r="S111" i="11"/>
  <c r="T56" i="8"/>
  <c r="T101" i="4" s="1"/>
  <c r="K5" i="11"/>
  <c r="O125" i="11"/>
  <c r="R66" i="8"/>
  <c r="R155" i="4" s="1"/>
  <c r="J55" i="8"/>
  <c r="W56" i="8"/>
  <c r="T66" i="8"/>
  <c r="T155" i="4" s="1"/>
  <c r="Y56" i="8"/>
  <c r="W108" i="11"/>
  <c r="O132" i="11"/>
  <c r="M55" i="8"/>
  <c r="M100" i="4" s="1"/>
  <c r="O5" i="11"/>
  <c r="X101" i="4"/>
  <c r="G109" i="11"/>
  <c r="W66" i="8"/>
  <c r="W155" i="4" s="1"/>
  <c r="B52" i="8"/>
  <c r="B51" i="8" s="1"/>
  <c r="C111" i="11"/>
  <c r="D52" i="8"/>
  <c r="D51" i="8" s="1"/>
  <c r="B100" i="4"/>
  <c r="G52" i="8"/>
  <c r="G51" i="8" s="1"/>
  <c r="S5" i="11"/>
  <c r="C105" i="11"/>
  <c r="G126" i="11"/>
  <c r="G105" i="11"/>
  <c r="W109" i="11"/>
  <c r="O126" i="11"/>
  <c r="O117" i="11" s="1"/>
  <c r="W156" i="11"/>
  <c r="O145" i="11"/>
  <c r="G147" i="11"/>
  <c r="G100" i="4"/>
  <c r="J52" i="8"/>
  <c r="J51" i="8" s="1"/>
  <c r="T54" i="8"/>
  <c r="T99" i="4" s="1"/>
  <c r="G136" i="11"/>
  <c r="O147" i="11"/>
  <c r="C109" i="11"/>
  <c r="C112" i="11"/>
  <c r="B66" i="8"/>
  <c r="B155" i="4" s="1"/>
  <c r="W105" i="11"/>
  <c r="G112" i="11"/>
  <c r="G122" i="11"/>
  <c r="G128" i="11"/>
  <c r="G67" i="8"/>
  <c r="G156" i="4" s="1"/>
  <c r="H54" i="11"/>
  <c r="H56" i="8" s="1"/>
  <c r="H101" i="4" s="1"/>
  <c r="C106" i="11"/>
  <c r="O122" i="11"/>
  <c r="H67" i="8"/>
  <c r="H156" i="4" s="1"/>
  <c r="X55" i="8"/>
  <c r="X100" i="4" s="1"/>
  <c r="G106" i="11"/>
  <c r="T100" i="4"/>
  <c r="I67" i="8"/>
  <c r="I156" i="4" s="1"/>
  <c r="R52" i="8"/>
  <c r="R51" i="8" s="1"/>
  <c r="Y55" i="8"/>
  <c r="Y100" i="4" s="1"/>
  <c r="J54" i="11"/>
  <c r="W100" i="11"/>
  <c r="O129" i="11"/>
  <c r="C113" i="11"/>
  <c r="G113" i="11"/>
  <c r="W117" i="11"/>
  <c r="C107" i="11"/>
  <c r="G115" i="11"/>
  <c r="G107" i="11"/>
  <c r="O123" i="11"/>
  <c r="O100" i="10"/>
  <c r="O117" i="10"/>
  <c r="G156" i="10"/>
  <c r="C111" i="10"/>
  <c r="I111" i="10"/>
  <c r="W100" i="10"/>
  <c r="W117" i="10"/>
  <c r="O156" i="10"/>
  <c r="W128" i="10"/>
  <c r="G100" i="10"/>
  <c r="G117" i="10"/>
  <c r="R147" i="9"/>
  <c r="Q145" i="11"/>
  <c r="Y145" i="10"/>
  <c r="Y53" i="4"/>
  <c r="B156" i="10"/>
  <c r="S145" i="11"/>
  <c r="Y145" i="11"/>
  <c r="O145" i="9"/>
  <c r="P156" i="11"/>
  <c r="Q156" i="11"/>
  <c r="R156" i="11"/>
  <c r="J145" i="10"/>
  <c r="N156" i="10"/>
  <c r="C145" i="11"/>
  <c r="N54" i="4"/>
  <c r="F66" i="8"/>
  <c r="F155" i="4" s="1"/>
  <c r="K145" i="10"/>
  <c r="L54" i="4"/>
  <c r="Q54" i="4"/>
  <c r="P156" i="10"/>
  <c r="B53" i="4"/>
  <c r="Q156" i="10"/>
  <c r="C53" i="4"/>
  <c r="R156" i="10"/>
  <c r="D53" i="4"/>
  <c r="B47" i="8"/>
  <c r="B52" i="4" s="1"/>
  <c r="B129" i="4" s="1"/>
  <c r="E53" i="4"/>
  <c r="C47" i="8"/>
  <c r="C52" i="4" s="1"/>
  <c r="I111" i="9"/>
  <c r="I145" i="11"/>
  <c r="F53" i="4"/>
  <c r="O111" i="9"/>
  <c r="Q145" i="10"/>
  <c r="G53" i="4"/>
  <c r="E47" i="8"/>
  <c r="E52" i="4" s="1"/>
  <c r="Q111" i="9"/>
  <c r="R145" i="10"/>
  <c r="K145" i="11"/>
  <c r="H53" i="4"/>
  <c r="F47" i="8"/>
  <c r="F52" i="4" s="1"/>
  <c r="W111" i="9"/>
  <c r="S145" i="10"/>
  <c r="J53" i="4"/>
  <c r="G47" i="8"/>
  <c r="G59" i="8" s="1"/>
  <c r="Y111" i="9"/>
  <c r="B156" i="11"/>
  <c r="H47" i="8"/>
  <c r="E129" i="4"/>
  <c r="Q3" i="4"/>
  <c r="Q128" i="4" s="1"/>
  <c r="F59" i="8"/>
  <c r="P67" i="8"/>
  <c r="P156" i="4" s="1"/>
  <c r="W58" i="8"/>
  <c r="I47" i="8"/>
  <c r="I52" i="4" s="1"/>
  <c r="M66" i="8"/>
  <c r="M155" i="4" s="1"/>
  <c r="X58" i="8"/>
  <c r="Q136" i="9"/>
  <c r="K47" i="8"/>
  <c r="L47" i="8"/>
  <c r="S136" i="9"/>
  <c r="D100" i="4"/>
  <c r="I17" i="8"/>
  <c r="M47" i="8"/>
  <c r="M52" i="4" s="1"/>
  <c r="X147" i="9"/>
  <c r="I53" i="4"/>
  <c r="C58" i="8"/>
  <c r="F100" i="4"/>
  <c r="K17" i="8"/>
  <c r="O47" i="8"/>
  <c r="G52" i="4"/>
  <c r="G129" i="4" s="1"/>
  <c r="K53" i="4"/>
  <c r="O54" i="4"/>
  <c r="W38" i="7"/>
  <c r="W5" i="7" s="1"/>
  <c r="W54" i="7" s="1"/>
  <c r="S58" i="8"/>
  <c r="O136" i="9"/>
  <c r="Y136" i="9"/>
  <c r="S47" i="8"/>
  <c r="S52" i="4" s="1"/>
  <c r="S60" i="8"/>
  <c r="N66" i="8"/>
  <c r="N155" i="4" s="1"/>
  <c r="B147" i="9"/>
  <c r="T47" i="8"/>
  <c r="V66" i="8"/>
  <c r="V155" i="4" s="1"/>
  <c r="L100" i="4"/>
  <c r="Y101" i="4"/>
  <c r="U47" i="8"/>
  <c r="U52" i="4" s="1"/>
  <c r="X66" i="8"/>
  <c r="X155" i="4" s="1"/>
  <c r="Q53" i="4"/>
  <c r="U54" i="4"/>
  <c r="H58" i="8"/>
  <c r="M17" i="8"/>
  <c r="V47" i="8"/>
  <c r="V52" i="4" s="1"/>
  <c r="B67" i="8"/>
  <c r="B156" i="4" s="1"/>
  <c r="V61" i="8"/>
  <c r="V67" i="8"/>
  <c r="V156" i="4" s="1"/>
  <c r="R53" i="4"/>
  <c r="S17" i="8"/>
  <c r="W47" i="8"/>
  <c r="H62" i="8"/>
  <c r="W54" i="4"/>
  <c r="X47" i="8"/>
  <c r="X59" i="8" s="1"/>
  <c r="C136" i="9"/>
  <c r="P52" i="4"/>
  <c r="T53" i="4"/>
  <c r="X54" i="4"/>
  <c r="P17" i="8"/>
  <c r="Y47" i="8"/>
  <c r="H147" i="9"/>
  <c r="O4" i="4"/>
  <c r="U53" i="4"/>
  <c r="Y54" i="4"/>
  <c r="R54" i="8"/>
  <c r="R99" i="4" s="1"/>
  <c r="R52" i="4"/>
  <c r="R129" i="4" s="1"/>
  <c r="V53" i="4"/>
  <c r="B38" i="7"/>
  <c r="B5" i="7" s="1"/>
  <c r="B55" i="7" s="1"/>
  <c r="F38" i="7"/>
  <c r="F5" i="7" s="1"/>
  <c r="J38" i="7"/>
  <c r="J147" i="9"/>
  <c r="W53" i="4"/>
  <c r="D66" i="8"/>
  <c r="D155" i="4" s="1"/>
  <c r="G136" i="9"/>
  <c r="X53" i="4"/>
  <c r="Y17" i="8"/>
  <c r="I136" i="9"/>
  <c r="L67" i="8"/>
  <c r="L156" i="4" s="1"/>
  <c r="K136" i="9"/>
  <c r="S38" i="7"/>
  <c r="S5" i="7" s="1"/>
  <c r="S54" i="7" s="1"/>
  <c r="I38" i="7"/>
  <c r="I5" i="7" s="1"/>
  <c r="I55" i="7" s="1"/>
  <c r="P10" i="5"/>
  <c r="S45" i="6"/>
  <c r="Q46" i="6"/>
  <c r="H5" i="6"/>
  <c r="L43" i="6"/>
  <c r="L5" i="6"/>
  <c r="T5" i="6"/>
  <c r="Q5" i="6"/>
  <c r="U5" i="6"/>
  <c r="U42" i="6" s="1"/>
  <c r="U41" i="6" s="1"/>
  <c r="L48" i="6"/>
  <c r="T48" i="6"/>
  <c r="Q48" i="6"/>
  <c r="M27" i="5"/>
  <c r="L42" i="6"/>
  <c r="S48" i="6"/>
  <c r="X5" i="7"/>
  <c r="X52" i="7" s="1"/>
  <c r="L47" i="6"/>
  <c r="X46" i="6"/>
  <c r="D46" i="6"/>
  <c r="L46" i="6"/>
  <c r="D10" i="5"/>
  <c r="H10" i="5"/>
  <c r="E10" i="6"/>
  <c r="E5" i="6" s="1"/>
  <c r="I10" i="6"/>
  <c r="M10" i="6"/>
  <c r="M5" i="6" s="1"/>
  <c r="E10" i="5"/>
  <c r="I10" i="5"/>
  <c r="D45" i="6"/>
  <c r="B10" i="6"/>
  <c r="F10" i="6"/>
  <c r="J10" i="6"/>
  <c r="B10" i="5"/>
  <c r="B46" i="5" s="1"/>
  <c r="C10" i="6"/>
  <c r="G10" i="6"/>
  <c r="K10" i="6"/>
  <c r="X48" i="6"/>
  <c r="D44" i="6"/>
  <c r="V47" i="6"/>
  <c r="D47" i="6"/>
  <c r="D43" i="6"/>
  <c r="L45" i="6"/>
  <c r="Q47" i="6"/>
  <c r="H88" i="4"/>
  <c r="L10" i="5"/>
  <c r="I88" i="4"/>
  <c r="M10" i="5"/>
  <c r="D42" i="6"/>
  <c r="L44" i="6"/>
  <c r="N10" i="6"/>
  <c r="T47" i="6"/>
  <c r="N10" i="5"/>
  <c r="Q45" i="6"/>
  <c r="O10" i="6"/>
  <c r="S46" i="6"/>
  <c r="O10" i="5"/>
  <c r="F42" i="6"/>
  <c r="F5" i="6"/>
  <c r="P10" i="6"/>
  <c r="W88" i="4"/>
  <c r="X45" i="6"/>
  <c r="V88" i="4"/>
  <c r="J42" i="6"/>
  <c r="Y88" i="4"/>
  <c r="S44" i="6"/>
  <c r="J5" i="6"/>
  <c r="J47" i="6" s="1"/>
  <c r="V44" i="6"/>
  <c r="S43" i="6"/>
  <c r="Q42" i="6"/>
  <c r="X48" i="7"/>
  <c r="B88" i="4"/>
  <c r="C88" i="4"/>
  <c r="S42" i="6"/>
  <c r="P49" i="7"/>
  <c r="D88" i="4"/>
  <c r="B27" i="5"/>
  <c r="E88" i="4"/>
  <c r="F88" i="4"/>
  <c r="R5" i="6"/>
  <c r="R43" i="6" s="1"/>
  <c r="V42" i="6"/>
  <c r="F45" i="6"/>
  <c r="G88" i="4"/>
  <c r="U88" i="4"/>
  <c r="S5" i="6"/>
  <c r="X42" i="6"/>
  <c r="H45" i="6"/>
  <c r="F27" i="5"/>
  <c r="F5" i="5" s="1"/>
  <c r="Y42" i="6"/>
  <c r="J88" i="4"/>
  <c r="V5" i="6"/>
  <c r="K88" i="4"/>
  <c r="W5" i="6"/>
  <c r="L88" i="4"/>
  <c r="X5" i="6"/>
  <c r="R94" i="4"/>
  <c r="Y5" i="6"/>
  <c r="Y44" i="6" s="1"/>
  <c r="N88" i="4"/>
  <c r="O88" i="4"/>
  <c r="D48" i="6"/>
  <c r="E94" i="4"/>
  <c r="M94" i="4"/>
  <c r="A1" i="51"/>
  <c r="A1" i="46"/>
  <c r="A1" i="50"/>
  <c r="A1" i="47"/>
  <c r="A1" i="49"/>
  <c r="A1" i="48"/>
  <c r="A1" i="44"/>
  <c r="A1" i="43"/>
  <c r="A1" i="45"/>
  <c r="A1" i="42"/>
  <c r="A1" i="39"/>
  <c r="A1" i="41"/>
  <c r="A1" i="40"/>
  <c r="A1" i="36"/>
  <c r="A1" i="38"/>
  <c r="A1" i="37"/>
  <c r="A1" i="33"/>
  <c r="A1" i="32"/>
  <c r="A1" i="35"/>
  <c r="A1" i="34"/>
  <c r="A1" i="28"/>
  <c r="A1" i="31"/>
  <c r="A1" i="30"/>
  <c r="A1" i="29"/>
  <c r="A1" i="26"/>
  <c r="A1" i="25"/>
  <c r="A1" i="27"/>
  <c r="A1" i="24"/>
  <c r="A1" i="23"/>
  <c r="A1" i="22"/>
  <c r="A1" i="19"/>
  <c r="A1" i="21"/>
  <c r="A1" i="20"/>
  <c r="A1" i="17"/>
  <c r="A1" i="16"/>
  <c r="A1" i="18"/>
  <c r="A1" i="15"/>
  <c r="A1" i="14"/>
  <c r="A1" i="12"/>
  <c r="A1" i="11"/>
  <c r="A1" i="10"/>
  <c r="A1" i="9"/>
  <c r="A1" i="13"/>
  <c r="A1" i="8"/>
  <c r="A1" i="6"/>
  <c r="A1" i="7"/>
  <c r="A1" i="4"/>
  <c r="A1" i="5"/>
  <c r="B5" i="5"/>
  <c r="B47" i="5" s="1"/>
  <c r="C128" i="4"/>
  <c r="C129" i="4"/>
  <c r="S132" i="4"/>
  <c r="C133" i="4"/>
  <c r="K133" i="4"/>
  <c r="S133" i="4"/>
  <c r="S135" i="4"/>
  <c r="C136" i="4"/>
  <c r="K136" i="4"/>
  <c r="S136" i="4"/>
  <c r="C137" i="4"/>
  <c r="K137" i="4"/>
  <c r="S137" i="4"/>
  <c r="S138" i="4"/>
  <c r="C139" i="4"/>
  <c r="K139" i="4"/>
  <c r="S139" i="4"/>
  <c r="C140" i="4"/>
  <c r="K140" i="4"/>
  <c r="S140" i="4"/>
  <c r="C141" i="4"/>
  <c r="K141" i="4"/>
  <c r="S141" i="4"/>
  <c r="C143" i="4"/>
  <c r="K143" i="4"/>
  <c r="S143" i="4"/>
  <c r="C144" i="4"/>
  <c r="K144" i="4"/>
  <c r="S144" i="4"/>
  <c r="C145" i="4"/>
  <c r="K145" i="4"/>
  <c r="S145" i="4"/>
  <c r="C146" i="4"/>
  <c r="K146" i="4"/>
  <c r="S146" i="4"/>
  <c r="C147" i="4"/>
  <c r="K147" i="4"/>
  <c r="S147" i="4"/>
  <c r="C148" i="4"/>
  <c r="K148" i="4"/>
  <c r="S148" i="4"/>
  <c r="C149" i="4"/>
  <c r="K149" i="4"/>
  <c r="S149" i="4"/>
  <c r="C150" i="4"/>
  <c r="K150" i="4"/>
  <c r="S150" i="4"/>
  <c r="C151" i="4"/>
  <c r="K151" i="4"/>
  <c r="S151" i="4"/>
  <c r="D129" i="4"/>
  <c r="D132" i="4"/>
  <c r="L132" i="4"/>
  <c r="D133" i="4"/>
  <c r="L133" i="4"/>
  <c r="T133" i="4"/>
  <c r="T134" i="4"/>
  <c r="L136" i="4"/>
  <c r="T136" i="4"/>
  <c r="D137" i="4"/>
  <c r="L137" i="4"/>
  <c r="T137" i="4"/>
  <c r="T138" i="4"/>
  <c r="D139" i="4"/>
  <c r="L139" i="4"/>
  <c r="T139" i="4"/>
  <c r="D140" i="4"/>
  <c r="L140" i="4"/>
  <c r="T140" i="4"/>
  <c r="D141" i="4"/>
  <c r="L141" i="4"/>
  <c r="T141" i="4"/>
  <c r="L142" i="4"/>
  <c r="D143" i="4"/>
  <c r="L143" i="4"/>
  <c r="T143" i="4"/>
  <c r="D144" i="4"/>
  <c r="L144" i="4"/>
  <c r="T144" i="4"/>
  <c r="D145" i="4"/>
  <c r="L145" i="4"/>
  <c r="T145" i="4"/>
  <c r="D146" i="4"/>
  <c r="L146" i="4"/>
  <c r="T146" i="4"/>
  <c r="D147" i="4"/>
  <c r="L147" i="4"/>
  <c r="T147" i="4"/>
  <c r="D148" i="4"/>
  <c r="L148" i="4"/>
  <c r="T148" i="4"/>
  <c r="D149" i="4"/>
  <c r="L149" i="4"/>
  <c r="T149" i="4"/>
  <c r="D150" i="4"/>
  <c r="L150" i="4"/>
  <c r="T150" i="4"/>
  <c r="D151" i="4"/>
  <c r="L151" i="4"/>
  <c r="T151" i="4"/>
  <c r="M5" i="5"/>
  <c r="M42" i="5" s="1"/>
  <c r="F129" i="4"/>
  <c r="N129" i="4"/>
  <c r="V129" i="4"/>
  <c r="F132" i="4"/>
  <c r="F133" i="4"/>
  <c r="V133" i="4"/>
  <c r="F136" i="4"/>
  <c r="N136" i="4"/>
  <c r="V136" i="4"/>
  <c r="F137" i="4"/>
  <c r="N137" i="4"/>
  <c r="V137" i="4"/>
  <c r="F139" i="4"/>
  <c r="N139" i="4"/>
  <c r="F140" i="4"/>
  <c r="N140" i="4"/>
  <c r="F141" i="4"/>
  <c r="N141" i="4"/>
  <c r="V141" i="4"/>
  <c r="V142" i="4"/>
  <c r="F143" i="4"/>
  <c r="N143" i="4"/>
  <c r="V143" i="4"/>
  <c r="F144" i="4"/>
  <c r="N144" i="4"/>
  <c r="V144" i="4"/>
  <c r="F145" i="4"/>
  <c r="N145" i="4"/>
  <c r="V145" i="4"/>
  <c r="F146" i="4"/>
  <c r="N146" i="4"/>
  <c r="V146" i="4"/>
  <c r="F147" i="4"/>
  <c r="N147" i="4"/>
  <c r="V147" i="4"/>
  <c r="F148" i="4"/>
  <c r="N148" i="4"/>
  <c r="V148" i="4"/>
  <c r="F149" i="4"/>
  <c r="N149" i="4"/>
  <c r="V149" i="4"/>
  <c r="F150" i="4"/>
  <c r="N150" i="4"/>
  <c r="V150" i="4"/>
  <c r="F151" i="4"/>
  <c r="N151" i="4"/>
  <c r="V151" i="4"/>
  <c r="I48" i="7"/>
  <c r="Q48" i="7"/>
  <c r="W128" i="4"/>
  <c r="O132" i="4"/>
  <c r="G133" i="4"/>
  <c r="O133" i="4"/>
  <c r="G136" i="4"/>
  <c r="O136" i="4"/>
  <c r="W136" i="4"/>
  <c r="O137" i="4"/>
  <c r="W137" i="4"/>
  <c r="W138" i="4"/>
  <c r="G139" i="4"/>
  <c r="O139" i="4"/>
  <c r="W139" i="4"/>
  <c r="G140" i="4"/>
  <c r="O140" i="4"/>
  <c r="W140" i="4"/>
  <c r="G141" i="4"/>
  <c r="O141" i="4"/>
  <c r="W141" i="4"/>
  <c r="W142" i="4"/>
  <c r="G143" i="4"/>
  <c r="O143" i="4"/>
  <c r="W143" i="4"/>
  <c r="G144" i="4"/>
  <c r="O144" i="4"/>
  <c r="W144" i="4"/>
  <c r="G145" i="4"/>
  <c r="O145" i="4"/>
  <c r="W145" i="4"/>
  <c r="G146" i="4"/>
  <c r="O146" i="4"/>
  <c r="W146" i="4"/>
  <c r="G147" i="4"/>
  <c r="O147" i="4"/>
  <c r="W147" i="4"/>
  <c r="G148" i="4"/>
  <c r="O148" i="4"/>
  <c r="W148" i="4"/>
  <c r="G149" i="4"/>
  <c r="O149" i="4"/>
  <c r="W149" i="4"/>
  <c r="G150" i="4"/>
  <c r="O150" i="4"/>
  <c r="W150" i="4"/>
  <c r="G151" i="4"/>
  <c r="O151" i="4"/>
  <c r="W151" i="4"/>
  <c r="U43" i="6"/>
  <c r="U44" i="6"/>
  <c r="U45" i="6"/>
  <c r="U46" i="6"/>
  <c r="U47" i="6"/>
  <c r="X128" i="4"/>
  <c r="P132" i="4"/>
  <c r="H133" i="4"/>
  <c r="X133" i="4"/>
  <c r="X134" i="4"/>
  <c r="H136" i="4"/>
  <c r="X136" i="4"/>
  <c r="P137" i="4"/>
  <c r="X137" i="4"/>
  <c r="H138" i="4"/>
  <c r="P138" i="4"/>
  <c r="X138" i="4"/>
  <c r="H139" i="4"/>
  <c r="P139" i="4"/>
  <c r="X139" i="4"/>
  <c r="H140" i="4"/>
  <c r="P140" i="4"/>
  <c r="X140" i="4"/>
  <c r="H141" i="4"/>
  <c r="P141" i="4"/>
  <c r="X141" i="4"/>
  <c r="H143" i="4"/>
  <c r="P143" i="4"/>
  <c r="X143" i="4"/>
  <c r="H144" i="4"/>
  <c r="P144" i="4"/>
  <c r="X144" i="4"/>
  <c r="H145" i="4"/>
  <c r="P145" i="4"/>
  <c r="X145" i="4"/>
  <c r="H146" i="4"/>
  <c r="P146" i="4"/>
  <c r="X146" i="4"/>
  <c r="H147" i="4"/>
  <c r="P147" i="4"/>
  <c r="X147" i="4"/>
  <c r="H148" i="4"/>
  <c r="P148" i="4"/>
  <c r="X148" i="4"/>
  <c r="H149" i="4"/>
  <c r="P149" i="4"/>
  <c r="X149" i="4"/>
  <c r="H150" i="4"/>
  <c r="P150" i="4"/>
  <c r="X150" i="4"/>
  <c r="H151" i="4"/>
  <c r="P151" i="4"/>
  <c r="X151" i="4"/>
  <c r="Q129" i="4"/>
  <c r="I132" i="4"/>
  <c r="I133" i="4"/>
  <c r="Q133" i="4"/>
  <c r="Y133" i="4"/>
  <c r="I136" i="4"/>
  <c r="Y136" i="4"/>
  <c r="Q137" i="4"/>
  <c r="Y137" i="4"/>
  <c r="I138" i="4"/>
  <c r="Q138" i="4"/>
  <c r="Y138" i="4"/>
  <c r="I139" i="4"/>
  <c r="Q139" i="4"/>
  <c r="Y139" i="4"/>
  <c r="I140" i="4"/>
  <c r="Q140" i="4"/>
  <c r="Y140" i="4"/>
  <c r="I141" i="4"/>
  <c r="Q141" i="4"/>
  <c r="Y141" i="4"/>
  <c r="I143" i="4"/>
  <c r="Q143" i="4"/>
  <c r="Y143" i="4"/>
  <c r="I144" i="4"/>
  <c r="Q144" i="4"/>
  <c r="Y144" i="4"/>
  <c r="I145" i="4"/>
  <c r="Q145" i="4"/>
  <c r="Y145" i="4"/>
  <c r="I146" i="4"/>
  <c r="Q146" i="4"/>
  <c r="Y146" i="4"/>
  <c r="I147" i="4"/>
  <c r="Q147" i="4"/>
  <c r="Y147" i="4"/>
  <c r="I148" i="4"/>
  <c r="Q148" i="4"/>
  <c r="Y148" i="4"/>
  <c r="I149" i="4"/>
  <c r="Q149" i="4"/>
  <c r="Y149" i="4"/>
  <c r="I150" i="4"/>
  <c r="Q150" i="4"/>
  <c r="Y150" i="4"/>
  <c r="I151" i="4"/>
  <c r="Q151" i="4"/>
  <c r="Y151" i="4"/>
  <c r="B42" i="5"/>
  <c r="B43" i="5"/>
  <c r="B44" i="5"/>
  <c r="B45" i="5"/>
  <c r="I58" i="8"/>
  <c r="I62" i="8"/>
  <c r="Q62" i="8"/>
  <c r="Q58" i="8"/>
  <c r="Y58" i="8"/>
  <c r="Y62" i="8"/>
  <c r="H241" i="13"/>
  <c r="H233" i="13" s="1"/>
  <c r="H181" i="13"/>
  <c r="P241" i="13"/>
  <c r="P233" i="13" s="1"/>
  <c r="P181" i="13"/>
  <c r="X241" i="13"/>
  <c r="X233" i="13" s="1"/>
  <c r="X181" i="13"/>
  <c r="G251" i="13"/>
  <c r="G243" i="13" s="1"/>
  <c r="G199" i="13"/>
  <c r="O251" i="13"/>
  <c r="O243" i="13" s="1"/>
  <c r="O199" i="13"/>
  <c r="W251" i="13"/>
  <c r="W243" i="13" s="1"/>
  <c r="W199" i="13"/>
  <c r="E261" i="13"/>
  <c r="E253" i="13" s="1"/>
  <c r="E216" i="13"/>
  <c r="M261" i="13"/>
  <c r="M253" i="13" s="1"/>
  <c r="M216" i="13"/>
  <c r="U261" i="13"/>
  <c r="U253" i="13" s="1"/>
  <c r="U216" i="13"/>
  <c r="N181" i="15"/>
  <c r="S67" i="8"/>
  <c r="S156" i="4" s="1"/>
  <c r="S61" i="8"/>
  <c r="C61" i="8"/>
  <c r="C66" i="8"/>
  <c r="C155" i="4" s="1"/>
  <c r="W147" i="9"/>
  <c r="C59" i="8"/>
  <c r="U58" i="8"/>
  <c r="F145" i="9"/>
  <c r="F136" i="9" s="1"/>
  <c r="F111" i="9"/>
  <c r="N145" i="9"/>
  <c r="N136" i="9" s="1"/>
  <c r="N111" i="9"/>
  <c r="V145" i="9"/>
  <c r="V136" i="9" s="1"/>
  <c r="V111" i="9"/>
  <c r="E156" i="9"/>
  <c r="E147" i="9" s="1"/>
  <c r="E128" i="9"/>
  <c r="M156" i="9"/>
  <c r="M147" i="9" s="1"/>
  <c r="M128" i="9"/>
  <c r="U156" i="9"/>
  <c r="U147" i="9" s="1"/>
  <c r="U128" i="9"/>
  <c r="U48" i="6"/>
  <c r="I59" i="8"/>
  <c r="Q59" i="8"/>
  <c r="T67" i="8"/>
  <c r="T156" i="4" s="1"/>
  <c r="T61" i="8"/>
  <c r="D58" i="8"/>
  <c r="L58" i="8"/>
  <c r="T58" i="8"/>
  <c r="D59" i="8"/>
  <c r="L59" i="8"/>
  <c r="T59" i="8"/>
  <c r="D60" i="8"/>
  <c r="L60" i="8"/>
  <c r="T60" i="8"/>
  <c r="D61" i="8"/>
  <c r="M61" i="8"/>
  <c r="W61" i="8"/>
  <c r="U62" i="8"/>
  <c r="G65" i="8"/>
  <c r="G154" i="4" s="1"/>
  <c r="E66" i="8"/>
  <c r="E155" i="4" s="1"/>
  <c r="F156" i="9"/>
  <c r="F147" i="9" s="1"/>
  <c r="F128" i="9"/>
  <c r="N156" i="9"/>
  <c r="N147" i="9" s="1"/>
  <c r="N128" i="9"/>
  <c r="V156" i="9"/>
  <c r="V147" i="9" s="1"/>
  <c r="V128" i="9"/>
  <c r="G128" i="9"/>
  <c r="W145" i="9"/>
  <c r="W136" i="9" s="1"/>
  <c r="B145" i="11"/>
  <c r="J145" i="11"/>
  <c r="R145" i="11"/>
  <c r="G156" i="11"/>
  <c r="P73" i="12"/>
  <c r="T85" i="12"/>
  <c r="L101" i="12"/>
  <c r="L162" i="4" s="1"/>
  <c r="E58" i="8"/>
  <c r="M58" i="8"/>
  <c r="E59" i="8"/>
  <c r="M59" i="8"/>
  <c r="M60" i="8"/>
  <c r="U60" i="8"/>
  <c r="E61" i="8"/>
  <c r="X61" i="8"/>
  <c r="V62" i="8"/>
  <c r="H145" i="9"/>
  <c r="H136" i="9" s="1"/>
  <c r="H111" i="9"/>
  <c r="P145" i="9"/>
  <c r="P136" i="9" s="1"/>
  <c r="P111" i="9"/>
  <c r="X145" i="9"/>
  <c r="X136" i="9" s="1"/>
  <c r="X111" i="9"/>
  <c r="O128" i="9"/>
  <c r="D145" i="10"/>
  <c r="L145" i="10"/>
  <c r="T145" i="10"/>
  <c r="C156" i="10"/>
  <c r="K156" i="10"/>
  <c r="H147" i="11"/>
  <c r="H132" i="11"/>
  <c r="H130" i="11"/>
  <c r="H129" i="11"/>
  <c r="H126" i="11"/>
  <c r="H125" i="11"/>
  <c r="C156" i="11"/>
  <c r="K156" i="11"/>
  <c r="O156" i="11"/>
  <c r="D85" i="12"/>
  <c r="D97" i="12"/>
  <c r="D158" i="4" s="1"/>
  <c r="L87" i="12"/>
  <c r="L99" i="12"/>
  <c r="L160" i="4" s="1"/>
  <c r="T87" i="12"/>
  <c r="T99" i="12"/>
  <c r="T160" i="4" s="1"/>
  <c r="T88" i="12"/>
  <c r="T100" i="12"/>
  <c r="T161" i="4" s="1"/>
  <c r="D89" i="12"/>
  <c r="D101" i="12"/>
  <c r="D162" i="4" s="1"/>
  <c r="T89" i="12"/>
  <c r="F58" i="8"/>
  <c r="N58" i="8"/>
  <c r="N59" i="8"/>
  <c r="V59" i="8"/>
  <c r="O61" i="8"/>
  <c r="Y61" i="8"/>
  <c r="W62" i="8"/>
  <c r="G66" i="8"/>
  <c r="G155" i="4" s="1"/>
  <c r="G111" i="9"/>
  <c r="W128" i="9"/>
  <c r="E145" i="10"/>
  <c r="M145" i="10"/>
  <c r="U145" i="10"/>
  <c r="D156" i="10"/>
  <c r="L156" i="10"/>
  <c r="G145" i="10"/>
  <c r="D145" i="11"/>
  <c r="L145" i="11"/>
  <c r="T145" i="11"/>
  <c r="D156" i="11"/>
  <c r="L156" i="11"/>
  <c r="G145" i="11"/>
  <c r="G58" i="8"/>
  <c r="O58" i="8"/>
  <c r="O59" i="8"/>
  <c r="W59" i="8"/>
  <c r="W60" i="8"/>
  <c r="G61" i="8"/>
  <c r="P61" i="8"/>
  <c r="X62" i="8"/>
  <c r="H66" i="8"/>
  <c r="H155" i="4" s="1"/>
  <c r="B145" i="9"/>
  <c r="B136" i="9" s="1"/>
  <c r="B111" i="9"/>
  <c r="J145" i="9"/>
  <c r="J136" i="9" s="1"/>
  <c r="J111" i="9"/>
  <c r="R145" i="9"/>
  <c r="R136" i="9" s="1"/>
  <c r="R111" i="9"/>
  <c r="I156" i="9"/>
  <c r="I147" i="9" s="1"/>
  <c r="I128" i="9"/>
  <c r="Q156" i="9"/>
  <c r="Q147" i="9" s="1"/>
  <c r="Q128" i="9"/>
  <c r="Y156" i="9"/>
  <c r="Y147" i="9" s="1"/>
  <c r="Y128" i="9"/>
  <c r="F145" i="10"/>
  <c r="F111" i="10"/>
  <c r="N145" i="10"/>
  <c r="N111" i="10"/>
  <c r="V145" i="10"/>
  <c r="V111" i="10"/>
  <c r="E156" i="10"/>
  <c r="E128" i="10"/>
  <c r="M156" i="10"/>
  <c r="M128" i="10"/>
  <c r="U156" i="10"/>
  <c r="U128" i="10"/>
  <c r="O145" i="10"/>
  <c r="E145" i="11"/>
  <c r="M145" i="11"/>
  <c r="U145" i="11"/>
  <c r="E156" i="11"/>
  <c r="E54" i="11"/>
  <c r="E128" i="11" s="1"/>
  <c r="M156" i="11"/>
  <c r="M54" i="11"/>
  <c r="U156" i="11"/>
  <c r="U128" i="11"/>
  <c r="U54" i="11"/>
  <c r="D87" i="12"/>
  <c r="P58" i="8"/>
  <c r="H61" i="8"/>
  <c r="Q61" i="8"/>
  <c r="I66" i="8"/>
  <c r="I155" i="4" s="1"/>
  <c r="G156" i="9"/>
  <c r="G147" i="9" s="1"/>
  <c r="W145" i="10"/>
  <c r="F136" i="11"/>
  <c r="F115" i="11"/>
  <c r="F113" i="11"/>
  <c r="F112" i="11"/>
  <c r="F109" i="11"/>
  <c r="F108" i="11"/>
  <c r="F107" i="11"/>
  <c r="F106" i="11"/>
  <c r="F105" i="11"/>
  <c r="F100" i="11" s="1"/>
  <c r="N136" i="11"/>
  <c r="N115" i="11"/>
  <c r="N113" i="11"/>
  <c r="N112" i="11"/>
  <c r="N109" i="11"/>
  <c r="N108" i="11"/>
  <c r="N107" i="11"/>
  <c r="N106" i="11"/>
  <c r="N105" i="11"/>
  <c r="V136" i="11"/>
  <c r="V115" i="11"/>
  <c r="V113" i="11"/>
  <c r="V112" i="11"/>
  <c r="V109" i="11"/>
  <c r="V108" i="11"/>
  <c r="V107" i="11"/>
  <c r="V106" i="11"/>
  <c r="V105" i="11"/>
  <c r="F145" i="11"/>
  <c r="F111" i="11"/>
  <c r="N145" i="11"/>
  <c r="N111" i="11"/>
  <c r="V145" i="11"/>
  <c r="V111" i="11"/>
  <c r="F156" i="11"/>
  <c r="N156" i="11"/>
  <c r="Y59" i="8"/>
  <c r="I61" i="8"/>
  <c r="D145" i="9"/>
  <c r="D136" i="9" s="1"/>
  <c r="D111" i="9"/>
  <c r="L145" i="9"/>
  <c r="L136" i="9" s="1"/>
  <c r="L111" i="9"/>
  <c r="T145" i="9"/>
  <c r="T136" i="9" s="1"/>
  <c r="T111" i="9"/>
  <c r="C156" i="9"/>
  <c r="C147" i="9" s="1"/>
  <c r="C128" i="9"/>
  <c r="K156" i="9"/>
  <c r="K147" i="9" s="1"/>
  <c r="K128" i="9"/>
  <c r="S156" i="9"/>
  <c r="S147" i="9" s="1"/>
  <c r="S128" i="9"/>
  <c r="O156" i="9"/>
  <c r="O147" i="9" s="1"/>
  <c r="H145" i="10"/>
  <c r="P145" i="10"/>
  <c r="X145" i="10"/>
  <c r="D100" i="12"/>
  <c r="D161" i="4" s="1"/>
  <c r="J61" i="8"/>
  <c r="R67" i="8"/>
  <c r="R156" i="4" s="1"/>
  <c r="R61" i="8"/>
  <c r="B58" i="8"/>
  <c r="J58" i="8"/>
  <c r="R58" i="8"/>
  <c r="B59" i="8"/>
  <c r="J59" i="8"/>
  <c r="R59" i="8"/>
  <c r="B60" i="8"/>
  <c r="J60" i="8"/>
  <c r="R60" i="8"/>
  <c r="B61" i="8"/>
  <c r="U61" i="8"/>
  <c r="E145" i="9"/>
  <c r="E136" i="9" s="1"/>
  <c r="E111" i="9"/>
  <c r="M145" i="9"/>
  <c r="M136" i="9" s="1"/>
  <c r="M111" i="9"/>
  <c r="U145" i="9"/>
  <c r="U136" i="9" s="1"/>
  <c r="U111" i="9"/>
  <c r="D156" i="9"/>
  <c r="D147" i="9" s="1"/>
  <c r="D128" i="9"/>
  <c r="L156" i="9"/>
  <c r="L147" i="9" s="1"/>
  <c r="L128" i="9"/>
  <c r="T156" i="9"/>
  <c r="T147" i="9" s="1"/>
  <c r="T128" i="9"/>
  <c r="H145" i="11"/>
  <c r="P145" i="11"/>
  <c r="X145" i="11"/>
  <c r="P147" i="11"/>
  <c r="P132" i="11"/>
  <c r="P130" i="11"/>
  <c r="P129" i="11"/>
  <c r="P126" i="11"/>
  <c r="P125" i="11"/>
  <c r="P123" i="11"/>
  <c r="P122" i="11"/>
  <c r="E82" i="12"/>
  <c r="E3" i="12"/>
  <c r="M82" i="12"/>
  <c r="M3" i="12"/>
  <c r="U82" i="12"/>
  <c r="U3" i="12"/>
  <c r="L88" i="12"/>
  <c r="H128" i="9"/>
  <c r="P128" i="9"/>
  <c r="X128" i="9"/>
  <c r="H111" i="10"/>
  <c r="P111" i="10"/>
  <c r="X111" i="10"/>
  <c r="H128" i="10"/>
  <c r="P128" i="10"/>
  <c r="X128" i="10"/>
  <c r="H105" i="11"/>
  <c r="P105" i="11"/>
  <c r="X105" i="11"/>
  <c r="H106" i="11"/>
  <c r="P106" i="11"/>
  <c r="X106" i="11"/>
  <c r="H107" i="11"/>
  <c r="P107" i="11"/>
  <c r="X107" i="11"/>
  <c r="H108" i="11"/>
  <c r="P108" i="11"/>
  <c r="X108" i="11"/>
  <c r="H109" i="11"/>
  <c r="P109" i="11"/>
  <c r="X109" i="11"/>
  <c r="H111" i="11"/>
  <c r="P111" i="11"/>
  <c r="X111" i="11"/>
  <c r="H112" i="11"/>
  <c r="P112" i="11"/>
  <c r="X112" i="11"/>
  <c r="H113" i="11"/>
  <c r="P113" i="11"/>
  <c r="X113" i="11"/>
  <c r="H115" i="11"/>
  <c r="P115" i="11"/>
  <c r="X115" i="11"/>
  <c r="H128" i="11"/>
  <c r="P128" i="11"/>
  <c r="X128" i="11"/>
  <c r="C82" i="12"/>
  <c r="K85" i="12"/>
  <c r="V85" i="12"/>
  <c r="F87" i="12"/>
  <c r="P87" i="12"/>
  <c r="C88" i="12"/>
  <c r="N88" i="12"/>
  <c r="X88" i="12"/>
  <c r="K89" i="12"/>
  <c r="V89" i="12"/>
  <c r="C97" i="12"/>
  <c r="C158" i="4" s="1"/>
  <c r="N97" i="12"/>
  <c r="N158" i="4" s="1"/>
  <c r="X97" i="12"/>
  <c r="X158" i="4" s="1"/>
  <c r="K98" i="12"/>
  <c r="K159" i="4" s="1"/>
  <c r="S99" i="12"/>
  <c r="S160" i="4" s="1"/>
  <c r="F100" i="12"/>
  <c r="F161" i="4" s="1"/>
  <c r="P100" i="12"/>
  <c r="P161" i="4" s="1"/>
  <c r="C101" i="12"/>
  <c r="C162" i="4" s="1"/>
  <c r="N101" i="12"/>
  <c r="N162" i="4" s="1"/>
  <c r="X101" i="12"/>
  <c r="X162" i="4" s="1"/>
  <c r="C241" i="14"/>
  <c r="K241" i="14"/>
  <c r="S241" i="14"/>
  <c r="B251" i="14"/>
  <c r="J251" i="14"/>
  <c r="R251" i="14"/>
  <c r="H261" i="14"/>
  <c r="P261" i="14"/>
  <c r="X261" i="14"/>
  <c r="G241" i="15"/>
  <c r="W241" i="15"/>
  <c r="F251" i="15"/>
  <c r="N251" i="15"/>
  <c r="V251" i="15"/>
  <c r="I128" i="10"/>
  <c r="Q128" i="10"/>
  <c r="Y128" i="10"/>
  <c r="I105" i="11"/>
  <c r="Q105" i="11"/>
  <c r="Y105" i="11"/>
  <c r="I106" i="11"/>
  <c r="Q106" i="11"/>
  <c r="Y106" i="11"/>
  <c r="I107" i="11"/>
  <c r="Q107" i="11"/>
  <c r="Y107" i="11"/>
  <c r="I108" i="11"/>
  <c r="Q108" i="11"/>
  <c r="Y108" i="11"/>
  <c r="I109" i="11"/>
  <c r="Q109" i="11"/>
  <c r="Y109" i="11"/>
  <c r="I111" i="11"/>
  <c r="Q111" i="11"/>
  <c r="Y111" i="11"/>
  <c r="I112" i="11"/>
  <c r="Q112" i="11"/>
  <c r="Y112" i="11"/>
  <c r="I113" i="11"/>
  <c r="Q113" i="11"/>
  <c r="Y113" i="11"/>
  <c r="I115" i="11"/>
  <c r="Q115" i="11"/>
  <c r="Y115" i="11"/>
  <c r="I122" i="11"/>
  <c r="Q122" i="11"/>
  <c r="I123" i="11"/>
  <c r="Q123" i="11"/>
  <c r="I125" i="11"/>
  <c r="Q125" i="11"/>
  <c r="I126" i="11"/>
  <c r="Q126" i="11"/>
  <c r="I128" i="11"/>
  <c r="Q128" i="11"/>
  <c r="Y128" i="11"/>
  <c r="I129" i="11"/>
  <c r="Q129" i="11"/>
  <c r="I130" i="11"/>
  <c r="Q130" i="11"/>
  <c r="I132" i="11"/>
  <c r="Q132" i="11"/>
  <c r="O97" i="12"/>
  <c r="G100" i="12"/>
  <c r="G161" i="4" s="1"/>
  <c r="R100" i="12"/>
  <c r="R161" i="4" s="1"/>
  <c r="B241" i="13"/>
  <c r="B233" i="13" s="1"/>
  <c r="B181" i="13"/>
  <c r="J241" i="13"/>
  <c r="J233" i="13" s="1"/>
  <c r="J181" i="13"/>
  <c r="R241" i="13"/>
  <c r="R233" i="13" s="1"/>
  <c r="R181" i="13"/>
  <c r="I251" i="13"/>
  <c r="I243" i="13" s="1"/>
  <c r="I199" i="13"/>
  <c r="Q251" i="13"/>
  <c r="Q243" i="13" s="1"/>
  <c r="Q199" i="13"/>
  <c r="Q251" i="15"/>
  <c r="Y251" i="13"/>
  <c r="Y243" i="13" s="1"/>
  <c r="Y199" i="13"/>
  <c r="G261" i="13"/>
  <c r="G253" i="13" s="1"/>
  <c r="G216" i="13"/>
  <c r="O261" i="13"/>
  <c r="O253" i="13" s="1"/>
  <c r="O216" i="13"/>
  <c r="W261" i="13"/>
  <c r="W253" i="13" s="1"/>
  <c r="W216" i="13"/>
  <c r="D241" i="14"/>
  <c r="L241" i="14"/>
  <c r="T241" i="14"/>
  <c r="C251" i="14"/>
  <c r="K251" i="14"/>
  <c r="S251" i="14"/>
  <c r="I261" i="14"/>
  <c r="Q261" i="14"/>
  <c r="Y261" i="14"/>
  <c r="B128" i="9"/>
  <c r="J128" i="9"/>
  <c r="R128" i="9"/>
  <c r="B111" i="10"/>
  <c r="J111" i="10"/>
  <c r="R111" i="10"/>
  <c r="B128" i="10"/>
  <c r="J128" i="10"/>
  <c r="R128" i="10"/>
  <c r="C54" i="11"/>
  <c r="K54" i="11"/>
  <c r="K128" i="11" s="1"/>
  <c r="S54" i="11"/>
  <c r="B105" i="11"/>
  <c r="J105" i="11"/>
  <c r="R105" i="11"/>
  <c r="B106" i="11"/>
  <c r="J106" i="11"/>
  <c r="R106" i="11"/>
  <c r="B107" i="11"/>
  <c r="J107" i="11"/>
  <c r="R107" i="11"/>
  <c r="B108" i="11"/>
  <c r="J108" i="11"/>
  <c r="R108" i="11"/>
  <c r="B109" i="11"/>
  <c r="J109" i="11"/>
  <c r="R109" i="11"/>
  <c r="B111" i="11"/>
  <c r="J111" i="11"/>
  <c r="R111" i="11"/>
  <c r="B112" i="11"/>
  <c r="J112" i="11"/>
  <c r="R112" i="11"/>
  <c r="B113" i="11"/>
  <c r="J113" i="11"/>
  <c r="R113" i="11"/>
  <c r="B115" i="11"/>
  <c r="J115" i="11"/>
  <c r="R115" i="11"/>
  <c r="B122" i="11"/>
  <c r="R122" i="11"/>
  <c r="B123" i="11"/>
  <c r="R123" i="11"/>
  <c r="B125" i="11"/>
  <c r="J125" i="11"/>
  <c r="R125" i="11"/>
  <c r="B126" i="11"/>
  <c r="J126" i="11"/>
  <c r="R126" i="11"/>
  <c r="B128" i="11"/>
  <c r="J128" i="11"/>
  <c r="R128" i="11"/>
  <c r="B129" i="11"/>
  <c r="J129" i="11"/>
  <c r="R129" i="11"/>
  <c r="B130" i="11"/>
  <c r="R130" i="11"/>
  <c r="B132" i="11"/>
  <c r="R132" i="11"/>
  <c r="F97" i="12"/>
  <c r="F158" i="4" s="1"/>
  <c r="P97" i="12"/>
  <c r="P158" i="4" s="1"/>
  <c r="K99" i="12"/>
  <c r="K160" i="4" s="1"/>
  <c r="H100" i="12"/>
  <c r="H161" i="4" s="1"/>
  <c r="S100" i="12"/>
  <c r="S161" i="4" s="1"/>
  <c r="F101" i="12"/>
  <c r="F162" i="4" s="1"/>
  <c r="P101" i="12"/>
  <c r="P162" i="4" s="1"/>
  <c r="C241" i="13"/>
  <c r="C233" i="13" s="1"/>
  <c r="C181" i="13"/>
  <c r="C241" i="15"/>
  <c r="K241" i="13"/>
  <c r="K233" i="13" s="1"/>
  <c r="K181" i="13"/>
  <c r="S241" i="13"/>
  <c r="S233" i="13" s="1"/>
  <c r="S181" i="13"/>
  <c r="B251" i="13"/>
  <c r="B243" i="13" s="1"/>
  <c r="B199" i="13"/>
  <c r="J251" i="13"/>
  <c r="J243" i="13" s="1"/>
  <c r="J199" i="13"/>
  <c r="R251" i="13"/>
  <c r="R243" i="13" s="1"/>
  <c r="R199" i="13"/>
  <c r="H261" i="13"/>
  <c r="H253" i="13" s="1"/>
  <c r="H216" i="13"/>
  <c r="P261" i="13"/>
  <c r="P253" i="13" s="1"/>
  <c r="P216" i="13"/>
  <c r="X261" i="13"/>
  <c r="X253" i="13" s="1"/>
  <c r="X216" i="13"/>
  <c r="C111" i="9"/>
  <c r="K111" i="9"/>
  <c r="S111" i="9"/>
  <c r="C128" i="10"/>
  <c r="K128" i="10"/>
  <c r="S128" i="10"/>
  <c r="C115" i="11"/>
  <c r="S115" i="11"/>
  <c r="C128" i="11"/>
  <c r="S128" i="11"/>
  <c r="I82" i="12"/>
  <c r="Q82" i="12"/>
  <c r="Y82" i="12"/>
  <c r="G97" i="12"/>
  <c r="G158" i="4" s="1"/>
  <c r="R97" i="12"/>
  <c r="R158" i="4" s="1"/>
  <c r="O98" i="12"/>
  <c r="O159" i="4" s="1"/>
  <c r="W99" i="12"/>
  <c r="W160" i="4" s="1"/>
  <c r="J100" i="12"/>
  <c r="J161" i="4" s="1"/>
  <c r="G101" i="12"/>
  <c r="G162" i="4" s="1"/>
  <c r="D241" i="13"/>
  <c r="D233" i="13" s="1"/>
  <c r="D181" i="13"/>
  <c r="L241" i="13"/>
  <c r="L233" i="13" s="1"/>
  <c r="L181" i="13"/>
  <c r="T241" i="13"/>
  <c r="T233" i="13" s="1"/>
  <c r="T181" i="13"/>
  <c r="C251" i="13"/>
  <c r="C243" i="13" s="1"/>
  <c r="C199" i="13"/>
  <c r="K251" i="13"/>
  <c r="K243" i="13" s="1"/>
  <c r="K199" i="13"/>
  <c r="S251" i="13"/>
  <c r="S243" i="13" s="1"/>
  <c r="S199" i="13"/>
  <c r="I261" i="13"/>
  <c r="I253" i="13" s="1"/>
  <c r="I216" i="13"/>
  <c r="Q261" i="13"/>
  <c r="Q253" i="13" s="1"/>
  <c r="Q216" i="13"/>
  <c r="Y261" i="13"/>
  <c r="Y253" i="13" s="1"/>
  <c r="Y216" i="13"/>
  <c r="F241" i="14"/>
  <c r="N241" i="14"/>
  <c r="V241" i="14"/>
  <c r="E251" i="14"/>
  <c r="M251" i="14"/>
  <c r="U251" i="14"/>
  <c r="C261" i="14"/>
  <c r="K261" i="14"/>
  <c r="S261" i="14"/>
  <c r="B241" i="15"/>
  <c r="J181" i="15"/>
  <c r="D111" i="10"/>
  <c r="L111" i="10"/>
  <c r="T111" i="10"/>
  <c r="D128" i="10"/>
  <c r="L128" i="10"/>
  <c r="T128" i="10"/>
  <c r="D105" i="11"/>
  <c r="L105" i="11"/>
  <c r="T105" i="11"/>
  <c r="D106" i="11"/>
  <c r="L106" i="11"/>
  <c r="T106" i="11"/>
  <c r="D107" i="11"/>
  <c r="L107" i="11"/>
  <c r="T107" i="11"/>
  <c r="D108" i="11"/>
  <c r="L108" i="11"/>
  <c r="T108" i="11"/>
  <c r="D109" i="11"/>
  <c r="L109" i="11"/>
  <c r="T109" i="11"/>
  <c r="D111" i="11"/>
  <c r="L111" i="11"/>
  <c r="T111" i="11"/>
  <c r="D112" i="11"/>
  <c r="L112" i="11"/>
  <c r="T112" i="11"/>
  <c r="D113" i="11"/>
  <c r="L113" i="11"/>
  <c r="T113" i="11"/>
  <c r="D115" i="11"/>
  <c r="L115" i="11"/>
  <c r="T115" i="11"/>
  <c r="D122" i="11"/>
  <c r="L122" i="11"/>
  <c r="D123" i="11"/>
  <c r="L123" i="11"/>
  <c r="D125" i="11"/>
  <c r="L125" i="11"/>
  <c r="D126" i="11"/>
  <c r="L126" i="11"/>
  <c r="D128" i="11"/>
  <c r="L128" i="11"/>
  <c r="T128" i="11"/>
  <c r="D129" i="11"/>
  <c r="L129" i="11"/>
  <c r="D130" i="11"/>
  <c r="L130" i="11"/>
  <c r="D132" i="11"/>
  <c r="L132" i="11"/>
  <c r="K3" i="12"/>
  <c r="S3" i="12"/>
  <c r="H97" i="12"/>
  <c r="H158" i="4" s="1"/>
  <c r="S97" i="12"/>
  <c r="S158" i="4" s="1"/>
  <c r="C99" i="12"/>
  <c r="C160" i="4" s="1"/>
  <c r="X99" i="12"/>
  <c r="X160" i="4" s="1"/>
  <c r="K100" i="12"/>
  <c r="K161" i="4" s="1"/>
  <c r="V100" i="12"/>
  <c r="V161" i="4" s="1"/>
  <c r="H101" i="12"/>
  <c r="H162" i="4" s="1"/>
  <c r="S101" i="12"/>
  <c r="S162" i="4" s="1"/>
  <c r="G241" i="14"/>
  <c r="O241" i="14"/>
  <c r="W241" i="14"/>
  <c r="F251" i="14"/>
  <c r="N251" i="14"/>
  <c r="V251" i="14"/>
  <c r="D261" i="14"/>
  <c r="L261" i="14"/>
  <c r="T261" i="14"/>
  <c r="E111" i="10"/>
  <c r="M111" i="10"/>
  <c r="U111" i="10"/>
  <c r="F54" i="11"/>
  <c r="N54" i="11"/>
  <c r="V54" i="11"/>
  <c r="E105" i="11"/>
  <c r="M105" i="11"/>
  <c r="U105" i="11"/>
  <c r="E106" i="11"/>
  <c r="M106" i="11"/>
  <c r="U106" i="11"/>
  <c r="E107" i="11"/>
  <c r="M107" i="11"/>
  <c r="U107" i="11"/>
  <c r="E108" i="11"/>
  <c r="M108" i="11"/>
  <c r="U108" i="11"/>
  <c r="E109" i="11"/>
  <c r="M109" i="11"/>
  <c r="U109" i="11"/>
  <c r="E111" i="11"/>
  <c r="M111" i="11"/>
  <c r="U111" i="11"/>
  <c r="E112" i="11"/>
  <c r="M112" i="11"/>
  <c r="U112" i="11"/>
  <c r="E113" i="11"/>
  <c r="M113" i="11"/>
  <c r="U113" i="11"/>
  <c r="E115" i="11"/>
  <c r="M115" i="11"/>
  <c r="U115" i="11"/>
  <c r="F241" i="13"/>
  <c r="F233" i="13" s="1"/>
  <c r="F181" i="13"/>
  <c r="N241" i="15"/>
  <c r="N241" i="13"/>
  <c r="N233" i="13" s="1"/>
  <c r="N181" i="13"/>
  <c r="V241" i="13"/>
  <c r="V233" i="13" s="1"/>
  <c r="V181" i="13"/>
  <c r="E251" i="13"/>
  <c r="E243" i="13" s="1"/>
  <c r="E199" i="13"/>
  <c r="M251" i="13"/>
  <c r="M243" i="13" s="1"/>
  <c r="M199" i="13"/>
  <c r="U251" i="13"/>
  <c r="U243" i="13" s="1"/>
  <c r="U199" i="13"/>
  <c r="C261" i="13"/>
  <c r="C253" i="13" s="1"/>
  <c r="C216" i="13"/>
  <c r="K261" i="13"/>
  <c r="K253" i="13" s="1"/>
  <c r="K216" i="13"/>
  <c r="S261" i="13"/>
  <c r="S253" i="13" s="1"/>
  <c r="S216" i="13"/>
  <c r="H241" i="14"/>
  <c r="P241" i="14"/>
  <c r="G251" i="14"/>
  <c r="O251" i="14"/>
  <c r="W251" i="14"/>
  <c r="E261" i="14"/>
  <c r="M261" i="14"/>
  <c r="U261" i="14"/>
  <c r="F128" i="10"/>
  <c r="N128" i="10"/>
  <c r="V128" i="10"/>
  <c r="F128" i="11"/>
  <c r="N128" i="11"/>
  <c r="V128" i="11"/>
  <c r="G241" i="13"/>
  <c r="G233" i="13" s="1"/>
  <c r="G181" i="13"/>
  <c r="O241" i="13"/>
  <c r="O233" i="13" s="1"/>
  <c r="O181" i="13"/>
  <c r="W241" i="13"/>
  <c r="W233" i="13" s="1"/>
  <c r="W181" i="13"/>
  <c r="F251" i="13"/>
  <c r="F243" i="13" s="1"/>
  <c r="F199" i="13"/>
  <c r="N251" i="13"/>
  <c r="N243" i="13" s="1"/>
  <c r="N199" i="13"/>
  <c r="V251" i="13"/>
  <c r="V243" i="13" s="1"/>
  <c r="V199" i="13"/>
  <c r="D261" i="13"/>
  <c r="D253" i="13" s="1"/>
  <c r="D216" i="13"/>
  <c r="L261" i="13"/>
  <c r="L253" i="13" s="1"/>
  <c r="L216" i="13"/>
  <c r="T261" i="13"/>
  <c r="T253" i="13" s="1"/>
  <c r="T216" i="13"/>
  <c r="F216" i="13"/>
  <c r="N216" i="13"/>
  <c r="V216" i="13"/>
  <c r="E181" i="14"/>
  <c r="M181" i="14"/>
  <c r="U181" i="14"/>
  <c r="E199" i="14"/>
  <c r="M199" i="14"/>
  <c r="U199" i="14"/>
  <c r="E216" i="14"/>
  <c r="M216" i="14"/>
  <c r="U216" i="14"/>
  <c r="D251" i="15"/>
  <c r="L251" i="15"/>
  <c r="T251" i="15"/>
  <c r="B261" i="15"/>
  <c r="J261" i="15"/>
  <c r="R261" i="15"/>
  <c r="D176" i="15"/>
  <c r="D171" i="15" s="1"/>
  <c r="L176" i="15"/>
  <c r="T176" i="15"/>
  <c r="D178" i="15"/>
  <c r="L178" i="15"/>
  <c r="T178" i="15"/>
  <c r="D179" i="15"/>
  <c r="L179" i="15"/>
  <c r="T179" i="15"/>
  <c r="D181" i="15"/>
  <c r="L181" i="15"/>
  <c r="T181" i="15"/>
  <c r="D182" i="15"/>
  <c r="L182" i="15"/>
  <c r="T182" i="15"/>
  <c r="D183" i="15"/>
  <c r="L183" i="15"/>
  <c r="T183" i="15"/>
  <c r="D185" i="15"/>
  <c r="L185" i="15"/>
  <c r="T185" i="15"/>
  <c r="D199" i="15"/>
  <c r="L199" i="15"/>
  <c r="T199" i="15"/>
  <c r="N210" i="15"/>
  <c r="V211" i="15"/>
  <c r="F214" i="15"/>
  <c r="N216" i="15"/>
  <c r="V217" i="15"/>
  <c r="F181" i="14"/>
  <c r="N181" i="14"/>
  <c r="V181" i="14"/>
  <c r="F199" i="14"/>
  <c r="N199" i="14"/>
  <c r="V199" i="14"/>
  <c r="F216" i="14"/>
  <c r="N216" i="14"/>
  <c r="V216" i="14"/>
  <c r="E34" i="15"/>
  <c r="E181" i="15" s="1"/>
  <c r="M34" i="15"/>
  <c r="U34" i="15"/>
  <c r="C261" i="15"/>
  <c r="K261" i="15"/>
  <c r="S261" i="15"/>
  <c r="U181" i="15"/>
  <c r="E199" i="15"/>
  <c r="M199" i="15"/>
  <c r="U199" i="15"/>
  <c r="E209" i="15"/>
  <c r="M209" i="15"/>
  <c r="U209" i="15"/>
  <c r="E210" i="15"/>
  <c r="O210" i="15"/>
  <c r="M211" i="15"/>
  <c r="W211" i="15"/>
  <c r="U213" i="15"/>
  <c r="G214" i="15"/>
  <c r="M217" i="15"/>
  <c r="W217" i="15"/>
  <c r="U218" i="15"/>
  <c r="G233" i="15"/>
  <c r="O241" i="15"/>
  <c r="B251" i="15"/>
  <c r="R251" i="15"/>
  <c r="C229" i="17"/>
  <c r="K229" i="17"/>
  <c r="S229" i="17"/>
  <c r="D240" i="17"/>
  <c r="L240" i="17"/>
  <c r="T240" i="17"/>
  <c r="I85" i="12"/>
  <c r="Q85" i="12"/>
  <c r="Y85" i="12"/>
  <c r="I86" i="12"/>
  <c r="Q86" i="12"/>
  <c r="Y86" i="12"/>
  <c r="I87" i="12"/>
  <c r="Q87" i="12"/>
  <c r="Y87" i="12"/>
  <c r="I88" i="12"/>
  <c r="Q88" i="12"/>
  <c r="Y88" i="12"/>
  <c r="I89" i="12"/>
  <c r="Q89" i="12"/>
  <c r="Y89" i="12"/>
  <c r="H199" i="13"/>
  <c r="P199" i="13"/>
  <c r="X199" i="13"/>
  <c r="G181" i="14"/>
  <c r="O181" i="14"/>
  <c r="W181" i="14"/>
  <c r="G199" i="14"/>
  <c r="O199" i="14"/>
  <c r="W199" i="14"/>
  <c r="G216" i="14"/>
  <c r="O216" i="14"/>
  <c r="W216" i="14"/>
  <c r="F34" i="15"/>
  <c r="N34" i="15"/>
  <c r="V34" i="15"/>
  <c r="H253" i="15"/>
  <c r="H218" i="15"/>
  <c r="H217" i="15"/>
  <c r="H214" i="15"/>
  <c r="H213" i="15"/>
  <c r="H211" i="15"/>
  <c r="H210" i="15"/>
  <c r="P253" i="15"/>
  <c r="P218" i="15"/>
  <c r="P217" i="15"/>
  <c r="P214" i="15"/>
  <c r="P213" i="15"/>
  <c r="P211" i="15"/>
  <c r="P210" i="15"/>
  <c r="X253" i="15"/>
  <c r="X218" i="15"/>
  <c r="X217" i="15"/>
  <c r="X214" i="15"/>
  <c r="X213" i="15"/>
  <c r="X211" i="15"/>
  <c r="X210" i="15"/>
  <c r="D261" i="15"/>
  <c r="D216" i="15"/>
  <c r="L261" i="15"/>
  <c r="L216" i="15"/>
  <c r="T261" i="15"/>
  <c r="T216" i="15"/>
  <c r="V181" i="15"/>
  <c r="F199" i="15"/>
  <c r="N199" i="15"/>
  <c r="V199" i="15"/>
  <c r="F209" i="15"/>
  <c r="N209" i="15"/>
  <c r="V209" i="15"/>
  <c r="F210" i="15"/>
  <c r="Q210" i="15"/>
  <c r="C211" i="15"/>
  <c r="N211" i="15"/>
  <c r="Y211" i="15"/>
  <c r="K213" i="15"/>
  <c r="V213" i="15"/>
  <c r="I214" i="15"/>
  <c r="S214" i="15"/>
  <c r="C217" i="15"/>
  <c r="N217" i="15"/>
  <c r="Y217" i="15"/>
  <c r="K218" i="15"/>
  <c r="V218" i="15"/>
  <c r="S233" i="15"/>
  <c r="Q241" i="15"/>
  <c r="M253" i="15"/>
  <c r="B53" i="16"/>
  <c r="B175" i="17"/>
  <c r="B174" i="17"/>
  <c r="B173" i="17"/>
  <c r="B172" i="17"/>
  <c r="B170" i="17"/>
  <c r="B169" i="17"/>
  <c r="B168" i="17"/>
  <c r="B167" i="17"/>
  <c r="B166" i="17"/>
  <c r="B165" i="17"/>
  <c r="B164" i="17"/>
  <c r="B163" i="17"/>
  <c r="B162" i="17"/>
  <c r="B161" i="17"/>
  <c r="J53" i="16"/>
  <c r="J175" i="17"/>
  <c r="J174" i="17"/>
  <c r="J173" i="17"/>
  <c r="J172" i="17"/>
  <c r="J170" i="17"/>
  <c r="J169" i="17"/>
  <c r="J168" i="17"/>
  <c r="J167" i="17"/>
  <c r="J166" i="17"/>
  <c r="J165" i="17"/>
  <c r="J164" i="17"/>
  <c r="J163" i="17"/>
  <c r="J162" i="17"/>
  <c r="J161" i="17"/>
  <c r="R53" i="16"/>
  <c r="R175" i="17"/>
  <c r="R174" i="17"/>
  <c r="R173" i="17"/>
  <c r="R172" i="17"/>
  <c r="R170" i="17"/>
  <c r="R169" i="17"/>
  <c r="R168" i="17"/>
  <c r="R167" i="17"/>
  <c r="R166" i="17"/>
  <c r="R165" i="17"/>
  <c r="R164" i="17"/>
  <c r="R163" i="17"/>
  <c r="R162" i="17"/>
  <c r="R161" i="17"/>
  <c r="H181" i="14"/>
  <c r="P181" i="14"/>
  <c r="X181" i="14"/>
  <c r="H199" i="14"/>
  <c r="P199" i="14"/>
  <c r="X199" i="14"/>
  <c r="H216" i="14"/>
  <c r="P216" i="14"/>
  <c r="X216" i="14"/>
  <c r="H241" i="15"/>
  <c r="P241" i="15"/>
  <c r="G251" i="15"/>
  <c r="O251" i="15"/>
  <c r="W251" i="15"/>
  <c r="E261" i="15"/>
  <c r="M261" i="15"/>
  <c r="U261" i="15"/>
  <c r="G176" i="15"/>
  <c r="O176" i="15"/>
  <c r="W176" i="15"/>
  <c r="G178" i="15"/>
  <c r="O178" i="15"/>
  <c r="W178" i="15"/>
  <c r="G179" i="15"/>
  <c r="O179" i="15"/>
  <c r="W179" i="15"/>
  <c r="G181" i="15"/>
  <c r="W181" i="15"/>
  <c r="G182" i="15"/>
  <c r="O182" i="15"/>
  <c r="W182" i="15"/>
  <c r="G183" i="15"/>
  <c r="O183" i="15"/>
  <c r="W183" i="15"/>
  <c r="O185" i="15"/>
  <c r="W185" i="15"/>
  <c r="G199" i="15"/>
  <c r="O199" i="15"/>
  <c r="W199" i="15"/>
  <c r="G209" i="15"/>
  <c r="O209" i="15"/>
  <c r="W209" i="15"/>
  <c r="G210" i="15"/>
  <c r="E211" i="15"/>
  <c r="O211" i="15"/>
  <c r="M213" i="15"/>
  <c r="W213" i="15"/>
  <c r="U214" i="15"/>
  <c r="E217" i="15"/>
  <c r="O217" i="15"/>
  <c r="M218" i="15"/>
  <c r="W218" i="15"/>
  <c r="R241" i="15"/>
  <c r="N253" i="15"/>
  <c r="E229" i="17"/>
  <c r="M229" i="17"/>
  <c r="U229" i="17"/>
  <c r="F240" i="17"/>
  <c r="N240" i="17"/>
  <c r="V240" i="17"/>
  <c r="B216" i="13"/>
  <c r="J216" i="13"/>
  <c r="R216" i="13"/>
  <c r="I181" i="14"/>
  <c r="Q181" i="14"/>
  <c r="Y181" i="14"/>
  <c r="I199" i="14"/>
  <c r="Q199" i="14"/>
  <c r="Y199" i="14"/>
  <c r="I216" i="14"/>
  <c r="Q216" i="14"/>
  <c r="Y216" i="14"/>
  <c r="H251" i="15"/>
  <c r="P251" i="15"/>
  <c r="X251" i="15"/>
  <c r="B115" i="15"/>
  <c r="B216" i="15" s="1"/>
  <c r="J115" i="15"/>
  <c r="J216" i="15" s="1"/>
  <c r="R115" i="15"/>
  <c r="F261" i="15"/>
  <c r="N261" i="15"/>
  <c r="V261" i="15"/>
  <c r="H176" i="15"/>
  <c r="P176" i="15"/>
  <c r="H178" i="15"/>
  <c r="P178" i="15"/>
  <c r="H179" i="15"/>
  <c r="P179" i="15"/>
  <c r="H181" i="15"/>
  <c r="P181" i="15"/>
  <c r="X181" i="15"/>
  <c r="H182" i="15"/>
  <c r="P182" i="15"/>
  <c r="H183" i="15"/>
  <c r="P183" i="15"/>
  <c r="H185" i="15"/>
  <c r="P185" i="15"/>
  <c r="H199" i="15"/>
  <c r="P199" i="15"/>
  <c r="X199" i="15"/>
  <c r="H209" i="15"/>
  <c r="P209" i="15"/>
  <c r="P204" i="15" s="1"/>
  <c r="X209" i="15"/>
  <c r="I210" i="15"/>
  <c r="S210" i="15"/>
  <c r="F211" i="15"/>
  <c r="Q211" i="15"/>
  <c r="C213" i="15"/>
  <c r="N213" i="15"/>
  <c r="Y213" i="15"/>
  <c r="K214" i="15"/>
  <c r="V214" i="15"/>
  <c r="S216" i="15"/>
  <c r="F217" i="15"/>
  <c r="Q217" i="15"/>
  <c r="C218" i="15"/>
  <c r="N218" i="15"/>
  <c r="Y218" i="15"/>
  <c r="K233" i="15"/>
  <c r="I241" i="15"/>
  <c r="S241" i="15"/>
  <c r="I251" i="15"/>
  <c r="Y251" i="15"/>
  <c r="Q253" i="15"/>
  <c r="B181" i="14"/>
  <c r="J181" i="14"/>
  <c r="R181" i="14"/>
  <c r="B199" i="14"/>
  <c r="J199" i="14"/>
  <c r="R199" i="14"/>
  <c r="B216" i="14"/>
  <c r="J216" i="14"/>
  <c r="R216" i="14"/>
  <c r="I34" i="15"/>
  <c r="Q34" i="15"/>
  <c r="Y34" i="15"/>
  <c r="G261" i="15"/>
  <c r="O261" i="15"/>
  <c r="W261" i="15"/>
  <c r="I209" i="15"/>
  <c r="I204" i="15" s="1"/>
  <c r="Q209" i="15"/>
  <c r="Y209" i="15"/>
  <c r="Y204" i="15" s="1"/>
  <c r="U210" i="15"/>
  <c r="G211" i="15"/>
  <c r="E213" i="15"/>
  <c r="M214" i="15"/>
  <c r="W214" i="15"/>
  <c r="U216" i="15"/>
  <c r="G217" i="15"/>
  <c r="E218" i="15"/>
  <c r="J241" i="15"/>
  <c r="J251" i="15"/>
  <c r="X240" i="17"/>
  <c r="B217" i="18"/>
  <c r="B175" i="18"/>
  <c r="B174" i="18"/>
  <c r="B173" i="18"/>
  <c r="B172" i="18"/>
  <c r="B170" i="18"/>
  <c r="B169" i="18"/>
  <c r="B168" i="18"/>
  <c r="B167" i="18"/>
  <c r="B165" i="18"/>
  <c r="B164" i="18"/>
  <c r="B163" i="18"/>
  <c r="B162" i="18"/>
  <c r="B161" i="18"/>
  <c r="B97" i="16"/>
  <c r="B95" i="16" s="1"/>
  <c r="J217" i="18"/>
  <c r="J175" i="18"/>
  <c r="J174" i="18"/>
  <c r="J173" i="18"/>
  <c r="J172" i="18"/>
  <c r="J170" i="18"/>
  <c r="J169" i="18"/>
  <c r="J168" i="18"/>
  <c r="J167" i="18"/>
  <c r="J165" i="18"/>
  <c r="J164" i="18"/>
  <c r="J163" i="18"/>
  <c r="J162" i="18"/>
  <c r="J161" i="18"/>
  <c r="J97" i="16"/>
  <c r="J95" i="16" s="1"/>
  <c r="R217" i="18"/>
  <c r="R175" i="18"/>
  <c r="R174" i="18"/>
  <c r="R173" i="18"/>
  <c r="R172" i="18"/>
  <c r="R170" i="18"/>
  <c r="R169" i="18"/>
  <c r="R168" i="18"/>
  <c r="R167" i="18"/>
  <c r="R165" i="18"/>
  <c r="R164" i="18"/>
  <c r="R163" i="18"/>
  <c r="R162" i="18"/>
  <c r="R161" i="18"/>
  <c r="R97" i="16"/>
  <c r="R95" i="16" s="1"/>
  <c r="E85" i="12"/>
  <c r="M85" i="12"/>
  <c r="U85" i="12"/>
  <c r="E86" i="12"/>
  <c r="M86" i="12"/>
  <c r="U86" i="12"/>
  <c r="E87" i="12"/>
  <c r="M87" i="12"/>
  <c r="U87" i="12"/>
  <c r="E88" i="12"/>
  <c r="M88" i="12"/>
  <c r="U88" i="12"/>
  <c r="E89" i="12"/>
  <c r="M89" i="12"/>
  <c r="U89" i="12"/>
  <c r="D199" i="13"/>
  <c r="L199" i="13"/>
  <c r="T199" i="13"/>
  <c r="C181" i="14"/>
  <c r="K181" i="14"/>
  <c r="S181" i="14"/>
  <c r="C199" i="14"/>
  <c r="K199" i="14"/>
  <c r="S199" i="14"/>
  <c r="C216" i="14"/>
  <c r="K216" i="14"/>
  <c r="S216" i="14"/>
  <c r="B34" i="15"/>
  <c r="B181" i="15" s="1"/>
  <c r="J34" i="15"/>
  <c r="R34" i="15"/>
  <c r="R181" i="15" s="1"/>
  <c r="D253" i="15"/>
  <c r="D218" i="15"/>
  <c r="D217" i="15"/>
  <c r="D214" i="15"/>
  <c r="D213" i="15"/>
  <c r="D211" i="15"/>
  <c r="L253" i="15"/>
  <c r="L218" i="15"/>
  <c r="L217" i="15"/>
  <c r="L214" i="15"/>
  <c r="L213" i="15"/>
  <c r="L211" i="15"/>
  <c r="L210" i="15"/>
  <c r="T253" i="15"/>
  <c r="T218" i="15"/>
  <c r="T217" i="15"/>
  <c r="T214" i="15"/>
  <c r="T213" i="15"/>
  <c r="T211" i="15"/>
  <c r="T210" i="15"/>
  <c r="H261" i="15"/>
  <c r="H216" i="15"/>
  <c r="P261" i="15"/>
  <c r="P216" i="15"/>
  <c r="X261" i="15"/>
  <c r="X216" i="15"/>
  <c r="K210" i="15"/>
  <c r="V210" i="15"/>
  <c r="I211" i="15"/>
  <c r="S211" i="15"/>
  <c r="F213" i="15"/>
  <c r="Q213" i="15"/>
  <c r="C214" i="15"/>
  <c r="K216" i="15"/>
  <c r="V216" i="15"/>
  <c r="S217" i="15"/>
  <c r="F218" i="15"/>
  <c r="C233" i="15"/>
  <c r="K241" i="15"/>
  <c r="E253" i="15"/>
  <c r="U253" i="15"/>
  <c r="X229" i="17"/>
  <c r="D181" i="14"/>
  <c r="L181" i="14"/>
  <c r="T181" i="14"/>
  <c r="D199" i="14"/>
  <c r="L199" i="14"/>
  <c r="T199" i="14"/>
  <c r="D216" i="14"/>
  <c r="L216" i="14"/>
  <c r="T216" i="14"/>
  <c r="D241" i="15"/>
  <c r="L241" i="15"/>
  <c r="T241" i="15"/>
  <c r="C251" i="15"/>
  <c r="K251" i="15"/>
  <c r="S251" i="15"/>
  <c r="I261" i="15"/>
  <c r="Q261" i="15"/>
  <c r="Y261" i="15"/>
  <c r="C176" i="15"/>
  <c r="K176" i="15"/>
  <c r="S176" i="15"/>
  <c r="C178" i="15"/>
  <c r="K178" i="15"/>
  <c r="S178" i="15"/>
  <c r="C179" i="15"/>
  <c r="K179" i="15"/>
  <c r="S179" i="15"/>
  <c r="C182" i="15"/>
  <c r="K182" i="15"/>
  <c r="S182" i="15"/>
  <c r="C183" i="15"/>
  <c r="K183" i="15"/>
  <c r="S183" i="15"/>
  <c r="C199" i="15"/>
  <c r="K199" i="15"/>
  <c r="S199" i="15"/>
  <c r="C209" i="15"/>
  <c r="K209" i="15"/>
  <c r="S209" i="15"/>
  <c r="S204" i="15" s="1"/>
  <c r="C210" i="15"/>
  <c r="W210" i="15"/>
  <c r="U211" i="15"/>
  <c r="G213" i="15"/>
  <c r="M216" i="15"/>
  <c r="W216" i="15"/>
  <c r="G218" i="15"/>
  <c r="B240" i="17"/>
  <c r="J240" i="17"/>
  <c r="R240" i="17"/>
  <c r="D175" i="18"/>
  <c r="D174" i="18"/>
  <c r="D173" i="18"/>
  <c r="D172" i="18"/>
  <c r="D170" i="18"/>
  <c r="D169" i="18"/>
  <c r="D168" i="18"/>
  <c r="D167" i="18"/>
  <c r="D97" i="16"/>
  <c r="D165" i="18"/>
  <c r="D162" i="18"/>
  <c r="D164" i="18"/>
  <c r="D161" i="18"/>
  <c r="D163" i="18"/>
  <c r="L217" i="18"/>
  <c r="L175" i="18"/>
  <c r="L174" i="18"/>
  <c r="L173" i="18"/>
  <c r="L172" i="18"/>
  <c r="L170" i="18"/>
  <c r="L169" i="18"/>
  <c r="L168" i="18"/>
  <c r="L167" i="18"/>
  <c r="L165" i="18"/>
  <c r="L97" i="16"/>
  <c r="L95" i="16" s="1"/>
  <c r="L162" i="18"/>
  <c r="L164" i="18"/>
  <c r="L161" i="18"/>
  <c r="L163" i="18"/>
  <c r="T217" i="18"/>
  <c r="T175" i="18"/>
  <c r="T174" i="18"/>
  <c r="T173" i="18"/>
  <c r="T172" i="18"/>
  <c r="T170" i="18"/>
  <c r="T169" i="18"/>
  <c r="T168" i="18"/>
  <c r="T167" i="18"/>
  <c r="T165" i="18"/>
  <c r="T162" i="18"/>
  <c r="T97" i="16"/>
  <c r="T95" i="16" s="1"/>
  <c r="T164" i="18"/>
  <c r="T161" i="18"/>
  <c r="T163" i="18"/>
  <c r="U91" i="16"/>
  <c r="E92" i="16"/>
  <c r="M92" i="16"/>
  <c r="U92" i="16"/>
  <c r="E93" i="16"/>
  <c r="M93" i="16"/>
  <c r="U93" i="16"/>
  <c r="X161" i="17"/>
  <c r="X162" i="17"/>
  <c r="X163" i="17"/>
  <c r="H164" i="17"/>
  <c r="X164" i="17"/>
  <c r="H165" i="17"/>
  <c r="P165" i="17"/>
  <c r="X165" i="17"/>
  <c r="H166" i="17"/>
  <c r="P166" i="17"/>
  <c r="X166" i="17"/>
  <c r="H167" i="17"/>
  <c r="P167" i="17"/>
  <c r="X167" i="17"/>
  <c r="H168" i="17"/>
  <c r="P168" i="17"/>
  <c r="X168" i="17"/>
  <c r="H169" i="17"/>
  <c r="P169" i="17"/>
  <c r="X169" i="17"/>
  <c r="H170" i="17"/>
  <c r="X170" i="17"/>
  <c r="X171" i="17"/>
  <c r="X172" i="17"/>
  <c r="H173" i="17"/>
  <c r="P173" i="17"/>
  <c r="X173" i="17"/>
  <c r="H174" i="17"/>
  <c r="P174" i="17"/>
  <c r="X174" i="17"/>
  <c r="H184" i="17"/>
  <c r="P184" i="17"/>
  <c r="X184" i="17"/>
  <c r="H190" i="17"/>
  <c r="P190" i="17"/>
  <c r="X190" i="17"/>
  <c r="H203" i="17"/>
  <c r="P203" i="17"/>
  <c r="X203" i="17"/>
  <c r="H209" i="17"/>
  <c r="P209" i="17"/>
  <c r="X209" i="17"/>
  <c r="G175" i="18"/>
  <c r="G174" i="18"/>
  <c r="G173" i="18"/>
  <c r="G172" i="18"/>
  <c r="G170" i="18"/>
  <c r="G169" i="18"/>
  <c r="G168" i="18"/>
  <c r="G167" i="18"/>
  <c r="G165" i="18"/>
  <c r="G164" i="18"/>
  <c r="G163" i="18"/>
  <c r="G162" i="18"/>
  <c r="G161" i="18"/>
  <c r="O175" i="18"/>
  <c r="O174" i="18"/>
  <c r="O173" i="18"/>
  <c r="O172" i="18"/>
  <c r="O170" i="18"/>
  <c r="O169" i="18"/>
  <c r="O168" i="18"/>
  <c r="O167" i="18"/>
  <c r="O165" i="18"/>
  <c r="O164" i="18"/>
  <c r="O163" i="18"/>
  <c r="O162" i="18"/>
  <c r="O161" i="18"/>
  <c r="W175" i="18"/>
  <c r="W174" i="18"/>
  <c r="W173" i="18"/>
  <c r="W172" i="18"/>
  <c r="W170" i="18"/>
  <c r="W169" i="18"/>
  <c r="W168" i="18"/>
  <c r="W167" i="18"/>
  <c r="W165" i="18"/>
  <c r="W164" i="18"/>
  <c r="W163" i="18"/>
  <c r="W162" i="18"/>
  <c r="W161" i="18"/>
  <c r="F223" i="18"/>
  <c r="N223" i="18"/>
  <c r="V223" i="18"/>
  <c r="F226" i="18"/>
  <c r="V226" i="18"/>
  <c r="F90" i="16"/>
  <c r="N90" i="16"/>
  <c r="V90" i="16"/>
  <c r="F92" i="16"/>
  <c r="N92" i="16"/>
  <c r="V92" i="16"/>
  <c r="F93" i="16"/>
  <c r="N93" i="16"/>
  <c r="V93" i="16"/>
  <c r="I161" i="17"/>
  <c r="Q161" i="17"/>
  <c r="Y161" i="17"/>
  <c r="Y162" i="17"/>
  <c r="Y163" i="17"/>
  <c r="Y164" i="17"/>
  <c r="I165" i="17"/>
  <c r="Q165" i="17"/>
  <c r="Y165" i="17"/>
  <c r="I166" i="17"/>
  <c r="Q166" i="17"/>
  <c r="Y166" i="17"/>
  <c r="I167" i="17"/>
  <c r="Q167" i="17"/>
  <c r="Y167" i="17"/>
  <c r="I168" i="17"/>
  <c r="Q168" i="17"/>
  <c r="Y168" i="17"/>
  <c r="I169" i="17"/>
  <c r="Q169" i="17"/>
  <c r="Y169" i="17"/>
  <c r="I170" i="17"/>
  <c r="Q170" i="17"/>
  <c r="Y170" i="17"/>
  <c r="I171" i="17"/>
  <c r="Y171" i="17"/>
  <c r="Y172" i="17"/>
  <c r="Y173" i="17"/>
  <c r="I174" i="17"/>
  <c r="Q174" i="17"/>
  <c r="Y174" i="17"/>
  <c r="I175" i="17"/>
  <c r="I184" i="17"/>
  <c r="Q184" i="17"/>
  <c r="Y184" i="17"/>
  <c r="I190" i="17"/>
  <c r="Q190" i="17"/>
  <c r="Y190" i="17"/>
  <c r="I203" i="17"/>
  <c r="Q203" i="17"/>
  <c r="Y203" i="17"/>
  <c r="I209" i="17"/>
  <c r="Q209" i="17"/>
  <c r="Y209" i="17"/>
  <c r="I226" i="17"/>
  <c r="I217" i="17" s="1"/>
  <c r="Q226" i="17"/>
  <c r="Q217" i="17" s="1"/>
  <c r="Y226" i="17"/>
  <c r="Y217" i="17" s="1"/>
  <c r="I235" i="17"/>
  <c r="Q235" i="17"/>
  <c r="Y235" i="17"/>
  <c r="I237" i="17"/>
  <c r="Q237" i="17"/>
  <c r="Y237" i="17"/>
  <c r="I246" i="17"/>
  <c r="Q246" i="17"/>
  <c r="Y246" i="17"/>
  <c r="I248" i="17"/>
  <c r="Q248" i="17"/>
  <c r="Y248" i="17"/>
  <c r="H217" i="18"/>
  <c r="H175" i="18"/>
  <c r="H174" i="18"/>
  <c r="H173" i="18"/>
  <c r="H172" i="18"/>
  <c r="H170" i="18"/>
  <c r="H169" i="18"/>
  <c r="H168" i="18"/>
  <c r="H167" i="18"/>
  <c r="H165" i="18"/>
  <c r="H164" i="18"/>
  <c r="H163" i="18"/>
  <c r="H162" i="18"/>
  <c r="H161" i="18"/>
  <c r="P217" i="18"/>
  <c r="P175" i="18"/>
  <c r="P174" i="18"/>
  <c r="P173" i="18"/>
  <c r="P172" i="18"/>
  <c r="P170" i="18"/>
  <c r="P169" i="18"/>
  <c r="P168" i="18"/>
  <c r="P167" i="18"/>
  <c r="P165" i="18"/>
  <c r="P164" i="18"/>
  <c r="P163" i="18"/>
  <c r="P162" i="18"/>
  <c r="P161" i="18"/>
  <c r="X217" i="18"/>
  <c r="X175" i="18"/>
  <c r="X174" i="18"/>
  <c r="X173" i="18"/>
  <c r="X172" i="18"/>
  <c r="X170" i="18"/>
  <c r="X169" i="18"/>
  <c r="X168" i="18"/>
  <c r="X167" i="18"/>
  <c r="X165" i="18"/>
  <c r="X164" i="18"/>
  <c r="X163" i="18"/>
  <c r="X162" i="18"/>
  <c r="X161" i="18"/>
  <c r="G223" i="18"/>
  <c r="G166" i="18"/>
  <c r="O223" i="18"/>
  <c r="O166" i="18"/>
  <c r="W223" i="18"/>
  <c r="W166" i="18"/>
  <c r="G226" i="18"/>
  <c r="G171" i="18"/>
  <c r="O226" i="18"/>
  <c r="O171" i="18"/>
  <c r="W226" i="18"/>
  <c r="W171" i="18"/>
  <c r="I235" i="18"/>
  <c r="I184" i="18"/>
  <c r="Q235" i="18"/>
  <c r="Q184" i="18"/>
  <c r="Y235" i="18"/>
  <c r="Y184" i="18"/>
  <c r="H237" i="18"/>
  <c r="H190" i="18"/>
  <c r="P237" i="18"/>
  <c r="P190" i="18"/>
  <c r="X237" i="18"/>
  <c r="X190" i="18"/>
  <c r="B246" i="18"/>
  <c r="B203" i="18"/>
  <c r="J246" i="18"/>
  <c r="J203" i="18"/>
  <c r="R246" i="18"/>
  <c r="R203" i="18"/>
  <c r="I248" i="18"/>
  <c r="I209" i="18"/>
  <c r="Q248" i="18"/>
  <c r="Q209" i="18"/>
  <c r="Y248" i="18"/>
  <c r="Y209" i="18"/>
  <c r="B71" i="16"/>
  <c r="J71" i="16"/>
  <c r="R71" i="16"/>
  <c r="G92" i="16"/>
  <c r="O92" i="16"/>
  <c r="W92" i="16"/>
  <c r="G93" i="16"/>
  <c r="O93" i="16"/>
  <c r="W93" i="16"/>
  <c r="F5" i="17"/>
  <c r="F171" i="17" s="1"/>
  <c r="N5" i="17"/>
  <c r="V5" i="17"/>
  <c r="B171" i="17"/>
  <c r="J171" i="17"/>
  <c r="R171" i="17"/>
  <c r="B184" i="17"/>
  <c r="J184" i="17"/>
  <c r="R184" i="17"/>
  <c r="B190" i="17"/>
  <c r="J190" i="17"/>
  <c r="R190" i="17"/>
  <c r="B203" i="17"/>
  <c r="J203" i="17"/>
  <c r="R203" i="17"/>
  <c r="B209" i="17"/>
  <c r="J209" i="17"/>
  <c r="R209" i="17"/>
  <c r="B226" i="17"/>
  <c r="B217" i="17" s="1"/>
  <c r="J226" i="17"/>
  <c r="J217" i="17" s="1"/>
  <c r="R226" i="17"/>
  <c r="R217" i="17" s="1"/>
  <c r="I175" i="18"/>
  <c r="I174" i="18"/>
  <c r="I173" i="18"/>
  <c r="I172" i="18"/>
  <c r="I170" i="18"/>
  <c r="I169" i="18"/>
  <c r="I168" i="18"/>
  <c r="I167" i="18"/>
  <c r="I165" i="18"/>
  <c r="I164" i="18"/>
  <c r="I163" i="18"/>
  <c r="I162" i="18"/>
  <c r="I161" i="18"/>
  <c r="Q217" i="18"/>
  <c r="Q175" i="18"/>
  <c r="Q174" i="18"/>
  <c r="Q173" i="18"/>
  <c r="Q172" i="18"/>
  <c r="Q170" i="18"/>
  <c r="Q169" i="18"/>
  <c r="Q168" i="18"/>
  <c r="Q167" i="18"/>
  <c r="Q165" i="18"/>
  <c r="Q164" i="18"/>
  <c r="Q163" i="18"/>
  <c r="Q162" i="18"/>
  <c r="Q161" i="18"/>
  <c r="Y217" i="18"/>
  <c r="Y175" i="18"/>
  <c r="Y174" i="18"/>
  <c r="Y173" i="18"/>
  <c r="Y172" i="18"/>
  <c r="Y170" i="18"/>
  <c r="Y169" i="18"/>
  <c r="Y168" i="18"/>
  <c r="Y167" i="18"/>
  <c r="Y165" i="18"/>
  <c r="Y164" i="18"/>
  <c r="Y163" i="18"/>
  <c r="Y162" i="18"/>
  <c r="Y161" i="18"/>
  <c r="H223" i="18"/>
  <c r="H166" i="18"/>
  <c r="P223" i="18"/>
  <c r="P166" i="18"/>
  <c r="X223" i="18"/>
  <c r="X166" i="18"/>
  <c r="H171" i="18"/>
  <c r="H226" i="18"/>
  <c r="P171" i="18"/>
  <c r="P226" i="18"/>
  <c r="X226" i="18"/>
  <c r="X171" i="18"/>
  <c r="B235" i="18"/>
  <c r="B184" i="18"/>
  <c r="J235" i="18"/>
  <c r="J184" i="18"/>
  <c r="R235" i="18"/>
  <c r="R184" i="18"/>
  <c r="G5" i="17"/>
  <c r="G217" i="18" s="1"/>
  <c r="O5" i="17"/>
  <c r="W5" i="17"/>
  <c r="W171" i="17" s="1"/>
  <c r="C161" i="17"/>
  <c r="K161" i="17"/>
  <c r="S161" i="17"/>
  <c r="C162" i="17"/>
  <c r="K162" i="17"/>
  <c r="S162" i="17"/>
  <c r="C163" i="17"/>
  <c r="K163" i="17"/>
  <c r="S163" i="17"/>
  <c r="C164" i="17"/>
  <c r="K164" i="17"/>
  <c r="S164" i="17"/>
  <c r="C165" i="17"/>
  <c r="K165" i="17"/>
  <c r="S165" i="17"/>
  <c r="C166" i="17"/>
  <c r="S166" i="17"/>
  <c r="C167" i="17"/>
  <c r="S167" i="17"/>
  <c r="C168" i="17"/>
  <c r="K168" i="17"/>
  <c r="S168" i="17"/>
  <c r="C169" i="17"/>
  <c r="K169" i="17"/>
  <c r="S169" i="17"/>
  <c r="C170" i="17"/>
  <c r="K170" i="17"/>
  <c r="S170" i="17"/>
  <c r="C171" i="17"/>
  <c r="K171" i="17"/>
  <c r="S171" i="17"/>
  <c r="C172" i="17"/>
  <c r="K172" i="17"/>
  <c r="S172" i="17"/>
  <c r="C173" i="17"/>
  <c r="K173" i="17"/>
  <c r="S173" i="17"/>
  <c r="C174" i="17"/>
  <c r="K174" i="17"/>
  <c r="S174" i="17"/>
  <c r="C184" i="17"/>
  <c r="K184" i="17"/>
  <c r="S184" i="17"/>
  <c r="C190" i="17"/>
  <c r="K190" i="17"/>
  <c r="S190" i="17"/>
  <c r="C203" i="17"/>
  <c r="K203" i="17"/>
  <c r="S203" i="17"/>
  <c r="C209" i="17"/>
  <c r="K209" i="17"/>
  <c r="S209" i="17"/>
  <c r="I223" i="18"/>
  <c r="I166" i="18"/>
  <c r="Q223" i="18"/>
  <c r="Q166" i="18"/>
  <c r="Y223" i="18"/>
  <c r="Y166" i="18"/>
  <c r="I171" i="18"/>
  <c r="Q171" i="18"/>
  <c r="Y171" i="18"/>
  <c r="Y91" i="16"/>
  <c r="Y89" i="16" s="1"/>
  <c r="I92" i="16"/>
  <c r="Q92" i="16"/>
  <c r="Y92" i="16"/>
  <c r="I93" i="16"/>
  <c r="Q93" i="16"/>
  <c r="Y93" i="16"/>
  <c r="D161" i="17"/>
  <c r="T161" i="17"/>
  <c r="D162" i="17"/>
  <c r="T162" i="17"/>
  <c r="D163" i="17"/>
  <c r="L163" i="17"/>
  <c r="T163" i="17"/>
  <c r="D164" i="17"/>
  <c r="L164" i="17"/>
  <c r="T164" i="17"/>
  <c r="D165" i="17"/>
  <c r="L165" i="17"/>
  <c r="T165" i="17"/>
  <c r="D166" i="17"/>
  <c r="L166" i="17"/>
  <c r="T166" i="17"/>
  <c r="D167" i="17"/>
  <c r="L167" i="17"/>
  <c r="T167" i="17"/>
  <c r="D168" i="17"/>
  <c r="L168" i="17"/>
  <c r="T168" i="17"/>
  <c r="D169" i="17"/>
  <c r="L169" i="17"/>
  <c r="T169" i="17"/>
  <c r="D170" i="17"/>
  <c r="T170" i="17"/>
  <c r="D171" i="17"/>
  <c r="T171" i="17"/>
  <c r="D172" i="17"/>
  <c r="L172" i="17"/>
  <c r="T172" i="17"/>
  <c r="D173" i="17"/>
  <c r="L173" i="17"/>
  <c r="T173" i="17"/>
  <c r="D174" i="17"/>
  <c r="L174" i="17"/>
  <c r="T174" i="17"/>
  <c r="D184" i="17"/>
  <c r="L184" i="17"/>
  <c r="T184" i="17"/>
  <c r="D190" i="17"/>
  <c r="L190" i="17"/>
  <c r="T190" i="17"/>
  <c r="D203" i="17"/>
  <c r="L203" i="17"/>
  <c r="T203" i="17"/>
  <c r="D209" i="17"/>
  <c r="L209" i="17"/>
  <c r="T209" i="17"/>
  <c r="C217" i="18"/>
  <c r="C175" i="18"/>
  <c r="C174" i="18"/>
  <c r="C173" i="18"/>
  <c r="C172" i="18"/>
  <c r="C170" i="18"/>
  <c r="C169" i="18"/>
  <c r="C168" i="18"/>
  <c r="C167" i="18"/>
  <c r="C165" i="18"/>
  <c r="C164" i="18"/>
  <c r="C163" i="18"/>
  <c r="C162" i="18"/>
  <c r="C161" i="18"/>
  <c r="K217" i="18"/>
  <c r="K175" i="18"/>
  <c r="K174" i="18"/>
  <c r="K173" i="18"/>
  <c r="K172" i="18"/>
  <c r="K170" i="18"/>
  <c r="K169" i="18"/>
  <c r="K168" i="18"/>
  <c r="K167" i="18"/>
  <c r="K165" i="18"/>
  <c r="K164" i="18"/>
  <c r="K163" i="18"/>
  <c r="K162" i="18"/>
  <c r="K161" i="18"/>
  <c r="S217" i="18"/>
  <c r="S175" i="18"/>
  <c r="S174" i="18"/>
  <c r="S173" i="18"/>
  <c r="S172" i="18"/>
  <c r="S170" i="18"/>
  <c r="S169" i="18"/>
  <c r="S168" i="18"/>
  <c r="S167" i="18"/>
  <c r="S165" i="18"/>
  <c r="S164" i="18"/>
  <c r="S163" i="18"/>
  <c r="S162" i="18"/>
  <c r="S161" i="18"/>
  <c r="B223" i="18"/>
  <c r="B166" i="18"/>
  <c r="J223" i="18"/>
  <c r="J166" i="18"/>
  <c r="R223" i="18"/>
  <c r="R166" i="18"/>
  <c r="B226" i="18"/>
  <c r="B171" i="18"/>
  <c r="J171" i="18"/>
  <c r="J226" i="18"/>
  <c r="R226" i="18"/>
  <c r="R171" i="18"/>
  <c r="D235" i="18"/>
  <c r="D184" i="18"/>
  <c r="L235" i="18"/>
  <c r="L184" i="18"/>
  <c r="T235" i="18"/>
  <c r="T184" i="18"/>
  <c r="C237" i="18"/>
  <c r="C190" i="18"/>
  <c r="K237" i="18"/>
  <c r="K190" i="18"/>
  <c r="S237" i="18"/>
  <c r="S190" i="18"/>
  <c r="E246" i="18"/>
  <c r="E203" i="18"/>
  <c r="M246" i="18"/>
  <c r="M203" i="18"/>
  <c r="U246" i="18"/>
  <c r="U203" i="18"/>
  <c r="B92" i="16"/>
  <c r="J92" i="16"/>
  <c r="R92" i="16"/>
  <c r="B93" i="16"/>
  <c r="J93" i="16"/>
  <c r="R93" i="16"/>
  <c r="E161" i="17"/>
  <c r="M161" i="17"/>
  <c r="U161" i="17"/>
  <c r="E162" i="17"/>
  <c r="M162" i="17"/>
  <c r="U162" i="17"/>
  <c r="E163" i="17"/>
  <c r="U163" i="17"/>
  <c r="E164" i="17"/>
  <c r="U164" i="17"/>
  <c r="E165" i="17"/>
  <c r="U165" i="17"/>
  <c r="E166" i="17"/>
  <c r="M166" i="17"/>
  <c r="U166" i="17"/>
  <c r="E167" i="17"/>
  <c r="M167" i="17"/>
  <c r="U167" i="17"/>
  <c r="E168" i="17"/>
  <c r="M168" i="17"/>
  <c r="U168" i="17"/>
  <c r="E169" i="17"/>
  <c r="M169" i="17"/>
  <c r="U169" i="17"/>
  <c r="E170" i="17"/>
  <c r="M170" i="17"/>
  <c r="U170" i="17"/>
  <c r="E171" i="17"/>
  <c r="M171" i="17"/>
  <c r="U171" i="17"/>
  <c r="E172" i="17"/>
  <c r="U172" i="17"/>
  <c r="E173" i="17"/>
  <c r="U173" i="17"/>
  <c r="E174" i="17"/>
  <c r="U174" i="17"/>
  <c r="E184" i="17"/>
  <c r="M184" i="17"/>
  <c r="U184" i="17"/>
  <c r="E190" i="17"/>
  <c r="M190" i="17"/>
  <c r="U190" i="17"/>
  <c r="E203" i="17"/>
  <c r="M203" i="17"/>
  <c r="U203" i="17"/>
  <c r="E209" i="17"/>
  <c r="M209" i="17"/>
  <c r="U209" i="17"/>
  <c r="C223" i="18"/>
  <c r="C166" i="18"/>
  <c r="K223" i="18"/>
  <c r="K166" i="18"/>
  <c r="S223" i="18"/>
  <c r="S166" i="18"/>
  <c r="C226" i="18"/>
  <c r="K171" i="18"/>
  <c r="S171" i="18"/>
  <c r="F246" i="18"/>
  <c r="S91" i="16"/>
  <c r="C92" i="16"/>
  <c r="K92" i="16"/>
  <c r="S92" i="16"/>
  <c r="C93" i="16"/>
  <c r="K93" i="16"/>
  <c r="S93" i="16"/>
  <c r="N171" i="17"/>
  <c r="F184" i="17"/>
  <c r="N184" i="17"/>
  <c r="V184" i="17"/>
  <c r="F190" i="17"/>
  <c r="N190" i="17"/>
  <c r="V190" i="17"/>
  <c r="F203" i="17"/>
  <c r="N203" i="17"/>
  <c r="V203" i="17"/>
  <c r="F209" i="17"/>
  <c r="N209" i="17"/>
  <c r="V209" i="17"/>
  <c r="E217" i="18"/>
  <c r="E175" i="18"/>
  <c r="E174" i="18"/>
  <c r="E173" i="18"/>
  <c r="E172" i="18"/>
  <c r="E170" i="18"/>
  <c r="E169" i="18"/>
  <c r="E168" i="18"/>
  <c r="E167" i="18"/>
  <c r="E165" i="18"/>
  <c r="E164" i="18"/>
  <c r="E163" i="18"/>
  <c r="E162" i="18"/>
  <c r="E161" i="18"/>
  <c r="M217" i="18"/>
  <c r="M175" i="18"/>
  <c r="M174" i="18"/>
  <c r="M173" i="18"/>
  <c r="M172" i="18"/>
  <c r="M170" i="18"/>
  <c r="M169" i="18"/>
  <c r="M168" i="18"/>
  <c r="M167" i="18"/>
  <c r="M165" i="18"/>
  <c r="M164" i="18"/>
  <c r="M163" i="18"/>
  <c r="M162" i="18"/>
  <c r="M161" i="18"/>
  <c r="U217" i="18"/>
  <c r="U175" i="18"/>
  <c r="U174" i="18"/>
  <c r="U173" i="18"/>
  <c r="U172" i="18"/>
  <c r="U170" i="18"/>
  <c r="U169" i="18"/>
  <c r="U168" i="18"/>
  <c r="U167" i="18"/>
  <c r="U165" i="18"/>
  <c r="U164" i="18"/>
  <c r="U163" i="18"/>
  <c r="U162" i="18"/>
  <c r="U161" i="18"/>
  <c r="D223" i="18"/>
  <c r="D166" i="18"/>
  <c r="L223" i="18"/>
  <c r="L166" i="18"/>
  <c r="T223" i="18"/>
  <c r="T166" i="18"/>
  <c r="D226" i="18"/>
  <c r="D171" i="18"/>
  <c r="L226" i="18"/>
  <c r="L171" i="18"/>
  <c r="T226" i="18"/>
  <c r="T171" i="18"/>
  <c r="N235" i="18"/>
  <c r="V235" i="18"/>
  <c r="F248" i="18"/>
  <c r="N248" i="18"/>
  <c r="V248" i="18"/>
  <c r="G184" i="17"/>
  <c r="O184" i="17"/>
  <c r="W184" i="17"/>
  <c r="G190" i="17"/>
  <c r="O190" i="17"/>
  <c r="W190" i="17"/>
  <c r="G203" i="17"/>
  <c r="O203" i="17"/>
  <c r="W203" i="17"/>
  <c r="G209" i="17"/>
  <c r="O209" i="17"/>
  <c r="W209" i="17"/>
  <c r="F5" i="18"/>
  <c r="F171" i="18" s="1"/>
  <c r="N5" i="18"/>
  <c r="N171" i="18" s="1"/>
  <c r="V5" i="18"/>
  <c r="V166" i="18" s="1"/>
  <c r="E223" i="18"/>
  <c r="E166" i="18"/>
  <c r="M223" i="18"/>
  <c r="M166" i="18"/>
  <c r="U223" i="18"/>
  <c r="U166" i="18"/>
  <c r="E226" i="18"/>
  <c r="M171" i="18"/>
  <c r="U171" i="18"/>
  <c r="F237" i="18"/>
  <c r="N237" i="18"/>
  <c r="V237" i="18"/>
  <c r="M226" i="18"/>
  <c r="Y226" i="18"/>
  <c r="N246" i="18"/>
  <c r="S217" i="19"/>
  <c r="E226" i="19"/>
  <c r="M226" i="19"/>
  <c r="U226" i="19"/>
  <c r="O229" i="19"/>
  <c r="O192" i="19"/>
  <c r="O191" i="19"/>
  <c r="O188" i="19"/>
  <c r="O187" i="19"/>
  <c r="O185" i="19"/>
  <c r="O183" i="19"/>
  <c r="C229" i="19"/>
  <c r="C192" i="19"/>
  <c r="C191" i="19"/>
  <c r="C188" i="19"/>
  <c r="C187" i="19"/>
  <c r="C185" i="19"/>
  <c r="C183" i="19"/>
  <c r="C178" i="19" s="1"/>
  <c r="K229" i="19"/>
  <c r="K192" i="19"/>
  <c r="K191" i="19"/>
  <c r="K188" i="19"/>
  <c r="K187" i="19"/>
  <c r="K185" i="19"/>
  <c r="K183" i="19"/>
  <c r="S229" i="19"/>
  <c r="S192" i="19"/>
  <c r="S191" i="19"/>
  <c r="S188" i="19"/>
  <c r="S187" i="19"/>
  <c r="S185" i="19"/>
  <c r="S183" i="19"/>
  <c r="S178" i="19" s="1"/>
  <c r="B237" i="19"/>
  <c r="J237" i="19"/>
  <c r="R237" i="19"/>
  <c r="D246" i="19"/>
  <c r="L246" i="19"/>
  <c r="T246" i="19"/>
  <c r="C248" i="19"/>
  <c r="K248" i="19"/>
  <c r="S248" i="19"/>
  <c r="F192" i="21"/>
  <c r="F183" i="21" s="1"/>
  <c r="F141" i="21"/>
  <c r="F132" i="21" s="1"/>
  <c r="F192" i="22"/>
  <c r="N192" i="21"/>
  <c r="N183" i="21" s="1"/>
  <c r="N141" i="21"/>
  <c r="N132" i="21" s="1"/>
  <c r="N192" i="22"/>
  <c r="V192" i="21"/>
  <c r="V183" i="21" s="1"/>
  <c r="V141" i="21"/>
  <c r="V132" i="21" s="1"/>
  <c r="V192" i="22"/>
  <c r="I201" i="21"/>
  <c r="I153" i="21"/>
  <c r="Q201" i="21"/>
  <c r="Q153" i="21"/>
  <c r="Y201" i="21"/>
  <c r="Y153" i="21"/>
  <c r="I202" i="21"/>
  <c r="I157" i="21"/>
  <c r="Q202" i="21"/>
  <c r="Q157" i="21"/>
  <c r="Y202" i="21"/>
  <c r="Y157" i="21"/>
  <c r="I203" i="21"/>
  <c r="I160" i="21"/>
  <c r="Q203" i="21"/>
  <c r="Q160" i="21"/>
  <c r="Y203" i="21"/>
  <c r="Y160" i="21"/>
  <c r="B211" i="21"/>
  <c r="B171" i="21"/>
  <c r="J211" i="21"/>
  <c r="J171" i="21"/>
  <c r="R211" i="21"/>
  <c r="R171" i="21"/>
  <c r="D213" i="21"/>
  <c r="D175" i="21"/>
  <c r="L213" i="21"/>
  <c r="L175" i="21"/>
  <c r="T213" i="21"/>
  <c r="T175" i="21"/>
  <c r="I237" i="18"/>
  <c r="Q237" i="18"/>
  <c r="Y237" i="18"/>
  <c r="C246" i="18"/>
  <c r="K246" i="18"/>
  <c r="S246" i="18"/>
  <c r="B248" i="18"/>
  <c r="J248" i="18"/>
  <c r="R248" i="18"/>
  <c r="E171" i="18"/>
  <c r="N226" i="18"/>
  <c r="F235" i="18"/>
  <c r="V246" i="18"/>
  <c r="H217" i="19"/>
  <c r="U217" i="19"/>
  <c r="U176" i="19"/>
  <c r="U173" i="19"/>
  <c r="U172" i="19"/>
  <c r="U169" i="19"/>
  <c r="U168" i="19"/>
  <c r="U167" i="19"/>
  <c r="U165" i="19"/>
  <c r="F226" i="19"/>
  <c r="N226" i="19"/>
  <c r="V226" i="19"/>
  <c r="D235" i="19"/>
  <c r="L235" i="19"/>
  <c r="T235" i="19"/>
  <c r="C237" i="19"/>
  <c r="K237" i="19"/>
  <c r="S237" i="19"/>
  <c r="E246" i="19"/>
  <c r="M246" i="19"/>
  <c r="U246" i="19"/>
  <c r="D248" i="19"/>
  <c r="L248" i="19"/>
  <c r="T248" i="19"/>
  <c r="Q217" i="19"/>
  <c r="X194" i="21"/>
  <c r="C235" i="18"/>
  <c r="K235" i="18"/>
  <c r="S235" i="18"/>
  <c r="B237" i="18"/>
  <c r="J237" i="18"/>
  <c r="R237" i="18"/>
  <c r="D246" i="18"/>
  <c r="L246" i="18"/>
  <c r="T246" i="18"/>
  <c r="C248" i="18"/>
  <c r="K248" i="18"/>
  <c r="S248" i="18"/>
  <c r="N184" i="18"/>
  <c r="V184" i="18"/>
  <c r="F190" i="18"/>
  <c r="N190" i="18"/>
  <c r="V190" i="18"/>
  <c r="F203" i="18"/>
  <c r="F209" i="18"/>
  <c r="N209" i="18"/>
  <c r="V209" i="18"/>
  <c r="J217" i="19"/>
  <c r="G226" i="19"/>
  <c r="O226" i="19"/>
  <c r="W226" i="19"/>
  <c r="E235" i="19"/>
  <c r="M235" i="19"/>
  <c r="U235" i="19"/>
  <c r="D237" i="19"/>
  <c r="L237" i="19"/>
  <c r="T237" i="19"/>
  <c r="F246" i="19"/>
  <c r="N246" i="19"/>
  <c r="V246" i="19"/>
  <c r="E248" i="19"/>
  <c r="M248" i="19"/>
  <c r="U248" i="19"/>
  <c r="I167" i="19"/>
  <c r="Y169" i="19"/>
  <c r="Q173" i="19"/>
  <c r="Q160" i="19" s="1"/>
  <c r="Y217" i="19"/>
  <c r="H205" i="21"/>
  <c r="D248" i="18"/>
  <c r="L248" i="18"/>
  <c r="T248" i="18"/>
  <c r="Q226" i="18"/>
  <c r="X217" i="19"/>
  <c r="H226" i="19"/>
  <c r="P226" i="19"/>
  <c r="X226" i="19"/>
  <c r="F61" i="19"/>
  <c r="F235" i="19"/>
  <c r="F184" i="19"/>
  <c r="N61" i="19"/>
  <c r="N190" i="19" s="1"/>
  <c r="N235" i="19"/>
  <c r="V61" i="19"/>
  <c r="V184" i="19" s="1"/>
  <c r="V235" i="19"/>
  <c r="E61" i="19"/>
  <c r="E237" i="19"/>
  <c r="E190" i="19"/>
  <c r="M61" i="19"/>
  <c r="M190" i="19" s="1"/>
  <c r="M237" i="19"/>
  <c r="U61" i="19"/>
  <c r="U237" i="19"/>
  <c r="U190" i="19"/>
  <c r="G246" i="19"/>
  <c r="G203" i="19"/>
  <c r="O246" i="19"/>
  <c r="O203" i="19"/>
  <c r="W246" i="19"/>
  <c r="W203" i="19"/>
  <c r="F248" i="19"/>
  <c r="F209" i="19"/>
  <c r="N248" i="19"/>
  <c r="N209" i="19"/>
  <c r="V248" i="19"/>
  <c r="V209" i="19"/>
  <c r="Y69" i="20"/>
  <c r="I70" i="20"/>
  <c r="Q70" i="20"/>
  <c r="I71" i="20"/>
  <c r="Q71" i="20"/>
  <c r="Y71" i="20"/>
  <c r="Y70" i="20"/>
  <c r="E144" i="23"/>
  <c r="E143" i="23"/>
  <c r="E140" i="23"/>
  <c r="E139" i="23"/>
  <c r="E137" i="23"/>
  <c r="E60" i="20"/>
  <c r="E77" i="20" s="1"/>
  <c r="E168" i="4" s="1"/>
  <c r="E57" i="20"/>
  <c r="E56" i="20" s="1"/>
  <c r="M144" i="23"/>
  <c r="M143" i="23"/>
  <c r="M140" i="23"/>
  <c r="M139" i="23"/>
  <c r="M137" i="23"/>
  <c r="M60" i="20"/>
  <c r="M77" i="20" s="1"/>
  <c r="M168" i="4" s="1"/>
  <c r="M57" i="20"/>
  <c r="M56" i="20" s="1"/>
  <c r="U144" i="23"/>
  <c r="U143" i="23"/>
  <c r="U140" i="23"/>
  <c r="U139" i="23"/>
  <c r="U137" i="23"/>
  <c r="U60" i="20"/>
  <c r="U57" i="20"/>
  <c r="U56" i="20" s="1"/>
  <c r="E192" i="23"/>
  <c r="E183" i="23" s="1"/>
  <c r="E141" i="23"/>
  <c r="M192" i="23"/>
  <c r="M183" i="23" s="1"/>
  <c r="M141" i="23"/>
  <c r="U192" i="23"/>
  <c r="U183" i="23" s="1"/>
  <c r="U141" i="23"/>
  <c r="B163" i="23"/>
  <c r="B155" i="23"/>
  <c r="B154" i="23"/>
  <c r="B151" i="23"/>
  <c r="B161" i="23"/>
  <c r="B158" i="23"/>
  <c r="B61" i="20"/>
  <c r="B57" i="20"/>
  <c r="B56" i="20" s="1"/>
  <c r="E235" i="18"/>
  <c r="M235" i="18"/>
  <c r="U235" i="18"/>
  <c r="D237" i="18"/>
  <c r="L237" i="18"/>
  <c r="T237" i="18"/>
  <c r="E248" i="18"/>
  <c r="M248" i="18"/>
  <c r="U248" i="18"/>
  <c r="I226" i="18"/>
  <c r="S226" i="18"/>
  <c r="M217" i="19"/>
  <c r="M176" i="19"/>
  <c r="M173" i="19"/>
  <c r="M172" i="19"/>
  <c r="M169" i="19"/>
  <c r="M168" i="19"/>
  <c r="M167" i="19"/>
  <c r="M165" i="19"/>
  <c r="G229" i="19"/>
  <c r="G192" i="19"/>
  <c r="G191" i="19"/>
  <c r="G188" i="19"/>
  <c r="G187" i="19"/>
  <c r="G185" i="19"/>
  <c r="G183" i="19"/>
  <c r="W229" i="19"/>
  <c r="W192" i="19"/>
  <c r="W191" i="19"/>
  <c r="W188" i="19"/>
  <c r="W187" i="19"/>
  <c r="W185" i="19"/>
  <c r="W183" i="19"/>
  <c r="G235" i="19"/>
  <c r="O235" i="19"/>
  <c r="W235" i="19"/>
  <c r="F237" i="19"/>
  <c r="N237" i="19"/>
  <c r="V237" i="19"/>
  <c r="H246" i="19"/>
  <c r="P246" i="19"/>
  <c r="X246" i="19"/>
  <c r="G248" i="19"/>
  <c r="O248" i="19"/>
  <c r="W248" i="19"/>
  <c r="Y167" i="19"/>
  <c r="Q171" i="19"/>
  <c r="I176" i="19"/>
  <c r="I69" i="20"/>
  <c r="P205" i="21"/>
  <c r="E237" i="18"/>
  <c r="M237" i="18"/>
  <c r="U237" i="18"/>
  <c r="G246" i="18"/>
  <c r="O246" i="18"/>
  <c r="W246" i="18"/>
  <c r="I190" i="18"/>
  <c r="Q190" i="18"/>
  <c r="Y190" i="18"/>
  <c r="B217" i="19"/>
  <c r="O217" i="19"/>
  <c r="B226" i="19"/>
  <c r="J226" i="19"/>
  <c r="R226" i="19"/>
  <c r="H235" i="19"/>
  <c r="P235" i="19"/>
  <c r="X235" i="19"/>
  <c r="G237" i="19"/>
  <c r="O237" i="19"/>
  <c r="W237" i="19"/>
  <c r="H248" i="19"/>
  <c r="P248" i="19"/>
  <c r="X248" i="19"/>
  <c r="I168" i="19"/>
  <c r="Y171" i="19"/>
  <c r="Q176" i="19"/>
  <c r="U226" i="18"/>
  <c r="G235" i="18"/>
  <c r="O235" i="18"/>
  <c r="W235" i="18"/>
  <c r="H246" i="18"/>
  <c r="P246" i="18"/>
  <c r="X246" i="18"/>
  <c r="G248" i="18"/>
  <c r="O248" i="18"/>
  <c r="W248" i="18"/>
  <c r="B190" i="18"/>
  <c r="J190" i="18"/>
  <c r="R190" i="18"/>
  <c r="B209" i="18"/>
  <c r="J209" i="18"/>
  <c r="R209" i="18"/>
  <c r="K226" i="18"/>
  <c r="C217" i="19"/>
  <c r="P217" i="19"/>
  <c r="C226" i="19"/>
  <c r="K226" i="19"/>
  <c r="S226" i="19"/>
  <c r="H237" i="19"/>
  <c r="P237" i="19"/>
  <c r="X237" i="19"/>
  <c r="B246" i="19"/>
  <c r="J246" i="19"/>
  <c r="R246" i="19"/>
  <c r="Q168" i="19"/>
  <c r="I172" i="19"/>
  <c r="Y176" i="19"/>
  <c r="H235" i="18"/>
  <c r="P235" i="18"/>
  <c r="X235" i="18"/>
  <c r="G237" i="18"/>
  <c r="O237" i="18"/>
  <c r="W237" i="18"/>
  <c r="I246" i="18"/>
  <c r="Q246" i="18"/>
  <c r="Y246" i="18"/>
  <c r="H248" i="18"/>
  <c r="P248" i="18"/>
  <c r="X248" i="18"/>
  <c r="C171" i="18"/>
  <c r="C184" i="18"/>
  <c r="K184" i="18"/>
  <c r="S184" i="18"/>
  <c r="C203" i="18"/>
  <c r="K203" i="18"/>
  <c r="S203" i="18"/>
  <c r="C209" i="18"/>
  <c r="K209" i="18"/>
  <c r="S209" i="18"/>
  <c r="E217" i="19"/>
  <c r="E176" i="19"/>
  <c r="E173" i="19"/>
  <c r="E172" i="19"/>
  <c r="E169" i="19"/>
  <c r="E168" i="19"/>
  <c r="E167" i="19"/>
  <c r="E165" i="19"/>
  <c r="E160" i="19" s="1"/>
  <c r="R217" i="19"/>
  <c r="D5" i="19"/>
  <c r="D171" i="19" s="1"/>
  <c r="D226" i="19"/>
  <c r="L5" i="19"/>
  <c r="L171" i="19" s="1"/>
  <c r="L226" i="19"/>
  <c r="T5" i="19"/>
  <c r="T226" i="19"/>
  <c r="B235" i="19"/>
  <c r="J235" i="19"/>
  <c r="R235" i="19"/>
  <c r="C246" i="19"/>
  <c r="K246" i="19"/>
  <c r="S246" i="19"/>
  <c r="B248" i="19"/>
  <c r="J248" i="19"/>
  <c r="R248" i="19"/>
  <c r="U77" i="20"/>
  <c r="U168" i="4" s="1"/>
  <c r="F5" i="19"/>
  <c r="N5" i="19"/>
  <c r="V5" i="19"/>
  <c r="H61" i="19"/>
  <c r="P61" i="19"/>
  <c r="X61" i="19"/>
  <c r="X184" i="19" s="1"/>
  <c r="B165" i="19"/>
  <c r="J165" i="19"/>
  <c r="R165" i="19"/>
  <c r="B167" i="19"/>
  <c r="J167" i="19"/>
  <c r="R167" i="19"/>
  <c r="B168" i="19"/>
  <c r="J168" i="19"/>
  <c r="R168" i="19"/>
  <c r="B169" i="19"/>
  <c r="J169" i="19"/>
  <c r="R169" i="19"/>
  <c r="B171" i="19"/>
  <c r="J171" i="19"/>
  <c r="R171" i="19"/>
  <c r="B172" i="19"/>
  <c r="J172" i="19"/>
  <c r="R172" i="19"/>
  <c r="B173" i="19"/>
  <c r="J173" i="19"/>
  <c r="R173" i="19"/>
  <c r="B176" i="19"/>
  <c r="J176" i="19"/>
  <c r="R176" i="19"/>
  <c r="B183" i="19"/>
  <c r="J183" i="19"/>
  <c r="R183" i="19"/>
  <c r="B184" i="19"/>
  <c r="J184" i="19"/>
  <c r="R184" i="19"/>
  <c r="B185" i="19"/>
  <c r="J185" i="19"/>
  <c r="R185" i="19"/>
  <c r="B187" i="19"/>
  <c r="J187" i="19"/>
  <c r="R187" i="19"/>
  <c r="B188" i="19"/>
  <c r="J188" i="19"/>
  <c r="R188" i="19"/>
  <c r="B190" i="19"/>
  <c r="J190" i="19"/>
  <c r="R190" i="19"/>
  <c r="B191" i="19"/>
  <c r="J191" i="19"/>
  <c r="R191" i="19"/>
  <c r="B192" i="19"/>
  <c r="J192" i="19"/>
  <c r="R192" i="19"/>
  <c r="B203" i="19"/>
  <c r="J203" i="19"/>
  <c r="R203" i="19"/>
  <c r="B209" i="19"/>
  <c r="J209" i="19"/>
  <c r="R209" i="19"/>
  <c r="B69" i="20"/>
  <c r="J69" i="20"/>
  <c r="R69" i="20"/>
  <c r="B71" i="20"/>
  <c r="G77" i="20"/>
  <c r="G168" i="4" s="1"/>
  <c r="P141" i="21"/>
  <c r="P132" i="21" s="1"/>
  <c r="X211" i="21"/>
  <c r="I201" i="22"/>
  <c r="Q201" i="22"/>
  <c r="Y201" i="22"/>
  <c r="I202" i="22"/>
  <c r="Q202" i="22"/>
  <c r="Y202" i="22"/>
  <c r="I203" i="22"/>
  <c r="Q203" i="22"/>
  <c r="Y203" i="22"/>
  <c r="B211" i="22"/>
  <c r="J211" i="22"/>
  <c r="R211" i="22"/>
  <c r="D213" i="22"/>
  <c r="L213" i="22"/>
  <c r="T213" i="22"/>
  <c r="J179" i="23"/>
  <c r="J176" i="23"/>
  <c r="J172" i="23"/>
  <c r="J170" i="23"/>
  <c r="I99" i="23"/>
  <c r="I171" i="23" s="1"/>
  <c r="Q99" i="23"/>
  <c r="Q171" i="23" s="1"/>
  <c r="Q211" i="23"/>
  <c r="Q205" i="23" s="1"/>
  <c r="Y99" i="23"/>
  <c r="Y211" i="23"/>
  <c r="Y205" i="23" s="1"/>
  <c r="C213" i="23"/>
  <c r="K213" i="23"/>
  <c r="S213" i="23"/>
  <c r="C165" i="19"/>
  <c r="K165" i="19"/>
  <c r="S165" i="19"/>
  <c r="C167" i="19"/>
  <c r="K167" i="19"/>
  <c r="S167" i="19"/>
  <c r="C168" i="19"/>
  <c r="K168" i="19"/>
  <c r="S168" i="19"/>
  <c r="C169" i="19"/>
  <c r="K169" i="19"/>
  <c r="S169" i="19"/>
  <c r="C171" i="19"/>
  <c r="K171" i="19"/>
  <c r="S171" i="19"/>
  <c r="C172" i="19"/>
  <c r="K172" i="19"/>
  <c r="S172" i="19"/>
  <c r="C173" i="19"/>
  <c r="K173" i="19"/>
  <c r="S173" i="19"/>
  <c r="C176" i="19"/>
  <c r="K176" i="19"/>
  <c r="S176" i="19"/>
  <c r="C184" i="19"/>
  <c r="K184" i="19"/>
  <c r="S184" i="19"/>
  <c r="C190" i="19"/>
  <c r="K190" i="19"/>
  <c r="S190" i="19"/>
  <c r="C203" i="19"/>
  <c r="K203" i="19"/>
  <c r="S203" i="19"/>
  <c r="C209" i="19"/>
  <c r="K209" i="19"/>
  <c r="S209" i="19"/>
  <c r="C235" i="19"/>
  <c r="K235" i="19"/>
  <c r="S235" i="19"/>
  <c r="S69" i="20"/>
  <c r="C70" i="20"/>
  <c r="K70" i="20"/>
  <c r="S78" i="20"/>
  <c r="S169" i="4" s="1"/>
  <c r="S70" i="20"/>
  <c r="C71" i="20"/>
  <c r="K71" i="20"/>
  <c r="S71" i="20"/>
  <c r="C69" i="20"/>
  <c r="K69" i="20"/>
  <c r="T69" i="20"/>
  <c r="F70" i="20"/>
  <c r="D71" i="20"/>
  <c r="N71" i="20"/>
  <c r="C201" i="21"/>
  <c r="C153" i="21"/>
  <c r="K201" i="21"/>
  <c r="K153" i="21"/>
  <c r="S201" i="21"/>
  <c r="S153" i="21"/>
  <c r="C202" i="21"/>
  <c r="C157" i="21"/>
  <c r="K202" i="21"/>
  <c r="K157" i="21"/>
  <c r="S202" i="21"/>
  <c r="S157" i="21"/>
  <c r="C203" i="21"/>
  <c r="C160" i="21"/>
  <c r="K203" i="21"/>
  <c r="K160" i="21"/>
  <c r="S203" i="21"/>
  <c r="S160" i="21"/>
  <c r="D211" i="21"/>
  <c r="D171" i="21"/>
  <c r="L211" i="21"/>
  <c r="L171" i="21"/>
  <c r="T211" i="21"/>
  <c r="T171" i="21"/>
  <c r="F213" i="21"/>
  <c r="F175" i="21"/>
  <c r="N213" i="21"/>
  <c r="N205" i="21" s="1"/>
  <c r="N175" i="21"/>
  <c r="V213" i="21"/>
  <c r="V205" i="21" s="1"/>
  <c r="V175" i="21"/>
  <c r="X141" i="21"/>
  <c r="X132" i="21" s="1"/>
  <c r="G192" i="22"/>
  <c r="G141" i="22"/>
  <c r="G132" i="22" s="1"/>
  <c r="O192" i="22"/>
  <c r="O141" i="22"/>
  <c r="O132" i="22" s="1"/>
  <c r="W192" i="22"/>
  <c r="W141" i="22"/>
  <c r="W132" i="22" s="1"/>
  <c r="B201" i="22"/>
  <c r="B153" i="22"/>
  <c r="J201" i="22"/>
  <c r="J153" i="22"/>
  <c r="R201" i="22"/>
  <c r="R153" i="22"/>
  <c r="B202" i="22"/>
  <c r="B157" i="22"/>
  <c r="J202" i="22"/>
  <c r="J157" i="22"/>
  <c r="R202" i="22"/>
  <c r="R157" i="22"/>
  <c r="B203" i="22"/>
  <c r="B160" i="22"/>
  <c r="J203" i="22"/>
  <c r="J160" i="22"/>
  <c r="R203" i="22"/>
  <c r="R160" i="22"/>
  <c r="C211" i="22"/>
  <c r="C171" i="22"/>
  <c r="K211" i="22"/>
  <c r="K171" i="22"/>
  <c r="S211" i="22"/>
  <c r="S171" i="22"/>
  <c r="E213" i="22"/>
  <c r="E175" i="22"/>
  <c r="M213" i="22"/>
  <c r="M175" i="22"/>
  <c r="U213" i="22"/>
  <c r="U175" i="22"/>
  <c r="F213" i="22"/>
  <c r="D183" i="19"/>
  <c r="L183" i="19"/>
  <c r="T183" i="19"/>
  <c r="D184" i="19"/>
  <c r="L184" i="19"/>
  <c r="T184" i="19"/>
  <c r="D185" i="19"/>
  <c r="L185" i="19"/>
  <c r="T185" i="19"/>
  <c r="D187" i="19"/>
  <c r="L187" i="19"/>
  <c r="T187" i="19"/>
  <c r="D188" i="19"/>
  <c r="L188" i="19"/>
  <c r="T188" i="19"/>
  <c r="D190" i="19"/>
  <c r="L190" i="19"/>
  <c r="T190" i="19"/>
  <c r="D191" i="19"/>
  <c r="L191" i="19"/>
  <c r="T191" i="19"/>
  <c r="D192" i="19"/>
  <c r="L192" i="19"/>
  <c r="T192" i="19"/>
  <c r="D203" i="19"/>
  <c r="L203" i="19"/>
  <c r="T203" i="19"/>
  <c r="D209" i="19"/>
  <c r="L209" i="19"/>
  <c r="T209" i="19"/>
  <c r="D69" i="20"/>
  <c r="L69" i="20"/>
  <c r="U69" i="20"/>
  <c r="G70" i="20"/>
  <c r="R70" i="20"/>
  <c r="E71" i="20"/>
  <c r="O71" i="20"/>
  <c r="I192" i="21"/>
  <c r="I183" i="21" s="1"/>
  <c r="I141" i="21"/>
  <c r="I132" i="21" s="1"/>
  <c r="Q192" i="21"/>
  <c r="Q183" i="21" s="1"/>
  <c r="Q141" i="21"/>
  <c r="Q132" i="21" s="1"/>
  <c r="Y192" i="21"/>
  <c r="Y183" i="21" s="1"/>
  <c r="Y141" i="21"/>
  <c r="Y132" i="21" s="1"/>
  <c r="D201" i="21"/>
  <c r="D153" i="21"/>
  <c r="L201" i="21"/>
  <c r="L153" i="21"/>
  <c r="T201" i="21"/>
  <c r="T153" i="21"/>
  <c r="D202" i="21"/>
  <c r="D157" i="21"/>
  <c r="L202" i="21"/>
  <c r="L157" i="21"/>
  <c r="T202" i="21"/>
  <c r="T157" i="21"/>
  <c r="D203" i="21"/>
  <c r="D160" i="21"/>
  <c r="L203" i="21"/>
  <c r="L160" i="21"/>
  <c r="T203" i="21"/>
  <c r="T160" i="21"/>
  <c r="E211" i="21"/>
  <c r="E205" i="21" s="1"/>
  <c r="E171" i="21"/>
  <c r="M211" i="21"/>
  <c r="M205" i="21" s="1"/>
  <c r="M171" i="21"/>
  <c r="U211" i="21"/>
  <c r="U205" i="21" s="1"/>
  <c r="U171" i="21"/>
  <c r="G213" i="21"/>
  <c r="G205" i="21" s="1"/>
  <c r="G175" i="21"/>
  <c r="O213" i="21"/>
  <c r="O205" i="21" s="1"/>
  <c r="O175" i="21"/>
  <c r="W213" i="21"/>
  <c r="W205" i="21" s="1"/>
  <c r="W175" i="21"/>
  <c r="H153" i="21"/>
  <c r="X160" i="21"/>
  <c r="H192" i="22"/>
  <c r="P192" i="22"/>
  <c r="X192" i="22"/>
  <c r="C201" i="22"/>
  <c r="K201" i="22"/>
  <c r="S201" i="22"/>
  <c r="C202" i="22"/>
  <c r="K202" i="22"/>
  <c r="S202" i="22"/>
  <c r="C203" i="22"/>
  <c r="K203" i="22"/>
  <c r="S203" i="22"/>
  <c r="D211" i="22"/>
  <c r="L211" i="22"/>
  <c r="T211" i="22"/>
  <c r="N213" i="22"/>
  <c r="E171" i="19"/>
  <c r="M171" i="19"/>
  <c r="U171" i="19"/>
  <c r="E184" i="19"/>
  <c r="M184" i="19"/>
  <c r="U184" i="19"/>
  <c r="E203" i="19"/>
  <c r="M203" i="19"/>
  <c r="U203" i="19"/>
  <c r="E209" i="19"/>
  <c r="M209" i="19"/>
  <c r="U209" i="19"/>
  <c r="E69" i="20"/>
  <c r="M69" i="20"/>
  <c r="V69" i="20"/>
  <c r="T70" i="20"/>
  <c r="F71" i="20"/>
  <c r="F205" i="21"/>
  <c r="P153" i="21"/>
  <c r="H171" i="21"/>
  <c r="I192" i="22"/>
  <c r="Q192" i="22"/>
  <c r="Y192" i="22"/>
  <c r="D201" i="22"/>
  <c r="L201" i="22"/>
  <c r="T201" i="22"/>
  <c r="D202" i="22"/>
  <c r="L202" i="22"/>
  <c r="T202" i="22"/>
  <c r="D203" i="22"/>
  <c r="L203" i="22"/>
  <c r="T203" i="22"/>
  <c r="E211" i="22"/>
  <c r="M211" i="22"/>
  <c r="U211" i="22"/>
  <c r="G213" i="22"/>
  <c r="O213" i="22"/>
  <c r="W213" i="22"/>
  <c r="V213" i="22"/>
  <c r="F171" i="19"/>
  <c r="N171" i="19"/>
  <c r="V171" i="19"/>
  <c r="F190" i="19"/>
  <c r="V190" i="19"/>
  <c r="F203" i="19"/>
  <c r="N203" i="19"/>
  <c r="V203" i="19"/>
  <c r="N69" i="20"/>
  <c r="W69" i="20"/>
  <c r="J70" i="20"/>
  <c r="G71" i="20"/>
  <c r="R71" i="20"/>
  <c r="C192" i="21"/>
  <c r="C183" i="21" s="1"/>
  <c r="C141" i="21"/>
  <c r="C132" i="21" s="1"/>
  <c r="K192" i="21"/>
  <c r="K183" i="21" s="1"/>
  <c r="K141" i="21"/>
  <c r="K132" i="21" s="1"/>
  <c r="S192" i="21"/>
  <c r="S183" i="21" s="1"/>
  <c r="S141" i="21"/>
  <c r="S132" i="21" s="1"/>
  <c r="F201" i="21"/>
  <c r="F153" i="21"/>
  <c r="N201" i="21"/>
  <c r="N153" i="21"/>
  <c r="V201" i="21"/>
  <c r="V153" i="21"/>
  <c r="F202" i="21"/>
  <c r="F157" i="21"/>
  <c r="N202" i="21"/>
  <c r="N157" i="21"/>
  <c r="V202" i="21"/>
  <c r="V157" i="21"/>
  <c r="F203" i="21"/>
  <c r="F160" i="21"/>
  <c r="N203" i="21"/>
  <c r="N160" i="21"/>
  <c r="V203" i="21"/>
  <c r="V160" i="21"/>
  <c r="X153" i="21"/>
  <c r="N203" i="22"/>
  <c r="H201" i="23"/>
  <c r="H48" i="23"/>
  <c r="H160" i="23" s="1"/>
  <c r="P201" i="23"/>
  <c r="P48" i="23"/>
  <c r="P153" i="23" s="1"/>
  <c r="X201" i="23"/>
  <c r="X48" i="23"/>
  <c r="X153" i="23" s="1"/>
  <c r="H202" i="23"/>
  <c r="P202" i="23"/>
  <c r="P157" i="23"/>
  <c r="X202" i="23"/>
  <c r="H203" i="23"/>
  <c r="P203" i="23"/>
  <c r="P160" i="23"/>
  <c r="X203" i="23"/>
  <c r="B179" i="23"/>
  <c r="B176" i="23"/>
  <c r="B172" i="23"/>
  <c r="B170" i="23"/>
  <c r="R179" i="23"/>
  <c r="R176" i="23"/>
  <c r="R172" i="23"/>
  <c r="R170" i="23"/>
  <c r="E179" i="23"/>
  <c r="E176" i="23"/>
  <c r="E172" i="23"/>
  <c r="M172" i="23"/>
  <c r="M170" i="23"/>
  <c r="U179" i="23"/>
  <c r="U176" i="23"/>
  <c r="U172" i="23"/>
  <c r="U170" i="23"/>
  <c r="I205" i="23"/>
  <c r="G165" i="19"/>
  <c r="O165" i="19"/>
  <c r="W165" i="19"/>
  <c r="G167" i="19"/>
  <c r="O167" i="19"/>
  <c r="W167" i="19"/>
  <c r="G168" i="19"/>
  <c r="O168" i="19"/>
  <c r="W168" i="19"/>
  <c r="G169" i="19"/>
  <c r="O169" i="19"/>
  <c r="W169" i="19"/>
  <c r="G171" i="19"/>
  <c r="O171" i="19"/>
  <c r="W171" i="19"/>
  <c r="G172" i="19"/>
  <c r="O172" i="19"/>
  <c r="W172" i="19"/>
  <c r="G173" i="19"/>
  <c r="O173" i="19"/>
  <c r="W173" i="19"/>
  <c r="G176" i="19"/>
  <c r="O176" i="19"/>
  <c r="W176" i="19"/>
  <c r="G184" i="19"/>
  <c r="O184" i="19"/>
  <c r="W184" i="19"/>
  <c r="G190" i="19"/>
  <c r="O190" i="19"/>
  <c r="W190" i="19"/>
  <c r="G209" i="19"/>
  <c r="O209" i="19"/>
  <c r="W209" i="19"/>
  <c r="O69" i="20"/>
  <c r="L70" i="20"/>
  <c r="V70" i="20"/>
  <c r="T71" i="20"/>
  <c r="D192" i="21"/>
  <c r="D183" i="21" s="1"/>
  <c r="D141" i="21"/>
  <c r="D132" i="21" s="1"/>
  <c r="L192" i="21"/>
  <c r="L183" i="21" s="1"/>
  <c r="L141" i="21"/>
  <c r="L132" i="21" s="1"/>
  <c r="T192" i="21"/>
  <c r="T183" i="21" s="1"/>
  <c r="T141" i="21"/>
  <c r="T132" i="21" s="1"/>
  <c r="G201" i="21"/>
  <c r="G153" i="21"/>
  <c r="O201" i="21"/>
  <c r="O153" i="21"/>
  <c r="W201" i="21"/>
  <c r="W153" i="21"/>
  <c r="G202" i="21"/>
  <c r="G157" i="21"/>
  <c r="O202" i="21"/>
  <c r="O157" i="21"/>
  <c r="W202" i="21"/>
  <c r="W157" i="21"/>
  <c r="G203" i="21"/>
  <c r="G160" i="21"/>
  <c r="O203" i="21"/>
  <c r="O160" i="21"/>
  <c r="W203" i="21"/>
  <c r="W160" i="21"/>
  <c r="B213" i="21"/>
  <c r="B175" i="21"/>
  <c r="J213" i="21"/>
  <c r="J175" i="21"/>
  <c r="R213" i="21"/>
  <c r="R175" i="21"/>
  <c r="H157" i="21"/>
  <c r="C192" i="22"/>
  <c r="K192" i="22"/>
  <c r="S192" i="22"/>
  <c r="F201" i="22"/>
  <c r="V203" i="22"/>
  <c r="R163" i="23"/>
  <c r="R161" i="23"/>
  <c r="R155" i="23"/>
  <c r="R154" i="23"/>
  <c r="R151" i="23"/>
  <c r="R158" i="23"/>
  <c r="I211" i="23"/>
  <c r="H165" i="19"/>
  <c r="P165" i="19"/>
  <c r="X165" i="19"/>
  <c r="H167" i="19"/>
  <c r="P167" i="19"/>
  <c r="X167" i="19"/>
  <c r="H168" i="19"/>
  <c r="P168" i="19"/>
  <c r="X168" i="19"/>
  <c r="H169" i="19"/>
  <c r="P169" i="19"/>
  <c r="X169" i="19"/>
  <c r="H171" i="19"/>
  <c r="P171" i="19"/>
  <c r="X171" i="19"/>
  <c r="H172" i="19"/>
  <c r="P172" i="19"/>
  <c r="X172" i="19"/>
  <c r="H173" i="19"/>
  <c r="P173" i="19"/>
  <c r="X173" i="19"/>
  <c r="H176" i="19"/>
  <c r="P176" i="19"/>
  <c r="X176" i="19"/>
  <c r="H184" i="19"/>
  <c r="P184" i="19"/>
  <c r="H190" i="19"/>
  <c r="P190" i="19"/>
  <c r="H203" i="19"/>
  <c r="P203" i="19"/>
  <c r="X203" i="19"/>
  <c r="H209" i="19"/>
  <c r="P209" i="19"/>
  <c r="X209" i="19"/>
  <c r="X69" i="20"/>
  <c r="H70" i="20"/>
  <c r="P70" i="20"/>
  <c r="X70" i="20"/>
  <c r="H79" i="20"/>
  <c r="H170" i="4" s="1"/>
  <c r="H71" i="20"/>
  <c r="P79" i="20"/>
  <c r="P170" i="4" s="1"/>
  <c r="P71" i="20"/>
  <c r="X79" i="20"/>
  <c r="X170" i="4" s="1"/>
  <c r="X71" i="20"/>
  <c r="H69" i="20"/>
  <c r="P69" i="20"/>
  <c r="B70" i="20"/>
  <c r="M70" i="20"/>
  <c r="W70" i="20"/>
  <c r="J71" i="20"/>
  <c r="U71" i="20"/>
  <c r="E192" i="21"/>
  <c r="E183" i="21" s="1"/>
  <c r="E141" i="21"/>
  <c r="E132" i="21" s="1"/>
  <c r="M192" i="21"/>
  <c r="M183" i="21" s="1"/>
  <c r="M141" i="21"/>
  <c r="M132" i="21" s="1"/>
  <c r="U192" i="21"/>
  <c r="U183" i="21" s="1"/>
  <c r="U141" i="21"/>
  <c r="U132" i="21" s="1"/>
  <c r="I211" i="21"/>
  <c r="I205" i="21" s="1"/>
  <c r="I171" i="21"/>
  <c r="Q211" i="21"/>
  <c r="Q205" i="21" s="1"/>
  <c r="Q171" i="21"/>
  <c r="Y211" i="21"/>
  <c r="Y205" i="21" s="1"/>
  <c r="Y171" i="21"/>
  <c r="C213" i="21"/>
  <c r="C205" i="21" s="1"/>
  <c r="C175" i="21"/>
  <c r="K213" i="21"/>
  <c r="K205" i="21" s="1"/>
  <c r="K175" i="21"/>
  <c r="S213" i="21"/>
  <c r="S205" i="21" s="1"/>
  <c r="S175" i="21"/>
  <c r="P157" i="21"/>
  <c r="D192" i="22"/>
  <c r="L192" i="22"/>
  <c r="T192" i="22"/>
  <c r="G201" i="22"/>
  <c r="O201" i="22"/>
  <c r="W201" i="22"/>
  <c r="G202" i="22"/>
  <c r="O202" i="22"/>
  <c r="W202" i="22"/>
  <c r="G203" i="22"/>
  <c r="O203" i="22"/>
  <c r="W203" i="22"/>
  <c r="H211" i="22"/>
  <c r="P211" i="22"/>
  <c r="X211" i="22"/>
  <c r="B213" i="22"/>
  <c r="J213" i="22"/>
  <c r="R213" i="22"/>
  <c r="N201" i="22"/>
  <c r="J163" i="23"/>
  <c r="J158" i="23"/>
  <c r="J155" i="23"/>
  <c r="J154" i="23"/>
  <c r="J151" i="23"/>
  <c r="J161" i="23"/>
  <c r="G179" i="23"/>
  <c r="G176" i="23"/>
  <c r="G172" i="23"/>
  <c r="G170" i="23"/>
  <c r="O179" i="23"/>
  <c r="O176" i="23"/>
  <c r="O172" i="23"/>
  <c r="O170" i="23"/>
  <c r="W179" i="23"/>
  <c r="W176" i="23"/>
  <c r="W172" i="23"/>
  <c r="W170" i="23"/>
  <c r="I175" i="21"/>
  <c r="Q175" i="21"/>
  <c r="Y175" i="21"/>
  <c r="G153" i="22"/>
  <c r="O153" i="22"/>
  <c r="W153" i="22"/>
  <c r="G157" i="22"/>
  <c r="O157" i="22"/>
  <c r="W157" i="22"/>
  <c r="G160" i="22"/>
  <c r="O160" i="22"/>
  <c r="W160" i="22"/>
  <c r="G171" i="22"/>
  <c r="O171" i="22"/>
  <c r="W171" i="22"/>
  <c r="G175" i="22"/>
  <c r="O175" i="22"/>
  <c r="W175" i="22"/>
  <c r="C99" i="23"/>
  <c r="C175" i="23" s="1"/>
  <c r="K99" i="23"/>
  <c r="K175" i="23" s="1"/>
  <c r="S99" i="23"/>
  <c r="S171" i="23" s="1"/>
  <c r="B211" i="23"/>
  <c r="B171" i="23"/>
  <c r="J211" i="23"/>
  <c r="J171" i="23"/>
  <c r="R211" i="23"/>
  <c r="R171" i="23"/>
  <c r="D213" i="23"/>
  <c r="D175" i="23"/>
  <c r="L213" i="23"/>
  <c r="L175" i="23"/>
  <c r="T213" i="23"/>
  <c r="T175" i="23"/>
  <c r="E151" i="23"/>
  <c r="M151" i="23"/>
  <c r="U151" i="23"/>
  <c r="E153" i="23"/>
  <c r="M153" i="23"/>
  <c r="U153" i="23"/>
  <c r="E154" i="23"/>
  <c r="M154" i="23"/>
  <c r="U154" i="23"/>
  <c r="F157" i="23"/>
  <c r="C158" i="23"/>
  <c r="N158" i="23"/>
  <c r="Y158" i="23"/>
  <c r="K160" i="23"/>
  <c r="V160" i="23"/>
  <c r="I161" i="23"/>
  <c r="T161" i="23"/>
  <c r="K163" i="23"/>
  <c r="Y202" i="23"/>
  <c r="Y194" i="23" s="1"/>
  <c r="Q69" i="24"/>
  <c r="B141" i="21"/>
  <c r="B132" i="21" s="1"/>
  <c r="J141" i="21"/>
  <c r="J132" i="21" s="1"/>
  <c r="R141" i="21"/>
  <c r="R132" i="21" s="1"/>
  <c r="B153" i="21"/>
  <c r="J153" i="21"/>
  <c r="R153" i="21"/>
  <c r="B157" i="21"/>
  <c r="J157" i="21"/>
  <c r="R157" i="21"/>
  <c r="B160" i="21"/>
  <c r="J160" i="21"/>
  <c r="R160" i="21"/>
  <c r="H141" i="22"/>
  <c r="H132" i="22" s="1"/>
  <c r="P141" i="22"/>
  <c r="P132" i="22" s="1"/>
  <c r="X141" i="22"/>
  <c r="X132" i="22" s="1"/>
  <c r="H153" i="22"/>
  <c r="P153" i="22"/>
  <c r="X153" i="22"/>
  <c r="H157" i="22"/>
  <c r="P157" i="22"/>
  <c r="X157" i="22"/>
  <c r="H160" i="22"/>
  <c r="P160" i="22"/>
  <c r="X160" i="22"/>
  <c r="H171" i="22"/>
  <c r="P171" i="22"/>
  <c r="X171" i="22"/>
  <c r="H175" i="22"/>
  <c r="P175" i="22"/>
  <c r="X175" i="22"/>
  <c r="D179" i="23"/>
  <c r="D176" i="23"/>
  <c r="D172" i="23"/>
  <c r="D170" i="23"/>
  <c r="L179" i="23"/>
  <c r="L176" i="23"/>
  <c r="L172" i="23"/>
  <c r="L170" i="23"/>
  <c r="T179" i="23"/>
  <c r="T176" i="23"/>
  <c r="T172" i="23"/>
  <c r="T170" i="23"/>
  <c r="C205" i="23"/>
  <c r="K205" i="23"/>
  <c r="S205" i="23"/>
  <c r="E213" i="23"/>
  <c r="E175" i="23"/>
  <c r="M213" i="23"/>
  <c r="M175" i="23"/>
  <c r="U213" i="23"/>
  <c r="U175" i="23"/>
  <c r="F137" i="23"/>
  <c r="N137" i="23"/>
  <c r="V137" i="23"/>
  <c r="F139" i="23"/>
  <c r="N139" i="23"/>
  <c r="V139" i="23"/>
  <c r="F140" i="23"/>
  <c r="N140" i="23"/>
  <c r="V140" i="23"/>
  <c r="F141" i="23"/>
  <c r="N141" i="23"/>
  <c r="V141" i="23"/>
  <c r="F143" i="23"/>
  <c r="N143" i="23"/>
  <c r="V143" i="23"/>
  <c r="F151" i="23"/>
  <c r="N151" i="23"/>
  <c r="V151" i="23"/>
  <c r="F153" i="23"/>
  <c r="N153" i="23"/>
  <c r="V153" i="23"/>
  <c r="F154" i="23"/>
  <c r="N154" i="23"/>
  <c r="V154" i="23"/>
  <c r="F155" i="23"/>
  <c r="N155" i="23"/>
  <c r="V155" i="23"/>
  <c r="R157" i="23"/>
  <c r="D158" i="23"/>
  <c r="O158" i="23"/>
  <c r="B160" i="23"/>
  <c r="L160" i="23"/>
  <c r="W160" i="23"/>
  <c r="V161" i="23"/>
  <c r="L163" i="23"/>
  <c r="Q175" i="23"/>
  <c r="I203" i="23"/>
  <c r="I67" i="24"/>
  <c r="Y69" i="24"/>
  <c r="C171" i="21"/>
  <c r="K171" i="21"/>
  <c r="S171" i="21"/>
  <c r="I141" i="22"/>
  <c r="I132" i="22" s="1"/>
  <c r="Q141" i="22"/>
  <c r="Q132" i="22" s="1"/>
  <c r="Y141" i="22"/>
  <c r="Y132" i="22" s="1"/>
  <c r="I153" i="22"/>
  <c r="Q153" i="22"/>
  <c r="Y153" i="22"/>
  <c r="I157" i="22"/>
  <c r="Q157" i="22"/>
  <c r="Y157" i="22"/>
  <c r="I160" i="22"/>
  <c r="Q160" i="22"/>
  <c r="Y160" i="22"/>
  <c r="I171" i="22"/>
  <c r="Q171" i="22"/>
  <c r="Y171" i="22"/>
  <c r="I175" i="22"/>
  <c r="Q175" i="22"/>
  <c r="Y175" i="22"/>
  <c r="E163" i="23"/>
  <c r="E161" i="23"/>
  <c r="E158" i="23"/>
  <c r="M163" i="23"/>
  <c r="M161" i="23"/>
  <c r="M158" i="23"/>
  <c r="U163" i="23"/>
  <c r="U161" i="23"/>
  <c r="U158" i="23"/>
  <c r="D211" i="23"/>
  <c r="D205" i="23" s="1"/>
  <c r="D171" i="23"/>
  <c r="L211" i="23"/>
  <c r="L205" i="23" s="1"/>
  <c r="L171" i="23"/>
  <c r="T211" i="23"/>
  <c r="T205" i="23" s="1"/>
  <c r="T171" i="23"/>
  <c r="F213" i="23"/>
  <c r="F175" i="23"/>
  <c r="N213" i="23"/>
  <c r="N175" i="23"/>
  <c r="V213" i="23"/>
  <c r="V175" i="23"/>
  <c r="G137" i="23"/>
  <c r="O137" i="23"/>
  <c r="W137" i="23"/>
  <c r="G139" i="23"/>
  <c r="O139" i="23"/>
  <c r="W139" i="23"/>
  <c r="G140" i="23"/>
  <c r="O140" i="23"/>
  <c r="W140" i="23"/>
  <c r="G141" i="23"/>
  <c r="O141" i="23"/>
  <c r="W141" i="23"/>
  <c r="G143" i="23"/>
  <c r="O143" i="23"/>
  <c r="W143" i="23"/>
  <c r="G151" i="23"/>
  <c r="O151" i="23"/>
  <c r="W151" i="23"/>
  <c r="G153" i="23"/>
  <c r="O153" i="23"/>
  <c r="W153" i="23"/>
  <c r="G154" i="23"/>
  <c r="O154" i="23"/>
  <c r="W154" i="23"/>
  <c r="G155" i="23"/>
  <c r="O155" i="23"/>
  <c r="W155" i="23"/>
  <c r="I157" i="23"/>
  <c r="S157" i="23"/>
  <c r="F158" i="23"/>
  <c r="N160" i="23"/>
  <c r="Y160" i="23"/>
  <c r="K161" i="23"/>
  <c r="W161" i="23"/>
  <c r="O163" i="23"/>
  <c r="Q203" i="23"/>
  <c r="Q194" i="23" s="1"/>
  <c r="Q67" i="24"/>
  <c r="B141" i="22"/>
  <c r="B132" i="22" s="1"/>
  <c r="J141" i="22"/>
  <c r="J132" i="22" s="1"/>
  <c r="R141" i="22"/>
  <c r="R132" i="22" s="1"/>
  <c r="B171" i="22"/>
  <c r="J171" i="22"/>
  <c r="R171" i="22"/>
  <c r="B175" i="22"/>
  <c r="J175" i="22"/>
  <c r="R175" i="22"/>
  <c r="F179" i="23"/>
  <c r="F176" i="23"/>
  <c r="F172" i="23"/>
  <c r="F170" i="23"/>
  <c r="N179" i="23"/>
  <c r="N176" i="23"/>
  <c r="N172" i="23"/>
  <c r="N170" i="23"/>
  <c r="V179" i="23"/>
  <c r="V176" i="23"/>
  <c r="V172" i="23"/>
  <c r="V170" i="23"/>
  <c r="E211" i="23"/>
  <c r="M211" i="23"/>
  <c r="M171" i="23"/>
  <c r="U211" i="23"/>
  <c r="U171" i="23"/>
  <c r="G213" i="23"/>
  <c r="G175" i="23"/>
  <c r="O213" i="23"/>
  <c r="O175" i="23"/>
  <c r="W213" i="23"/>
  <c r="W175" i="23"/>
  <c r="H137" i="23"/>
  <c r="P137" i="23"/>
  <c r="X137" i="23"/>
  <c r="H139" i="23"/>
  <c r="P139" i="23"/>
  <c r="X139" i="23"/>
  <c r="H140" i="23"/>
  <c r="P140" i="23"/>
  <c r="X140" i="23"/>
  <c r="H141" i="23"/>
  <c r="P141" i="23"/>
  <c r="X141" i="23"/>
  <c r="H143" i="23"/>
  <c r="P143" i="23"/>
  <c r="X143" i="23"/>
  <c r="T157" i="23"/>
  <c r="G158" i="23"/>
  <c r="D160" i="23"/>
  <c r="O160" i="23"/>
  <c r="Y161" i="23"/>
  <c r="Q163" i="23"/>
  <c r="Y175" i="23"/>
  <c r="I201" i="23"/>
  <c r="Y67" i="24"/>
  <c r="E153" i="21"/>
  <c r="M153" i="21"/>
  <c r="U153" i="21"/>
  <c r="E157" i="21"/>
  <c r="M157" i="21"/>
  <c r="U157" i="21"/>
  <c r="E160" i="21"/>
  <c r="M160" i="21"/>
  <c r="U160" i="21"/>
  <c r="E175" i="21"/>
  <c r="M175" i="21"/>
  <c r="U175" i="21"/>
  <c r="C141" i="22"/>
  <c r="C132" i="22" s="1"/>
  <c r="K141" i="22"/>
  <c r="K132" i="22" s="1"/>
  <c r="S141" i="22"/>
  <c r="S132" i="22" s="1"/>
  <c r="C153" i="22"/>
  <c r="K153" i="22"/>
  <c r="S153" i="22"/>
  <c r="C157" i="22"/>
  <c r="K157" i="22"/>
  <c r="S157" i="22"/>
  <c r="C160" i="22"/>
  <c r="K160" i="22"/>
  <c r="S160" i="22"/>
  <c r="C175" i="22"/>
  <c r="K175" i="22"/>
  <c r="S175" i="22"/>
  <c r="E202" i="23"/>
  <c r="E157" i="23"/>
  <c r="M202" i="23"/>
  <c r="M157" i="23"/>
  <c r="U202" i="23"/>
  <c r="U157" i="23"/>
  <c r="E203" i="23"/>
  <c r="E160" i="23"/>
  <c r="M203" i="23"/>
  <c r="M194" i="23" s="1"/>
  <c r="M160" i="23"/>
  <c r="U203" i="23"/>
  <c r="U160" i="23"/>
  <c r="F211" i="23"/>
  <c r="F171" i="23"/>
  <c r="N211" i="23"/>
  <c r="N171" i="23"/>
  <c r="V211" i="23"/>
  <c r="V171" i="23"/>
  <c r="H213" i="23"/>
  <c r="H175" i="23"/>
  <c r="P213" i="23"/>
  <c r="P175" i="23"/>
  <c r="X213" i="23"/>
  <c r="X175" i="23"/>
  <c r="I137" i="23"/>
  <c r="Q137" i="23"/>
  <c r="Y137" i="23"/>
  <c r="I139" i="23"/>
  <c r="Q139" i="23"/>
  <c r="Y139" i="23"/>
  <c r="I140" i="23"/>
  <c r="Q140" i="23"/>
  <c r="Y140" i="23"/>
  <c r="I141" i="23"/>
  <c r="Q141" i="23"/>
  <c r="I143" i="23"/>
  <c r="Q143" i="23"/>
  <c r="Y143" i="23"/>
  <c r="I151" i="23"/>
  <c r="Q151" i="23"/>
  <c r="Y151" i="23"/>
  <c r="Q153" i="23"/>
  <c r="Y153" i="23"/>
  <c r="I154" i="23"/>
  <c r="Q154" i="23"/>
  <c r="Y154" i="23"/>
  <c r="Q155" i="23"/>
  <c r="K157" i="23"/>
  <c r="V157" i="23"/>
  <c r="S158" i="23"/>
  <c r="F160" i="23"/>
  <c r="C161" i="23"/>
  <c r="N161" i="23"/>
  <c r="C163" i="23"/>
  <c r="S163" i="23"/>
  <c r="I68" i="24"/>
  <c r="F171" i="21"/>
  <c r="N171" i="21"/>
  <c r="V171" i="21"/>
  <c r="D141" i="22"/>
  <c r="D132" i="22" s="1"/>
  <c r="L141" i="22"/>
  <c r="L132" i="22" s="1"/>
  <c r="T141" i="22"/>
  <c r="T132" i="22" s="1"/>
  <c r="D153" i="22"/>
  <c r="L153" i="22"/>
  <c r="T153" i="22"/>
  <c r="D157" i="22"/>
  <c r="L157" i="22"/>
  <c r="T157" i="22"/>
  <c r="D160" i="22"/>
  <c r="L160" i="22"/>
  <c r="T160" i="22"/>
  <c r="D171" i="22"/>
  <c r="L171" i="22"/>
  <c r="T171" i="22"/>
  <c r="D175" i="22"/>
  <c r="L175" i="22"/>
  <c r="T175" i="22"/>
  <c r="H179" i="23"/>
  <c r="H176" i="23"/>
  <c r="H172" i="23"/>
  <c r="H170" i="23"/>
  <c r="P179" i="23"/>
  <c r="P176" i="23"/>
  <c r="P172" i="23"/>
  <c r="P170" i="23"/>
  <c r="X179" i="23"/>
  <c r="X176" i="23"/>
  <c r="X172" i="23"/>
  <c r="X170" i="23"/>
  <c r="G211" i="23"/>
  <c r="G205" i="23" s="1"/>
  <c r="G171" i="23"/>
  <c r="O211" i="23"/>
  <c r="O205" i="23" s="1"/>
  <c r="O171" i="23"/>
  <c r="W211" i="23"/>
  <c r="W171" i="23"/>
  <c r="B137" i="23"/>
  <c r="J137" i="23"/>
  <c r="R137" i="23"/>
  <c r="B139" i="23"/>
  <c r="J139" i="23"/>
  <c r="B140" i="23"/>
  <c r="J140" i="23"/>
  <c r="B141" i="23"/>
  <c r="J141" i="23"/>
  <c r="R141" i="23"/>
  <c r="B143" i="23"/>
  <c r="J143" i="23"/>
  <c r="R143" i="23"/>
  <c r="B153" i="23"/>
  <c r="J153" i="23"/>
  <c r="R153" i="23"/>
  <c r="B157" i="23"/>
  <c r="L157" i="23"/>
  <c r="W157" i="23"/>
  <c r="T158" i="23"/>
  <c r="G160" i="23"/>
  <c r="R160" i="23"/>
  <c r="D161" i="23"/>
  <c r="Q68" i="24"/>
  <c r="G141" i="21"/>
  <c r="G132" i="21" s="1"/>
  <c r="O141" i="21"/>
  <c r="O132" i="21" s="1"/>
  <c r="W141" i="21"/>
  <c r="W132" i="21" s="1"/>
  <c r="G171" i="21"/>
  <c r="O171" i="21"/>
  <c r="W171" i="21"/>
  <c r="E141" i="22"/>
  <c r="E132" i="22" s="1"/>
  <c r="M141" i="22"/>
  <c r="M132" i="22" s="1"/>
  <c r="U141" i="22"/>
  <c r="U132" i="22" s="1"/>
  <c r="E153" i="22"/>
  <c r="M153" i="22"/>
  <c r="U153" i="22"/>
  <c r="E157" i="22"/>
  <c r="M157" i="22"/>
  <c r="U157" i="22"/>
  <c r="E160" i="22"/>
  <c r="M160" i="22"/>
  <c r="U160" i="22"/>
  <c r="E171" i="22"/>
  <c r="M171" i="22"/>
  <c r="U171" i="22"/>
  <c r="H211" i="23"/>
  <c r="H205" i="23" s="1"/>
  <c r="H171" i="23"/>
  <c r="P211" i="23"/>
  <c r="P205" i="23" s="1"/>
  <c r="P171" i="23"/>
  <c r="X211" i="23"/>
  <c r="X205" i="23" s="1"/>
  <c r="X171" i="23"/>
  <c r="B213" i="23"/>
  <c r="B175" i="23"/>
  <c r="J213" i="23"/>
  <c r="J175" i="23"/>
  <c r="R213" i="23"/>
  <c r="R175" i="23"/>
  <c r="C137" i="23"/>
  <c r="K137" i="23"/>
  <c r="S137" i="23"/>
  <c r="C139" i="23"/>
  <c r="K139" i="23"/>
  <c r="S139" i="23"/>
  <c r="C140" i="23"/>
  <c r="K140" i="23"/>
  <c r="S140" i="23"/>
  <c r="C141" i="23"/>
  <c r="K141" i="23"/>
  <c r="S141" i="23"/>
  <c r="C143" i="23"/>
  <c r="K143" i="23"/>
  <c r="S143" i="23"/>
  <c r="C151" i="23"/>
  <c r="K151" i="23"/>
  <c r="S151" i="23"/>
  <c r="C153" i="23"/>
  <c r="K153" i="23"/>
  <c r="S153" i="23"/>
  <c r="C154" i="23"/>
  <c r="K154" i="23"/>
  <c r="S154" i="23"/>
  <c r="K155" i="23"/>
  <c r="C157" i="23"/>
  <c r="N157" i="23"/>
  <c r="V158" i="23"/>
  <c r="S160" i="23"/>
  <c r="F161" i="23"/>
  <c r="Y68" i="24"/>
  <c r="B67" i="24"/>
  <c r="J67" i="24"/>
  <c r="R67" i="24"/>
  <c r="B68" i="24"/>
  <c r="J68" i="24"/>
  <c r="R68" i="24"/>
  <c r="B69" i="24"/>
  <c r="J69" i="24"/>
  <c r="R69" i="24"/>
  <c r="V75" i="24"/>
  <c r="V172" i="4" s="1"/>
  <c r="N76" i="24"/>
  <c r="N173" i="4" s="1"/>
  <c r="F77" i="24"/>
  <c r="F174" i="4" s="1"/>
  <c r="V77" i="24"/>
  <c r="V174" i="4" s="1"/>
  <c r="H143" i="26"/>
  <c r="X153" i="26"/>
  <c r="D143" i="27"/>
  <c r="L143" i="27"/>
  <c r="T143" i="27"/>
  <c r="U105" i="27"/>
  <c r="C67" i="24"/>
  <c r="K67" i="24"/>
  <c r="S67" i="24"/>
  <c r="C68" i="24"/>
  <c r="K68" i="24"/>
  <c r="S68" i="24"/>
  <c r="C69" i="24"/>
  <c r="K69" i="24"/>
  <c r="S69" i="24"/>
  <c r="W75" i="24"/>
  <c r="W172" i="4" s="1"/>
  <c r="O76" i="24"/>
  <c r="O173" i="4" s="1"/>
  <c r="G77" i="24"/>
  <c r="G174" i="4" s="1"/>
  <c r="W77" i="24"/>
  <c r="W174" i="4" s="1"/>
  <c r="B146" i="25"/>
  <c r="J146" i="25"/>
  <c r="R146" i="25"/>
  <c r="H152" i="27"/>
  <c r="H116" i="27"/>
  <c r="P152" i="27"/>
  <c r="P116" i="27"/>
  <c r="X152" i="27"/>
  <c r="X116" i="27"/>
  <c r="B122" i="27"/>
  <c r="B154" i="27"/>
  <c r="R154" i="27"/>
  <c r="R122" i="27"/>
  <c r="D67" i="24"/>
  <c r="L67" i="24"/>
  <c r="T67" i="24"/>
  <c r="D68" i="24"/>
  <c r="L68" i="24"/>
  <c r="T68" i="24"/>
  <c r="D69" i="24"/>
  <c r="L69" i="24"/>
  <c r="T69" i="24"/>
  <c r="M75" i="24"/>
  <c r="M172" i="4" s="1"/>
  <c r="C119" i="25"/>
  <c r="C152" i="26"/>
  <c r="C116" i="26"/>
  <c r="K152" i="26"/>
  <c r="K116" i="26"/>
  <c r="S152" i="26"/>
  <c r="S116" i="26"/>
  <c r="E154" i="26"/>
  <c r="E122" i="26"/>
  <c r="M154" i="26"/>
  <c r="M122" i="26"/>
  <c r="U154" i="26"/>
  <c r="U122" i="26"/>
  <c r="H119" i="26"/>
  <c r="X143" i="26"/>
  <c r="E143" i="27"/>
  <c r="E67" i="24"/>
  <c r="E68" i="24"/>
  <c r="U68" i="24"/>
  <c r="M69" i="24"/>
  <c r="N75" i="24"/>
  <c r="N172" i="4" s="1"/>
  <c r="D146" i="25"/>
  <c r="L146" i="25"/>
  <c r="T146" i="25"/>
  <c r="K119" i="25"/>
  <c r="C143" i="25"/>
  <c r="C136" i="25" s="1"/>
  <c r="J154" i="27"/>
  <c r="F67" i="24"/>
  <c r="F68" i="24"/>
  <c r="V68" i="24"/>
  <c r="N69" i="24"/>
  <c r="O75" i="24"/>
  <c r="O172" i="4" s="1"/>
  <c r="E146" i="25"/>
  <c r="M146" i="25"/>
  <c r="U146" i="25"/>
  <c r="S119" i="25"/>
  <c r="K143" i="25"/>
  <c r="K136" i="25" s="1"/>
  <c r="E119" i="27"/>
  <c r="G67" i="24"/>
  <c r="G68" i="24"/>
  <c r="W68" i="24"/>
  <c r="O69" i="24"/>
  <c r="F152" i="25"/>
  <c r="F146" i="25" s="1"/>
  <c r="F116" i="25"/>
  <c r="N152" i="25"/>
  <c r="N146" i="25" s="1"/>
  <c r="N116" i="25"/>
  <c r="V152" i="25"/>
  <c r="V146" i="25" s="1"/>
  <c r="V116" i="25"/>
  <c r="H154" i="25"/>
  <c r="H146" i="25" s="1"/>
  <c r="H122" i="25"/>
  <c r="P154" i="25"/>
  <c r="P146" i="25" s="1"/>
  <c r="P122" i="25"/>
  <c r="X154" i="25"/>
  <c r="X146" i="25" s="1"/>
  <c r="X122" i="25"/>
  <c r="S143" i="25"/>
  <c r="S136" i="25" s="1"/>
  <c r="C143" i="26"/>
  <c r="K143" i="26"/>
  <c r="S143" i="26"/>
  <c r="F152" i="26"/>
  <c r="N152" i="26"/>
  <c r="V152" i="26"/>
  <c r="C153" i="26"/>
  <c r="K153" i="26"/>
  <c r="S153" i="26"/>
  <c r="M119" i="27"/>
  <c r="H67" i="24"/>
  <c r="P67" i="24"/>
  <c r="X67" i="24"/>
  <c r="H68" i="24"/>
  <c r="P68" i="24"/>
  <c r="X68" i="24"/>
  <c r="H69" i="24"/>
  <c r="P69" i="24"/>
  <c r="X69" i="24"/>
  <c r="D143" i="25"/>
  <c r="D136" i="25" s="1"/>
  <c r="D105" i="25"/>
  <c r="L143" i="25"/>
  <c r="L136" i="25" s="1"/>
  <c r="L105" i="25"/>
  <c r="T143" i="25"/>
  <c r="T136" i="25" s="1"/>
  <c r="T105" i="25"/>
  <c r="G146" i="25"/>
  <c r="O146" i="25"/>
  <c r="W146" i="25"/>
  <c r="D143" i="26"/>
  <c r="L143" i="26"/>
  <c r="T143" i="26"/>
  <c r="U119" i="27"/>
  <c r="D116" i="25"/>
  <c r="L116" i="25"/>
  <c r="T116" i="25"/>
  <c r="D119" i="25"/>
  <c r="L119" i="25"/>
  <c r="T119" i="25"/>
  <c r="D122" i="25"/>
  <c r="L122" i="25"/>
  <c r="T122" i="25"/>
  <c r="I105" i="26"/>
  <c r="Q105" i="26"/>
  <c r="Y105" i="26"/>
  <c r="I116" i="26"/>
  <c r="Q116" i="26"/>
  <c r="Y116" i="26"/>
  <c r="I119" i="26"/>
  <c r="Q119" i="26"/>
  <c r="Y119" i="26"/>
  <c r="I122" i="26"/>
  <c r="Q122" i="26"/>
  <c r="Y122" i="26"/>
  <c r="Y152" i="27"/>
  <c r="F105" i="27"/>
  <c r="N105" i="27"/>
  <c r="V105" i="27"/>
  <c r="F116" i="27"/>
  <c r="N116" i="27"/>
  <c r="V116" i="27"/>
  <c r="N119" i="27"/>
  <c r="V119" i="27"/>
  <c r="F122" i="27"/>
  <c r="N122" i="27"/>
  <c r="V122" i="27"/>
  <c r="G153" i="27"/>
  <c r="P153" i="27"/>
  <c r="K154" i="27"/>
  <c r="T154" i="27"/>
  <c r="D113" i="29"/>
  <c r="L113" i="29"/>
  <c r="T113" i="29"/>
  <c r="E105" i="25"/>
  <c r="M105" i="25"/>
  <c r="U105" i="25"/>
  <c r="E116" i="25"/>
  <c r="M116" i="25"/>
  <c r="U116" i="25"/>
  <c r="E119" i="25"/>
  <c r="M119" i="25"/>
  <c r="U119" i="25"/>
  <c r="E122" i="25"/>
  <c r="M122" i="25"/>
  <c r="U122" i="25"/>
  <c r="B105" i="26"/>
  <c r="J105" i="26"/>
  <c r="R105" i="26"/>
  <c r="B116" i="26"/>
  <c r="J116" i="26"/>
  <c r="R116" i="26"/>
  <c r="B119" i="26"/>
  <c r="J119" i="26"/>
  <c r="R119" i="26"/>
  <c r="B122" i="26"/>
  <c r="J122" i="26"/>
  <c r="R122" i="26"/>
  <c r="G105" i="27"/>
  <c r="O105" i="27"/>
  <c r="W105" i="27"/>
  <c r="G116" i="27"/>
  <c r="O116" i="27"/>
  <c r="W116" i="27"/>
  <c r="W119" i="27"/>
  <c r="G122" i="27"/>
  <c r="O122" i="27"/>
  <c r="W122" i="27"/>
  <c r="H153" i="27"/>
  <c r="R153" i="27"/>
  <c r="C154" i="27"/>
  <c r="L154" i="27"/>
  <c r="E113" i="29"/>
  <c r="M113" i="29"/>
  <c r="U113" i="29"/>
  <c r="F105" i="25"/>
  <c r="N105" i="25"/>
  <c r="V105" i="25"/>
  <c r="F119" i="25"/>
  <c r="N119" i="25"/>
  <c r="V119" i="25"/>
  <c r="F122" i="25"/>
  <c r="N122" i="25"/>
  <c r="V122" i="25"/>
  <c r="C105" i="26"/>
  <c r="K105" i="26"/>
  <c r="S105" i="26"/>
  <c r="C119" i="26"/>
  <c r="K119" i="26"/>
  <c r="S119" i="26"/>
  <c r="C122" i="26"/>
  <c r="K122" i="26"/>
  <c r="S122" i="26"/>
  <c r="H105" i="27"/>
  <c r="P105" i="27"/>
  <c r="X105" i="27"/>
  <c r="H122" i="27"/>
  <c r="P122" i="27"/>
  <c r="X122" i="27"/>
  <c r="J153" i="27"/>
  <c r="S153" i="27"/>
  <c r="D154" i="27"/>
  <c r="G105" i="25"/>
  <c r="O105" i="25"/>
  <c r="W105" i="25"/>
  <c r="G116" i="25"/>
  <c r="O116" i="25"/>
  <c r="W116" i="25"/>
  <c r="G119" i="25"/>
  <c r="O119" i="25"/>
  <c r="W119" i="25"/>
  <c r="G122" i="25"/>
  <c r="O122" i="25"/>
  <c r="W122" i="25"/>
  <c r="D105" i="26"/>
  <c r="L105" i="26"/>
  <c r="T105" i="26"/>
  <c r="D116" i="26"/>
  <c r="L116" i="26"/>
  <c r="T116" i="26"/>
  <c r="D119" i="26"/>
  <c r="L119" i="26"/>
  <c r="T119" i="26"/>
  <c r="D122" i="26"/>
  <c r="L122" i="26"/>
  <c r="T122" i="26"/>
  <c r="I153" i="27"/>
  <c r="Q153" i="27"/>
  <c r="Y153" i="27"/>
  <c r="I105" i="27"/>
  <c r="Q105" i="27"/>
  <c r="Y105" i="27"/>
  <c r="I116" i="27"/>
  <c r="Q116" i="27"/>
  <c r="Y116" i="27"/>
  <c r="I119" i="27"/>
  <c r="Q119" i="27"/>
  <c r="Y119" i="27"/>
  <c r="B153" i="27"/>
  <c r="K153" i="27"/>
  <c r="T153" i="27"/>
  <c r="G113" i="29"/>
  <c r="O113" i="29"/>
  <c r="W113" i="29"/>
  <c r="H105" i="25"/>
  <c r="P105" i="25"/>
  <c r="X105" i="25"/>
  <c r="H116" i="25"/>
  <c r="P116" i="25"/>
  <c r="X116" i="25"/>
  <c r="H119" i="25"/>
  <c r="P119" i="25"/>
  <c r="X119" i="25"/>
  <c r="E105" i="26"/>
  <c r="M105" i="26"/>
  <c r="U105" i="26"/>
  <c r="E116" i="26"/>
  <c r="M116" i="26"/>
  <c r="U116" i="26"/>
  <c r="E119" i="26"/>
  <c r="M119" i="26"/>
  <c r="U119" i="26"/>
  <c r="B105" i="27"/>
  <c r="J105" i="27"/>
  <c r="R105" i="27"/>
  <c r="B116" i="27"/>
  <c r="J116" i="27"/>
  <c r="R116" i="27"/>
  <c r="C153" i="27"/>
  <c r="L153" i="27"/>
  <c r="I105" i="25"/>
  <c r="Q105" i="25"/>
  <c r="Y105" i="25"/>
  <c r="I116" i="25"/>
  <c r="Q116" i="25"/>
  <c r="Y116" i="25"/>
  <c r="I119" i="25"/>
  <c r="Q119" i="25"/>
  <c r="Y119" i="25"/>
  <c r="I122" i="25"/>
  <c r="Q122" i="25"/>
  <c r="Y122" i="25"/>
  <c r="F105" i="26"/>
  <c r="N105" i="26"/>
  <c r="V105" i="26"/>
  <c r="F116" i="26"/>
  <c r="N116" i="26"/>
  <c r="V116" i="26"/>
  <c r="F119" i="26"/>
  <c r="N119" i="26"/>
  <c r="V119" i="26"/>
  <c r="F122" i="26"/>
  <c r="N122" i="26"/>
  <c r="V122" i="26"/>
  <c r="C105" i="27"/>
  <c r="K105" i="27"/>
  <c r="S105" i="27"/>
  <c r="C116" i="27"/>
  <c r="K116" i="27"/>
  <c r="S116" i="27"/>
  <c r="D153" i="27"/>
  <c r="I113" i="29"/>
  <c r="Q113" i="29"/>
  <c r="Y113" i="29"/>
  <c r="B105" i="25"/>
  <c r="J105" i="25"/>
  <c r="R105" i="25"/>
  <c r="B116" i="25"/>
  <c r="J116" i="25"/>
  <c r="R116" i="25"/>
  <c r="B119" i="25"/>
  <c r="J119" i="25"/>
  <c r="R119" i="25"/>
  <c r="B122" i="25"/>
  <c r="J122" i="25"/>
  <c r="R122" i="25"/>
  <c r="G105" i="26"/>
  <c r="O105" i="26"/>
  <c r="W105" i="26"/>
  <c r="G116" i="26"/>
  <c r="O116" i="26"/>
  <c r="W116" i="26"/>
  <c r="G119" i="26"/>
  <c r="O119" i="26"/>
  <c r="W119" i="26"/>
  <c r="G122" i="26"/>
  <c r="O122" i="26"/>
  <c r="W122" i="26"/>
  <c r="I154" i="27"/>
  <c r="Q154" i="27"/>
  <c r="Y154" i="27"/>
  <c r="D105" i="27"/>
  <c r="L105" i="27"/>
  <c r="T105" i="27"/>
  <c r="D116" i="27"/>
  <c r="L116" i="27"/>
  <c r="T116" i="27"/>
  <c r="B113" i="29"/>
  <c r="J113" i="29"/>
  <c r="R113" i="29"/>
  <c r="I90" i="29"/>
  <c r="Q90" i="29"/>
  <c r="Y90" i="29"/>
  <c r="I94" i="29"/>
  <c r="Q94" i="29"/>
  <c r="Y94" i="29"/>
  <c r="I99" i="29"/>
  <c r="Q99" i="29"/>
  <c r="Y99" i="29"/>
  <c r="I105" i="29"/>
  <c r="Q105" i="29"/>
  <c r="Y105" i="29"/>
  <c r="E123" i="30"/>
  <c r="M123" i="30"/>
  <c r="U123" i="30"/>
  <c r="H90" i="30"/>
  <c r="P90" i="30"/>
  <c r="X90" i="30"/>
  <c r="H94" i="30"/>
  <c r="P94" i="30"/>
  <c r="X94" i="30"/>
  <c r="H99" i="30"/>
  <c r="P99" i="30"/>
  <c r="X99" i="30"/>
  <c r="H105" i="30"/>
  <c r="P105" i="30"/>
  <c r="X105" i="30"/>
  <c r="Q122" i="30"/>
  <c r="C123" i="30"/>
  <c r="N123" i="30"/>
  <c r="G119" i="31"/>
  <c r="O119" i="31"/>
  <c r="W119" i="31"/>
  <c r="H120" i="31"/>
  <c r="P120" i="31"/>
  <c r="X120" i="31"/>
  <c r="G122" i="31"/>
  <c r="O122" i="31"/>
  <c r="W122" i="31"/>
  <c r="E123" i="31"/>
  <c r="M123" i="31"/>
  <c r="U123" i="31"/>
  <c r="F94" i="31"/>
  <c r="N122" i="31"/>
  <c r="B90" i="29"/>
  <c r="J90" i="29"/>
  <c r="R90" i="29"/>
  <c r="B94" i="29"/>
  <c r="J94" i="29"/>
  <c r="R94" i="29"/>
  <c r="B99" i="29"/>
  <c r="J99" i="29"/>
  <c r="R99" i="29"/>
  <c r="B105" i="29"/>
  <c r="J105" i="29"/>
  <c r="R105" i="29"/>
  <c r="I90" i="30"/>
  <c r="Q90" i="30"/>
  <c r="Y90" i="30"/>
  <c r="I94" i="30"/>
  <c r="Q94" i="30"/>
  <c r="Y94" i="30"/>
  <c r="I99" i="30"/>
  <c r="R122" i="30"/>
  <c r="D123" i="30"/>
  <c r="O123" i="30"/>
  <c r="H119" i="31"/>
  <c r="H90" i="31"/>
  <c r="P119" i="31"/>
  <c r="P90" i="31"/>
  <c r="X119" i="31"/>
  <c r="X90" i="31"/>
  <c r="I120" i="31"/>
  <c r="I94" i="31"/>
  <c r="Q120" i="31"/>
  <c r="Q94" i="31"/>
  <c r="Y120" i="31"/>
  <c r="Y94" i="31"/>
  <c r="H122" i="31"/>
  <c r="H99" i="31"/>
  <c r="P122" i="31"/>
  <c r="P99" i="31"/>
  <c r="X122" i="31"/>
  <c r="X99" i="31"/>
  <c r="N94" i="31"/>
  <c r="F119" i="31"/>
  <c r="V122" i="31"/>
  <c r="I78" i="33"/>
  <c r="I57" i="33"/>
  <c r="Q78" i="33"/>
  <c r="Q57" i="33"/>
  <c r="Y78" i="33"/>
  <c r="Y57" i="33"/>
  <c r="C79" i="35"/>
  <c r="C79" i="33"/>
  <c r="C60" i="33"/>
  <c r="K79" i="35"/>
  <c r="K79" i="33"/>
  <c r="K72" i="33" s="1"/>
  <c r="K60" i="33"/>
  <c r="S79" i="35"/>
  <c r="S79" i="33"/>
  <c r="S72" i="33" s="1"/>
  <c r="S60" i="33"/>
  <c r="I80" i="33"/>
  <c r="I63" i="33"/>
  <c r="Q80" i="33"/>
  <c r="Q63" i="33"/>
  <c r="Y80" i="33"/>
  <c r="Y63" i="33"/>
  <c r="C79" i="34"/>
  <c r="K79" i="34"/>
  <c r="C90" i="29"/>
  <c r="K90" i="29"/>
  <c r="S90" i="29"/>
  <c r="C94" i="29"/>
  <c r="K94" i="29"/>
  <c r="S94" i="29"/>
  <c r="C99" i="29"/>
  <c r="K99" i="29"/>
  <c r="S99" i="29"/>
  <c r="C105" i="29"/>
  <c r="K105" i="29"/>
  <c r="S105" i="29"/>
  <c r="Y122" i="30"/>
  <c r="B90" i="30"/>
  <c r="J90" i="30"/>
  <c r="R90" i="30"/>
  <c r="B94" i="30"/>
  <c r="J94" i="30"/>
  <c r="R94" i="30"/>
  <c r="B99" i="30"/>
  <c r="J99" i="30"/>
  <c r="B105" i="30"/>
  <c r="J105" i="30"/>
  <c r="R105" i="30"/>
  <c r="S122" i="30"/>
  <c r="F123" i="30"/>
  <c r="I119" i="31"/>
  <c r="Q119" i="31"/>
  <c r="Y119" i="31"/>
  <c r="B120" i="31"/>
  <c r="J120" i="31"/>
  <c r="R120" i="31"/>
  <c r="I122" i="31"/>
  <c r="Q122" i="31"/>
  <c r="Y122" i="31"/>
  <c r="G123" i="31"/>
  <c r="O123" i="31"/>
  <c r="W123" i="31"/>
  <c r="V94" i="31"/>
  <c r="N119" i="31"/>
  <c r="B72" i="33"/>
  <c r="J72" i="33"/>
  <c r="R72" i="33"/>
  <c r="D90" i="29"/>
  <c r="L90" i="29"/>
  <c r="T90" i="29"/>
  <c r="D94" i="29"/>
  <c r="L94" i="29"/>
  <c r="T94" i="29"/>
  <c r="D99" i="29"/>
  <c r="L99" i="29"/>
  <c r="T99" i="29"/>
  <c r="D105" i="29"/>
  <c r="L105" i="29"/>
  <c r="T105" i="29"/>
  <c r="C90" i="30"/>
  <c r="K90" i="30"/>
  <c r="S90" i="30"/>
  <c r="C94" i="30"/>
  <c r="K94" i="30"/>
  <c r="S94" i="30"/>
  <c r="C99" i="30"/>
  <c r="K99" i="30"/>
  <c r="K105" i="30"/>
  <c r="S105" i="30"/>
  <c r="T122" i="30"/>
  <c r="G123" i="30"/>
  <c r="B119" i="31"/>
  <c r="B90" i="31"/>
  <c r="J119" i="31"/>
  <c r="J90" i="31"/>
  <c r="R119" i="31"/>
  <c r="R90" i="31"/>
  <c r="C120" i="31"/>
  <c r="C94" i="31"/>
  <c r="K120" i="31"/>
  <c r="K94" i="31"/>
  <c r="S120" i="31"/>
  <c r="S94" i="31"/>
  <c r="B122" i="31"/>
  <c r="B99" i="31"/>
  <c r="J122" i="31"/>
  <c r="J99" i="31"/>
  <c r="R122" i="31"/>
  <c r="R99" i="31"/>
  <c r="H123" i="31"/>
  <c r="H105" i="31"/>
  <c r="P123" i="31"/>
  <c r="P105" i="31"/>
  <c r="X123" i="31"/>
  <c r="X105" i="31"/>
  <c r="F99" i="31"/>
  <c r="V119" i="31"/>
  <c r="N123" i="31"/>
  <c r="T72" i="37"/>
  <c r="E90" i="29"/>
  <c r="M90" i="29"/>
  <c r="U90" i="29"/>
  <c r="E94" i="29"/>
  <c r="M94" i="29"/>
  <c r="U94" i="29"/>
  <c r="E99" i="29"/>
  <c r="M99" i="29"/>
  <c r="U99" i="29"/>
  <c r="E105" i="29"/>
  <c r="M105" i="29"/>
  <c r="U105" i="29"/>
  <c r="I123" i="30"/>
  <c r="Q123" i="30"/>
  <c r="Y123" i="30"/>
  <c r="D90" i="30"/>
  <c r="L90" i="30"/>
  <c r="T90" i="30"/>
  <c r="D94" i="30"/>
  <c r="L94" i="30"/>
  <c r="T94" i="30"/>
  <c r="D99" i="30"/>
  <c r="L99" i="30"/>
  <c r="L105" i="30"/>
  <c r="T105" i="30"/>
  <c r="V122" i="30"/>
  <c r="C119" i="31"/>
  <c r="K119" i="31"/>
  <c r="S119" i="31"/>
  <c r="D120" i="31"/>
  <c r="L120" i="31"/>
  <c r="T120" i="31"/>
  <c r="C122" i="31"/>
  <c r="K122" i="31"/>
  <c r="S122" i="31"/>
  <c r="I123" i="31"/>
  <c r="Q123" i="31"/>
  <c r="Y123" i="31"/>
  <c r="T72" i="33"/>
  <c r="F90" i="29"/>
  <c r="N90" i="29"/>
  <c r="V90" i="29"/>
  <c r="F94" i="29"/>
  <c r="N94" i="29"/>
  <c r="V94" i="29"/>
  <c r="F99" i="29"/>
  <c r="N99" i="29"/>
  <c r="V99" i="29"/>
  <c r="F105" i="29"/>
  <c r="N105" i="29"/>
  <c r="V105" i="29"/>
  <c r="E90" i="30"/>
  <c r="M90" i="30"/>
  <c r="U90" i="30"/>
  <c r="E94" i="30"/>
  <c r="M94" i="30"/>
  <c r="U94" i="30"/>
  <c r="E99" i="30"/>
  <c r="E105" i="30"/>
  <c r="M105" i="30"/>
  <c r="U105" i="30"/>
  <c r="N122" i="30"/>
  <c r="W122" i="30"/>
  <c r="D119" i="31"/>
  <c r="L119" i="31"/>
  <c r="T119" i="31"/>
  <c r="E120" i="31"/>
  <c r="M120" i="31"/>
  <c r="U120" i="31"/>
  <c r="D122" i="31"/>
  <c r="L122" i="31"/>
  <c r="T122" i="31"/>
  <c r="B123" i="31"/>
  <c r="J123" i="31"/>
  <c r="R123" i="31"/>
  <c r="E78" i="34"/>
  <c r="E57" i="34"/>
  <c r="M78" i="34"/>
  <c r="M57" i="34"/>
  <c r="U78" i="34"/>
  <c r="U57" i="34"/>
  <c r="G60" i="34"/>
  <c r="G79" i="34"/>
  <c r="O79" i="34"/>
  <c r="O60" i="34"/>
  <c r="W60" i="34"/>
  <c r="W79" i="34"/>
  <c r="E80" i="34"/>
  <c r="E63" i="34"/>
  <c r="M80" i="34"/>
  <c r="M63" i="34"/>
  <c r="U80" i="34"/>
  <c r="U63" i="34"/>
  <c r="G90" i="29"/>
  <c r="O90" i="29"/>
  <c r="W90" i="29"/>
  <c r="G94" i="29"/>
  <c r="O94" i="29"/>
  <c r="W94" i="29"/>
  <c r="G99" i="29"/>
  <c r="O99" i="29"/>
  <c r="W99" i="29"/>
  <c r="G105" i="29"/>
  <c r="O105" i="29"/>
  <c r="W105" i="29"/>
  <c r="M122" i="30"/>
  <c r="U122" i="30"/>
  <c r="F90" i="30"/>
  <c r="N90" i="30"/>
  <c r="V90" i="30"/>
  <c r="F94" i="30"/>
  <c r="N94" i="30"/>
  <c r="V94" i="30"/>
  <c r="F99" i="30"/>
  <c r="V105" i="30"/>
  <c r="O122" i="30"/>
  <c r="E119" i="31"/>
  <c r="E90" i="31"/>
  <c r="M119" i="31"/>
  <c r="M90" i="31"/>
  <c r="U119" i="31"/>
  <c r="U90" i="31"/>
  <c r="E122" i="31"/>
  <c r="E99" i="31"/>
  <c r="M122" i="31"/>
  <c r="M99" i="31"/>
  <c r="U122" i="31"/>
  <c r="U99" i="31"/>
  <c r="C123" i="31"/>
  <c r="C105" i="31"/>
  <c r="K123" i="31"/>
  <c r="K105" i="31"/>
  <c r="S123" i="31"/>
  <c r="S105" i="31"/>
  <c r="E78" i="35"/>
  <c r="E57" i="35"/>
  <c r="M78" i="35"/>
  <c r="M57" i="35"/>
  <c r="U78" i="35"/>
  <c r="U57" i="35"/>
  <c r="G79" i="35"/>
  <c r="G60" i="35"/>
  <c r="O79" i="35"/>
  <c r="O60" i="35"/>
  <c r="W79" i="35"/>
  <c r="W60" i="35"/>
  <c r="E80" i="35"/>
  <c r="E63" i="35"/>
  <c r="M80" i="35"/>
  <c r="M63" i="35"/>
  <c r="U80" i="35"/>
  <c r="U63" i="35"/>
  <c r="H90" i="29"/>
  <c r="P90" i="29"/>
  <c r="X90" i="29"/>
  <c r="H94" i="29"/>
  <c r="P94" i="29"/>
  <c r="X94" i="29"/>
  <c r="H99" i="29"/>
  <c r="P99" i="29"/>
  <c r="X99" i="29"/>
  <c r="H105" i="29"/>
  <c r="P105" i="29"/>
  <c r="X105" i="29"/>
  <c r="G90" i="30"/>
  <c r="O90" i="30"/>
  <c r="W90" i="30"/>
  <c r="G94" i="30"/>
  <c r="O94" i="30"/>
  <c r="W94" i="30"/>
  <c r="G99" i="30"/>
  <c r="W105" i="30"/>
  <c r="G120" i="31"/>
  <c r="G94" i="31"/>
  <c r="O120" i="31"/>
  <c r="O94" i="31"/>
  <c r="W120" i="31"/>
  <c r="W94" i="31"/>
  <c r="D123" i="31"/>
  <c r="D105" i="31"/>
  <c r="L123" i="31"/>
  <c r="L105" i="31"/>
  <c r="T123" i="31"/>
  <c r="T105" i="31"/>
  <c r="G99" i="31"/>
  <c r="O99" i="31"/>
  <c r="W99" i="31"/>
  <c r="G105" i="31"/>
  <c r="O105" i="31"/>
  <c r="W105" i="31"/>
  <c r="H57" i="33"/>
  <c r="P57" i="33"/>
  <c r="X57" i="33"/>
  <c r="H60" i="33"/>
  <c r="P60" i="33"/>
  <c r="X60" i="33"/>
  <c r="H63" i="33"/>
  <c r="P63" i="33"/>
  <c r="X63" i="33"/>
  <c r="F78" i="34"/>
  <c r="N78" i="34"/>
  <c r="V78" i="34"/>
  <c r="H79" i="34"/>
  <c r="P79" i="34"/>
  <c r="X79" i="34"/>
  <c r="F80" i="34"/>
  <c r="N80" i="34"/>
  <c r="V80" i="34"/>
  <c r="V63" i="34"/>
  <c r="O63" i="34"/>
  <c r="B79" i="34"/>
  <c r="S80" i="34"/>
  <c r="F78" i="35"/>
  <c r="N78" i="35"/>
  <c r="V78" i="35"/>
  <c r="H79" i="35"/>
  <c r="P79" i="35"/>
  <c r="X79" i="35"/>
  <c r="F80" i="35"/>
  <c r="N80" i="35"/>
  <c r="V80" i="35"/>
  <c r="C78" i="35"/>
  <c r="S80" i="35"/>
  <c r="H94" i="31"/>
  <c r="P94" i="31"/>
  <c r="X94" i="31"/>
  <c r="I60" i="33"/>
  <c r="Q60" i="33"/>
  <c r="Y60" i="33"/>
  <c r="I79" i="34"/>
  <c r="Q79" i="34"/>
  <c r="Y79" i="34"/>
  <c r="F63" i="34"/>
  <c r="G78" i="34"/>
  <c r="B80" i="34"/>
  <c r="W80" i="34"/>
  <c r="G78" i="35"/>
  <c r="O78" i="35"/>
  <c r="W78" i="35"/>
  <c r="I79" i="35"/>
  <c r="Q79" i="35"/>
  <c r="Y79" i="35"/>
  <c r="G80" i="35"/>
  <c r="O80" i="35"/>
  <c r="W80" i="35"/>
  <c r="K78" i="35"/>
  <c r="C72" i="37"/>
  <c r="K72" i="37"/>
  <c r="S72" i="37"/>
  <c r="B78" i="38"/>
  <c r="B57" i="38"/>
  <c r="J78" i="38"/>
  <c r="J57" i="38"/>
  <c r="R78" i="38"/>
  <c r="R57" i="38"/>
  <c r="D60" i="38"/>
  <c r="D79" i="38"/>
  <c r="L60" i="38"/>
  <c r="L79" i="38"/>
  <c r="T79" i="38"/>
  <c r="T60" i="38"/>
  <c r="B80" i="38"/>
  <c r="B63" i="38"/>
  <c r="J80" i="38"/>
  <c r="J63" i="38"/>
  <c r="R80" i="38"/>
  <c r="R63" i="38"/>
  <c r="I90" i="31"/>
  <c r="Q90" i="31"/>
  <c r="Y90" i="31"/>
  <c r="I99" i="31"/>
  <c r="Q99" i="31"/>
  <c r="Y99" i="31"/>
  <c r="I105" i="31"/>
  <c r="Q105" i="31"/>
  <c r="Y105" i="31"/>
  <c r="B57" i="33"/>
  <c r="J57" i="33"/>
  <c r="R57" i="33"/>
  <c r="B60" i="33"/>
  <c r="J60" i="33"/>
  <c r="R60" i="33"/>
  <c r="B63" i="33"/>
  <c r="J63" i="33"/>
  <c r="R63" i="33"/>
  <c r="H78" i="34"/>
  <c r="P78" i="34"/>
  <c r="X78" i="34"/>
  <c r="H80" i="34"/>
  <c r="H63" i="34"/>
  <c r="P80" i="34"/>
  <c r="P63" i="34"/>
  <c r="X80" i="34"/>
  <c r="X63" i="34"/>
  <c r="F57" i="34"/>
  <c r="N57" i="34"/>
  <c r="V57" i="34"/>
  <c r="G63" i="34"/>
  <c r="J78" i="34"/>
  <c r="H78" i="35"/>
  <c r="H57" i="35"/>
  <c r="P78" i="35"/>
  <c r="P57" i="35"/>
  <c r="X78" i="35"/>
  <c r="X57" i="35"/>
  <c r="B79" i="35"/>
  <c r="B60" i="35"/>
  <c r="J79" i="35"/>
  <c r="R79" i="35"/>
  <c r="H80" i="35"/>
  <c r="P80" i="35"/>
  <c r="X80" i="35"/>
  <c r="S78" i="35"/>
  <c r="Y51" i="38"/>
  <c r="B94" i="31"/>
  <c r="J94" i="31"/>
  <c r="R94" i="31"/>
  <c r="B105" i="31"/>
  <c r="J105" i="31"/>
  <c r="R105" i="31"/>
  <c r="C57" i="33"/>
  <c r="K57" i="33"/>
  <c r="S57" i="33"/>
  <c r="C63" i="33"/>
  <c r="K63" i="33"/>
  <c r="S63" i="33"/>
  <c r="C80" i="33"/>
  <c r="I78" i="34"/>
  <c r="Q78" i="34"/>
  <c r="Y78" i="34"/>
  <c r="I80" i="34"/>
  <c r="Q80" i="34"/>
  <c r="Y80" i="34"/>
  <c r="O57" i="34"/>
  <c r="I63" i="34"/>
  <c r="J79" i="34"/>
  <c r="I78" i="35"/>
  <c r="I57" i="35"/>
  <c r="Q78" i="35"/>
  <c r="Q57" i="35"/>
  <c r="Y78" i="35"/>
  <c r="Y57" i="35"/>
  <c r="I80" i="35"/>
  <c r="Q80" i="35"/>
  <c r="Y80" i="35"/>
  <c r="E72" i="37"/>
  <c r="M72" i="37"/>
  <c r="U72" i="37"/>
  <c r="C90" i="31"/>
  <c r="K90" i="31"/>
  <c r="S90" i="31"/>
  <c r="C99" i="31"/>
  <c r="K99" i="31"/>
  <c r="S99" i="31"/>
  <c r="D57" i="33"/>
  <c r="L57" i="33"/>
  <c r="T57" i="33"/>
  <c r="D60" i="33"/>
  <c r="L60" i="33"/>
  <c r="T60" i="33"/>
  <c r="D63" i="33"/>
  <c r="L63" i="33"/>
  <c r="T63" i="33"/>
  <c r="D79" i="34"/>
  <c r="L79" i="34"/>
  <c r="T79" i="34"/>
  <c r="H57" i="34"/>
  <c r="P57" i="34"/>
  <c r="X57" i="34"/>
  <c r="H60" i="34"/>
  <c r="P60" i="34"/>
  <c r="X60" i="34"/>
  <c r="J63" i="34"/>
  <c r="B78" i="35"/>
  <c r="J78" i="35"/>
  <c r="R78" i="35"/>
  <c r="D79" i="35"/>
  <c r="L79" i="35"/>
  <c r="T79" i="35"/>
  <c r="B80" i="35"/>
  <c r="J80" i="35"/>
  <c r="R80" i="35"/>
  <c r="F78" i="37"/>
  <c r="F57" i="37"/>
  <c r="N78" i="37"/>
  <c r="N57" i="37"/>
  <c r="V78" i="37"/>
  <c r="V57" i="37"/>
  <c r="H79" i="37"/>
  <c r="H60" i="37"/>
  <c r="P79" i="37"/>
  <c r="P60" i="37"/>
  <c r="X79" i="37"/>
  <c r="X60" i="37"/>
  <c r="F80" i="37"/>
  <c r="F63" i="37"/>
  <c r="N80" i="37"/>
  <c r="N63" i="37"/>
  <c r="V80" i="37"/>
  <c r="V63" i="37"/>
  <c r="D90" i="31"/>
  <c r="L90" i="31"/>
  <c r="T90" i="31"/>
  <c r="D94" i="31"/>
  <c r="L94" i="31"/>
  <c r="T94" i="31"/>
  <c r="D99" i="31"/>
  <c r="L99" i="31"/>
  <c r="T99" i="31"/>
  <c r="E57" i="33"/>
  <c r="M57" i="33"/>
  <c r="U57" i="33"/>
  <c r="E60" i="33"/>
  <c r="M60" i="33"/>
  <c r="U60" i="33"/>
  <c r="E63" i="33"/>
  <c r="M63" i="33"/>
  <c r="U63" i="33"/>
  <c r="E79" i="34"/>
  <c r="M79" i="34"/>
  <c r="U79" i="34"/>
  <c r="I57" i="34"/>
  <c r="Q57" i="34"/>
  <c r="Y57" i="34"/>
  <c r="I60" i="34"/>
  <c r="Q60" i="34"/>
  <c r="Y60" i="34"/>
  <c r="K63" i="34"/>
  <c r="R78" i="34"/>
  <c r="E79" i="35"/>
  <c r="M79" i="35"/>
  <c r="U79" i="35"/>
  <c r="H79" i="38"/>
  <c r="F80" i="38"/>
  <c r="N80" i="38"/>
  <c r="V80" i="38"/>
  <c r="E94" i="31"/>
  <c r="M94" i="31"/>
  <c r="U94" i="31"/>
  <c r="E105" i="31"/>
  <c r="M105" i="31"/>
  <c r="U105" i="31"/>
  <c r="F57" i="33"/>
  <c r="N57" i="33"/>
  <c r="V57" i="33"/>
  <c r="F60" i="33"/>
  <c r="N60" i="33"/>
  <c r="V60" i="33"/>
  <c r="F63" i="33"/>
  <c r="N63" i="33"/>
  <c r="V63" i="33"/>
  <c r="D78" i="34"/>
  <c r="L78" i="34"/>
  <c r="T78" i="34"/>
  <c r="F79" i="34"/>
  <c r="N79" i="34"/>
  <c r="V79" i="34"/>
  <c r="D80" i="34"/>
  <c r="D63" i="34"/>
  <c r="L80" i="34"/>
  <c r="L63" i="34"/>
  <c r="T80" i="34"/>
  <c r="T63" i="34"/>
  <c r="R60" i="34"/>
  <c r="Y63" i="34"/>
  <c r="D78" i="35"/>
  <c r="L78" i="35"/>
  <c r="T78" i="35"/>
  <c r="F79" i="35"/>
  <c r="N79" i="35"/>
  <c r="V79" i="35"/>
  <c r="D80" i="35"/>
  <c r="L80" i="35"/>
  <c r="T80" i="35"/>
  <c r="V78" i="38"/>
  <c r="D57" i="35"/>
  <c r="L57" i="35"/>
  <c r="T57" i="35"/>
  <c r="D60" i="35"/>
  <c r="L60" i="35"/>
  <c r="T60" i="35"/>
  <c r="D63" i="35"/>
  <c r="L63" i="35"/>
  <c r="T63" i="35"/>
  <c r="E57" i="37"/>
  <c r="M57" i="37"/>
  <c r="U57" i="37"/>
  <c r="E60" i="37"/>
  <c r="M60" i="37"/>
  <c r="U60" i="37"/>
  <c r="E63" i="37"/>
  <c r="M63" i="37"/>
  <c r="U63" i="37"/>
  <c r="K57" i="38"/>
  <c r="U57" i="38"/>
  <c r="H60" i="38"/>
  <c r="S60" i="38"/>
  <c r="E63" i="38"/>
  <c r="P63" i="38"/>
  <c r="C78" i="38"/>
  <c r="M78" i="38"/>
  <c r="X79" i="38"/>
  <c r="M80" i="38"/>
  <c r="I78" i="39"/>
  <c r="Q78" i="39"/>
  <c r="Y78" i="39"/>
  <c r="C79" i="39"/>
  <c r="C60" i="39"/>
  <c r="K79" i="39"/>
  <c r="K60" i="39"/>
  <c r="S79" i="39"/>
  <c r="S60" i="39"/>
  <c r="I80" i="39"/>
  <c r="Q80" i="39"/>
  <c r="Y80" i="39"/>
  <c r="Q63" i="39"/>
  <c r="E60" i="35"/>
  <c r="M60" i="35"/>
  <c r="U60" i="35"/>
  <c r="F63" i="38"/>
  <c r="D78" i="38"/>
  <c r="N78" i="38"/>
  <c r="M79" i="38"/>
  <c r="C80" i="38"/>
  <c r="B78" i="39"/>
  <c r="J78" i="39"/>
  <c r="R78" i="39"/>
  <c r="D79" i="39"/>
  <c r="D60" i="39"/>
  <c r="L79" i="39"/>
  <c r="L60" i="39"/>
  <c r="T79" i="39"/>
  <c r="T60" i="39"/>
  <c r="B80" i="39"/>
  <c r="B63" i="39"/>
  <c r="J80" i="39"/>
  <c r="J63" i="39"/>
  <c r="R80" i="39"/>
  <c r="R63" i="39"/>
  <c r="G63" i="37"/>
  <c r="O63" i="37"/>
  <c r="W63" i="37"/>
  <c r="G79" i="37"/>
  <c r="G72" i="37" s="1"/>
  <c r="O79" i="37"/>
  <c r="O72" i="37" s="1"/>
  <c r="W79" i="37"/>
  <c r="W72" i="37" s="1"/>
  <c r="G79" i="38"/>
  <c r="G60" i="38"/>
  <c r="O79" i="38"/>
  <c r="O60" i="38"/>
  <c r="W79" i="38"/>
  <c r="W60" i="38"/>
  <c r="U60" i="38"/>
  <c r="S63" i="38"/>
  <c r="E78" i="38"/>
  <c r="P78" i="38"/>
  <c r="C79" i="38"/>
  <c r="N79" i="38"/>
  <c r="C78" i="39"/>
  <c r="C57" i="39"/>
  <c r="K78" i="39"/>
  <c r="K57" i="39"/>
  <c r="S78" i="39"/>
  <c r="S57" i="39"/>
  <c r="E79" i="39"/>
  <c r="E60" i="39"/>
  <c r="M79" i="39"/>
  <c r="M60" i="39"/>
  <c r="U79" i="39"/>
  <c r="U60" i="39"/>
  <c r="C80" i="39"/>
  <c r="C63" i="39"/>
  <c r="K80" i="39"/>
  <c r="K63" i="39"/>
  <c r="S80" i="39"/>
  <c r="S63" i="39"/>
  <c r="Q57" i="39"/>
  <c r="G57" i="35"/>
  <c r="O57" i="35"/>
  <c r="W57" i="35"/>
  <c r="G63" i="35"/>
  <c r="O63" i="35"/>
  <c r="W63" i="35"/>
  <c r="H57" i="37"/>
  <c r="P57" i="37"/>
  <c r="X57" i="37"/>
  <c r="H63" i="37"/>
  <c r="P63" i="37"/>
  <c r="X63" i="37"/>
  <c r="H78" i="37"/>
  <c r="P78" i="37"/>
  <c r="X78" i="37"/>
  <c r="H80" i="37"/>
  <c r="P80" i="37"/>
  <c r="X80" i="37"/>
  <c r="T63" i="38"/>
  <c r="F78" i="38"/>
  <c r="Q78" i="38"/>
  <c r="P79" i="38"/>
  <c r="D78" i="39"/>
  <c r="D57" i="39"/>
  <c r="L78" i="39"/>
  <c r="L57" i="39"/>
  <c r="T78" i="39"/>
  <c r="T57" i="39"/>
  <c r="F79" i="39"/>
  <c r="F60" i="39"/>
  <c r="N79" i="39"/>
  <c r="N60" i="39"/>
  <c r="V79" i="39"/>
  <c r="V60" i="39"/>
  <c r="D80" i="39"/>
  <c r="D63" i="39"/>
  <c r="L80" i="39"/>
  <c r="L63" i="39"/>
  <c r="T80" i="39"/>
  <c r="T63" i="39"/>
  <c r="B57" i="39"/>
  <c r="R57" i="39"/>
  <c r="Y63" i="39"/>
  <c r="H60" i="35"/>
  <c r="P60" i="35"/>
  <c r="X60" i="35"/>
  <c r="H63" i="35"/>
  <c r="P63" i="35"/>
  <c r="X63" i="35"/>
  <c r="I57" i="37"/>
  <c r="Q57" i="37"/>
  <c r="Y57" i="37"/>
  <c r="I60" i="37"/>
  <c r="Q60" i="37"/>
  <c r="Y60" i="37"/>
  <c r="I63" i="37"/>
  <c r="Q63" i="37"/>
  <c r="Y63" i="37"/>
  <c r="G78" i="38"/>
  <c r="G57" i="38"/>
  <c r="O78" i="38"/>
  <c r="O57" i="38"/>
  <c r="W78" i="38"/>
  <c r="W57" i="38"/>
  <c r="I79" i="38"/>
  <c r="Q79" i="38"/>
  <c r="Y79" i="38"/>
  <c r="G80" i="38"/>
  <c r="G63" i="38"/>
  <c r="O80" i="38"/>
  <c r="O63" i="38"/>
  <c r="W80" i="38"/>
  <c r="W63" i="38"/>
  <c r="K63" i="38"/>
  <c r="U63" i="38"/>
  <c r="H78" i="38"/>
  <c r="S78" i="38"/>
  <c r="E79" i="38"/>
  <c r="E78" i="39"/>
  <c r="M78" i="39"/>
  <c r="U78" i="39"/>
  <c r="E80" i="39"/>
  <c r="M80" i="39"/>
  <c r="U80" i="39"/>
  <c r="I60" i="35"/>
  <c r="Q60" i="35"/>
  <c r="Y60" i="35"/>
  <c r="I63" i="35"/>
  <c r="Q63" i="35"/>
  <c r="Y63" i="35"/>
  <c r="B57" i="37"/>
  <c r="J57" i="37"/>
  <c r="R57" i="37"/>
  <c r="B60" i="37"/>
  <c r="J60" i="37"/>
  <c r="R60" i="37"/>
  <c r="B63" i="37"/>
  <c r="J63" i="37"/>
  <c r="R63" i="37"/>
  <c r="B79" i="37"/>
  <c r="B72" i="37" s="1"/>
  <c r="J79" i="37"/>
  <c r="J72" i="37" s="1"/>
  <c r="R79" i="37"/>
  <c r="R72" i="37" s="1"/>
  <c r="B79" i="38"/>
  <c r="B60" i="38"/>
  <c r="J79" i="38"/>
  <c r="J60" i="38"/>
  <c r="R79" i="38"/>
  <c r="R60" i="38"/>
  <c r="Y60" i="38"/>
  <c r="V63" i="38"/>
  <c r="F78" i="39"/>
  <c r="N78" i="39"/>
  <c r="V78" i="39"/>
  <c r="H79" i="39"/>
  <c r="P79" i="39"/>
  <c r="X79" i="39"/>
  <c r="F80" i="39"/>
  <c r="N80" i="39"/>
  <c r="V80" i="39"/>
  <c r="I63" i="39"/>
  <c r="B57" i="35"/>
  <c r="J57" i="35"/>
  <c r="R57" i="35"/>
  <c r="J60" i="35"/>
  <c r="R60" i="35"/>
  <c r="B63" i="35"/>
  <c r="J63" i="35"/>
  <c r="R63" i="35"/>
  <c r="C57" i="37"/>
  <c r="K57" i="37"/>
  <c r="S57" i="37"/>
  <c r="C60" i="37"/>
  <c r="K60" i="37"/>
  <c r="S60" i="37"/>
  <c r="C63" i="37"/>
  <c r="K63" i="37"/>
  <c r="S63" i="37"/>
  <c r="I80" i="38"/>
  <c r="Q80" i="38"/>
  <c r="Y80" i="38"/>
  <c r="G78" i="39"/>
  <c r="O78" i="39"/>
  <c r="W78" i="39"/>
  <c r="I79" i="39"/>
  <c r="Q79" i="39"/>
  <c r="Y79" i="39"/>
  <c r="G80" i="39"/>
  <c r="O80" i="39"/>
  <c r="W80" i="39"/>
  <c r="I57" i="39"/>
  <c r="Y57" i="39"/>
  <c r="E72" i="41"/>
  <c r="M72" i="41"/>
  <c r="U72" i="41"/>
  <c r="C90" i="43"/>
  <c r="K90" i="43"/>
  <c r="S90" i="43"/>
  <c r="H77" i="45"/>
  <c r="H69" i="45" s="1"/>
  <c r="H60" i="45"/>
  <c r="P77" i="45"/>
  <c r="P69" i="45" s="1"/>
  <c r="P60" i="45"/>
  <c r="X77" i="45"/>
  <c r="X69" i="45" s="1"/>
  <c r="X60" i="45"/>
  <c r="F72" i="41"/>
  <c r="N72" i="41"/>
  <c r="V72" i="41"/>
  <c r="E72" i="42"/>
  <c r="M72" i="42"/>
  <c r="U72" i="42"/>
  <c r="D72" i="43"/>
  <c r="L72" i="43"/>
  <c r="T72" i="43"/>
  <c r="I77" i="45"/>
  <c r="I69" i="45" s="1"/>
  <c r="I60" i="45"/>
  <c r="Q77" i="45"/>
  <c r="Q69" i="45" s="1"/>
  <c r="Q60" i="45"/>
  <c r="Y77" i="45"/>
  <c r="Y69" i="45" s="1"/>
  <c r="Y60" i="45"/>
  <c r="U80" i="49"/>
  <c r="E105" i="49"/>
  <c r="E96" i="49" s="1"/>
  <c r="T83" i="50"/>
  <c r="E103" i="51"/>
  <c r="M103" i="51"/>
  <c r="U103" i="51"/>
  <c r="E104" i="51"/>
  <c r="M104" i="51"/>
  <c r="U104" i="51"/>
  <c r="E105" i="51"/>
  <c r="M105" i="51"/>
  <c r="U105" i="51"/>
  <c r="C83" i="51"/>
  <c r="G72" i="41"/>
  <c r="O72" i="41"/>
  <c r="W72" i="41"/>
  <c r="F72" i="42"/>
  <c r="N72" i="42"/>
  <c r="V72" i="42"/>
  <c r="E72" i="43"/>
  <c r="M72" i="43"/>
  <c r="U72" i="43"/>
  <c r="B77" i="45"/>
  <c r="B69" i="45" s="1"/>
  <c r="B60" i="45"/>
  <c r="D87" i="50"/>
  <c r="K83" i="51"/>
  <c r="H72" i="41"/>
  <c r="P72" i="41"/>
  <c r="X72" i="41"/>
  <c r="G72" i="42"/>
  <c r="O72" i="42"/>
  <c r="W72" i="42"/>
  <c r="F72" i="43"/>
  <c r="N72" i="43"/>
  <c r="V72" i="43"/>
  <c r="H77" i="47"/>
  <c r="H60" i="47"/>
  <c r="P77" i="47"/>
  <c r="P60" i="47"/>
  <c r="X77" i="47"/>
  <c r="X60" i="47"/>
  <c r="L87" i="50"/>
  <c r="S83" i="51"/>
  <c r="E57" i="39"/>
  <c r="M57" i="39"/>
  <c r="U57" i="39"/>
  <c r="E63" i="39"/>
  <c r="M63" i="39"/>
  <c r="U63" i="39"/>
  <c r="I72" i="41"/>
  <c r="Q72" i="41"/>
  <c r="Y72" i="41"/>
  <c r="I90" i="41"/>
  <c r="I81" i="41" s="1"/>
  <c r="Q90" i="41"/>
  <c r="Q81" i="41" s="1"/>
  <c r="Y90" i="41"/>
  <c r="Y81" i="41" s="1"/>
  <c r="H72" i="42"/>
  <c r="P72" i="42"/>
  <c r="X72" i="42"/>
  <c r="G72" i="43"/>
  <c r="O72" i="43"/>
  <c r="W72" i="43"/>
  <c r="I77" i="47"/>
  <c r="Q77" i="47"/>
  <c r="Y77" i="47"/>
  <c r="D80" i="50"/>
  <c r="T87" i="50"/>
  <c r="C87" i="51"/>
  <c r="F57" i="39"/>
  <c r="N57" i="39"/>
  <c r="V57" i="39"/>
  <c r="F63" i="39"/>
  <c r="N63" i="39"/>
  <c r="V63" i="39"/>
  <c r="B72" i="41"/>
  <c r="J72" i="41"/>
  <c r="R72" i="41"/>
  <c r="I72" i="42"/>
  <c r="Q72" i="42"/>
  <c r="Y72" i="42"/>
  <c r="H72" i="43"/>
  <c r="P72" i="43"/>
  <c r="X72" i="43"/>
  <c r="E77" i="45"/>
  <c r="E69" i="45" s="1"/>
  <c r="E60" i="45"/>
  <c r="M77" i="45"/>
  <c r="M69" i="45" s="1"/>
  <c r="M60" i="45"/>
  <c r="F77" i="46"/>
  <c r="N77" i="46"/>
  <c r="V77" i="46"/>
  <c r="B77" i="47"/>
  <c r="L80" i="50"/>
  <c r="K87" i="51"/>
  <c r="F77" i="45"/>
  <c r="F69" i="45" s="1"/>
  <c r="F60" i="45"/>
  <c r="N77" i="45"/>
  <c r="N69" i="45" s="1"/>
  <c r="N60" i="45"/>
  <c r="V77" i="45"/>
  <c r="V69" i="45" s="1"/>
  <c r="V60" i="45"/>
  <c r="G77" i="46"/>
  <c r="G60" i="46"/>
  <c r="O77" i="46"/>
  <c r="O60" i="46"/>
  <c r="W77" i="46"/>
  <c r="W60" i="46"/>
  <c r="T80" i="50"/>
  <c r="C80" i="51"/>
  <c r="S87" i="51"/>
  <c r="H77" i="46"/>
  <c r="P77" i="46"/>
  <c r="X77" i="46"/>
  <c r="C60" i="45"/>
  <c r="K60" i="45"/>
  <c r="S60" i="45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U60" i="45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G60" i="45"/>
  <c r="O60" i="45"/>
  <c r="W60" i="45"/>
  <c r="H60" i="46"/>
  <c r="P60" i="46"/>
  <c r="X60" i="46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J60" i="45"/>
  <c r="R60" i="45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V72" i="37" l="1"/>
  <c r="C72" i="33"/>
  <c r="Y72" i="33"/>
  <c r="N74" i="24"/>
  <c r="N171" i="4" s="1"/>
  <c r="N69" i="4"/>
  <c r="N142" i="4" s="1"/>
  <c r="M74" i="24"/>
  <c r="M171" i="4" s="1"/>
  <c r="X74" i="24"/>
  <c r="X171" i="4" s="1"/>
  <c r="W74" i="24"/>
  <c r="W171" i="4" s="1"/>
  <c r="U74" i="24"/>
  <c r="U171" i="4" s="1"/>
  <c r="K69" i="4"/>
  <c r="K142" i="4" s="1"/>
  <c r="K74" i="24"/>
  <c r="K171" i="4" s="1"/>
  <c r="E74" i="24"/>
  <c r="E171" i="4" s="1"/>
  <c r="E69" i="4"/>
  <c r="E142" i="4" s="1"/>
  <c r="Y74" i="24"/>
  <c r="Y171" i="4" s="1"/>
  <c r="Y69" i="4"/>
  <c r="Y142" i="4" s="1"/>
  <c r="J74" i="24"/>
  <c r="J171" i="4" s="1"/>
  <c r="J69" i="4"/>
  <c r="J142" i="4" s="1"/>
  <c r="D74" i="24"/>
  <c r="D171" i="4" s="1"/>
  <c r="D69" i="4"/>
  <c r="D142" i="4" s="1"/>
  <c r="I74" i="24"/>
  <c r="I171" i="4" s="1"/>
  <c r="I69" i="4"/>
  <c r="I142" i="4" s="1"/>
  <c r="T74" i="24"/>
  <c r="T171" i="4" s="1"/>
  <c r="T69" i="4"/>
  <c r="T142" i="4" s="1"/>
  <c r="H74" i="24"/>
  <c r="H171" i="4" s="1"/>
  <c r="H69" i="4"/>
  <c r="H142" i="4" s="1"/>
  <c r="C74" i="24"/>
  <c r="C171" i="4" s="1"/>
  <c r="C69" i="4"/>
  <c r="C142" i="4" s="1"/>
  <c r="Q74" i="24"/>
  <c r="Q171" i="4" s="1"/>
  <c r="Q69" i="4"/>
  <c r="Q142" i="4" s="1"/>
  <c r="P74" i="24"/>
  <c r="P171" i="4" s="1"/>
  <c r="P69" i="4"/>
  <c r="P142" i="4" s="1"/>
  <c r="B74" i="24"/>
  <c r="B171" i="4" s="1"/>
  <c r="B69" i="4"/>
  <c r="B142" i="4" s="1"/>
  <c r="G74" i="24"/>
  <c r="G171" i="4" s="1"/>
  <c r="G69" i="4"/>
  <c r="G142" i="4" s="1"/>
  <c r="F74" i="24"/>
  <c r="F171" i="4" s="1"/>
  <c r="F69" i="4"/>
  <c r="F142" i="4" s="1"/>
  <c r="O165" i="23"/>
  <c r="J61" i="20"/>
  <c r="J57" i="20"/>
  <c r="J56" i="20" s="1"/>
  <c r="C155" i="23"/>
  <c r="C61" i="20"/>
  <c r="L113" i="4"/>
  <c r="G165" i="23"/>
  <c r="I158" i="23"/>
  <c r="I163" i="23"/>
  <c r="I61" i="20"/>
  <c r="R144" i="23"/>
  <c r="R60" i="20"/>
  <c r="R57" i="20"/>
  <c r="R56" i="20" s="1"/>
  <c r="T146" i="23"/>
  <c r="G163" i="23"/>
  <c r="G57" i="20"/>
  <c r="G56" i="20" s="1"/>
  <c r="G161" i="23"/>
  <c r="G146" i="23" s="1"/>
  <c r="G61" i="20"/>
  <c r="S175" i="23"/>
  <c r="Q144" i="23"/>
  <c r="Q60" i="20"/>
  <c r="U194" i="23"/>
  <c r="L77" i="20"/>
  <c r="L168" i="4" s="1"/>
  <c r="Q161" i="23"/>
  <c r="Q146" i="23" s="1"/>
  <c r="Q61" i="20"/>
  <c r="I153" i="23"/>
  <c r="U79" i="20"/>
  <c r="U170" i="4" s="1"/>
  <c r="M79" i="20"/>
  <c r="M170" i="4" s="1"/>
  <c r="M115" i="4"/>
  <c r="O161" i="23"/>
  <c r="O157" i="23"/>
  <c r="O61" i="20"/>
  <c r="Q157" i="23"/>
  <c r="K171" i="23"/>
  <c r="E194" i="23"/>
  <c r="F163" i="23"/>
  <c r="F57" i="20"/>
  <c r="F56" i="20" s="1"/>
  <c r="F61" i="20"/>
  <c r="P144" i="23"/>
  <c r="P132" i="23" s="1"/>
  <c r="P60" i="20"/>
  <c r="U78" i="20"/>
  <c r="U169" i="4" s="1"/>
  <c r="N163" i="23"/>
  <c r="N146" i="23" s="1"/>
  <c r="N61" i="20"/>
  <c r="N57" i="20"/>
  <c r="N56" i="20" s="1"/>
  <c r="M155" i="23"/>
  <c r="M61" i="20"/>
  <c r="D57" i="20"/>
  <c r="D56" i="20" s="1"/>
  <c r="D144" i="23"/>
  <c r="D143" i="23"/>
  <c r="D140" i="23"/>
  <c r="D137" i="23"/>
  <c r="D139" i="23"/>
  <c r="D60" i="20"/>
  <c r="O144" i="23"/>
  <c r="O60" i="20"/>
  <c r="O57" i="20"/>
  <c r="O56" i="20" s="1"/>
  <c r="U205" i="23"/>
  <c r="W113" i="4"/>
  <c r="J59" i="20"/>
  <c r="J112" i="4" s="1"/>
  <c r="J113" i="4"/>
  <c r="I160" i="23"/>
  <c r="E155" i="23"/>
  <c r="E61" i="20"/>
  <c r="W163" i="23"/>
  <c r="W61" i="20"/>
  <c r="W158" i="23"/>
  <c r="W57" i="20"/>
  <c r="W56" i="20" s="1"/>
  <c r="C171" i="23"/>
  <c r="M205" i="23"/>
  <c r="L161" i="23"/>
  <c r="L158" i="23"/>
  <c r="L155" i="23"/>
  <c r="L154" i="23"/>
  <c r="L151" i="23"/>
  <c r="L153" i="23"/>
  <c r="L61" i="20"/>
  <c r="L59" i="20" s="1"/>
  <c r="L57" i="20"/>
  <c r="L56" i="20" s="1"/>
  <c r="Y144" i="23"/>
  <c r="Y132" i="23" s="1"/>
  <c r="Y60" i="20"/>
  <c r="R140" i="23"/>
  <c r="E171" i="23"/>
  <c r="C144" i="23"/>
  <c r="C60" i="20"/>
  <c r="Y78" i="20"/>
  <c r="Y169" i="4" s="1"/>
  <c r="V59" i="20"/>
  <c r="V112" i="4" s="1"/>
  <c r="V113" i="4"/>
  <c r="J157" i="23"/>
  <c r="D163" i="23"/>
  <c r="D155" i="23"/>
  <c r="D154" i="23"/>
  <c r="D151" i="23"/>
  <c r="D153" i="23"/>
  <c r="D61" i="20"/>
  <c r="R139" i="23"/>
  <c r="I155" i="23"/>
  <c r="I146" i="23" s="1"/>
  <c r="C160" i="23"/>
  <c r="D146" i="23"/>
  <c r="N132" i="23"/>
  <c r="W165" i="23"/>
  <c r="M176" i="23"/>
  <c r="M165" i="23" s="1"/>
  <c r="K158" i="23"/>
  <c r="K61" i="20"/>
  <c r="X144" i="23"/>
  <c r="X132" i="23" s="1"/>
  <c r="X60" i="20"/>
  <c r="K132" i="23"/>
  <c r="Q158" i="23"/>
  <c r="M179" i="23"/>
  <c r="S77" i="20"/>
  <c r="S168" i="4" s="1"/>
  <c r="B144" i="23"/>
  <c r="B60" i="20"/>
  <c r="J160" i="23"/>
  <c r="V205" i="23"/>
  <c r="G157" i="23"/>
  <c r="E170" i="23"/>
  <c r="D157" i="23"/>
  <c r="K194" i="21"/>
  <c r="X205" i="21"/>
  <c r="L65" i="4"/>
  <c r="L138" i="4" s="1"/>
  <c r="V76" i="20"/>
  <c r="V167" i="4" s="1"/>
  <c r="V65" i="4"/>
  <c r="V138" i="4" s="1"/>
  <c r="O65" i="4"/>
  <c r="O138" i="4" s="1"/>
  <c r="T205" i="21"/>
  <c r="J65" i="4"/>
  <c r="J138" i="4" s="1"/>
  <c r="G65" i="4"/>
  <c r="G138" i="4" s="1"/>
  <c r="N65" i="4"/>
  <c r="N138" i="4" s="1"/>
  <c r="I194" i="21"/>
  <c r="C194" i="21"/>
  <c r="F65" i="4"/>
  <c r="F138" i="4" s="1"/>
  <c r="D194" i="21"/>
  <c r="I194" i="23"/>
  <c r="F194" i="21"/>
  <c r="L205" i="21"/>
  <c r="D205" i="21"/>
  <c r="D65" i="4"/>
  <c r="D138" i="4" s="1"/>
  <c r="W194" i="21"/>
  <c r="N205" i="23"/>
  <c r="O194" i="21"/>
  <c r="E205" i="23"/>
  <c r="F205" i="23"/>
  <c r="W205" i="23"/>
  <c r="K109" i="4"/>
  <c r="K79" i="16"/>
  <c r="K108" i="4" s="1"/>
  <c r="Y188" i="19"/>
  <c r="Y185" i="19"/>
  <c r="Y81" i="16"/>
  <c r="Y187" i="19"/>
  <c r="Y183" i="19"/>
  <c r="Y229" i="19"/>
  <c r="Y192" i="19"/>
  <c r="Y191" i="19"/>
  <c r="J79" i="16"/>
  <c r="J108" i="4" s="1"/>
  <c r="J109" i="4"/>
  <c r="K160" i="19"/>
  <c r="G79" i="16"/>
  <c r="G108" i="4" s="1"/>
  <c r="G109" i="4"/>
  <c r="G160" i="19"/>
  <c r="J160" i="19"/>
  <c r="B79" i="16"/>
  <c r="B108" i="4" s="1"/>
  <c r="B109" i="4"/>
  <c r="Y184" i="19"/>
  <c r="I79" i="16"/>
  <c r="I108" i="4" s="1"/>
  <c r="C79" i="16"/>
  <c r="C108" i="4" s="1"/>
  <c r="I160" i="19"/>
  <c r="Y190" i="19"/>
  <c r="L102" i="16"/>
  <c r="L165" i="4" s="1"/>
  <c r="Y160" i="19"/>
  <c r="W102" i="16"/>
  <c r="W165" i="4" s="1"/>
  <c r="D102" i="16"/>
  <c r="D165" i="4" s="1"/>
  <c r="Q178" i="19"/>
  <c r="Q79" i="16"/>
  <c r="Q108" i="4" s="1"/>
  <c r="D95" i="16"/>
  <c r="V171" i="18"/>
  <c r="Q175" i="17"/>
  <c r="Q53" i="16"/>
  <c r="P175" i="17"/>
  <c r="P53" i="16"/>
  <c r="M175" i="17"/>
  <c r="M53" i="16"/>
  <c r="L175" i="17"/>
  <c r="L53" i="16"/>
  <c r="K175" i="17"/>
  <c r="K53" i="16"/>
  <c r="I217" i="19"/>
  <c r="I53" i="16"/>
  <c r="H175" i="17"/>
  <c r="H53" i="16"/>
  <c r="E175" i="17"/>
  <c r="E160" i="17" s="1"/>
  <c r="E53" i="16"/>
  <c r="S160" i="18"/>
  <c r="D175" i="17"/>
  <c r="D160" i="17" s="1"/>
  <c r="D53" i="16"/>
  <c r="Y101" i="16"/>
  <c r="Y164" i="4" s="1"/>
  <c r="Y62" i="4"/>
  <c r="Y135" i="4" s="1"/>
  <c r="P164" i="17"/>
  <c r="C175" i="17"/>
  <c r="C160" i="17" s="1"/>
  <c r="C53" i="16"/>
  <c r="W160" i="18"/>
  <c r="X101" i="16"/>
  <c r="X164" i="4" s="1"/>
  <c r="X62" i="4"/>
  <c r="X135" i="4" s="1"/>
  <c r="M165" i="17"/>
  <c r="I217" i="18"/>
  <c r="Y240" i="17"/>
  <c r="Q164" i="17"/>
  <c r="P163" i="17"/>
  <c r="K217" i="19"/>
  <c r="M174" i="17"/>
  <c r="L162" i="17"/>
  <c r="Q240" i="17"/>
  <c r="Q173" i="17"/>
  <c r="I164" i="17"/>
  <c r="P172" i="17"/>
  <c r="H163" i="17"/>
  <c r="X91" i="16"/>
  <c r="X89" i="16" s="1"/>
  <c r="T62" i="4"/>
  <c r="T135" i="4" s="1"/>
  <c r="T91" i="16"/>
  <c r="T89" i="16" s="1"/>
  <c r="L171" i="17"/>
  <c r="K167" i="17"/>
  <c r="K160" i="17" s="1"/>
  <c r="I240" i="17"/>
  <c r="I173" i="17"/>
  <c r="H172" i="17"/>
  <c r="H160" i="17" s="1"/>
  <c r="M164" i="17"/>
  <c r="M160" i="17" s="1"/>
  <c r="Q163" i="17"/>
  <c r="Q160" i="17" s="1"/>
  <c r="P162" i="17"/>
  <c r="J160" i="18"/>
  <c r="M173" i="17"/>
  <c r="L161" i="17"/>
  <c r="L160" i="17" s="1"/>
  <c r="Q172" i="17"/>
  <c r="I163" i="17"/>
  <c r="P171" i="17"/>
  <c r="H162" i="17"/>
  <c r="G217" i="19"/>
  <c r="L170" i="17"/>
  <c r="K166" i="17"/>
  <c r="I172" i="17"/>
  <c r="H171" i="17"/>
  <c r="L160" i="18"/>
  <c r="D217" i="18"/>
  <c r="U52" i="16"/>
  <c r="U61" i="4" s="1"/>
  <c r="U134" i="4" s="1"/>
  <c r="M163" i="17"/>
  <c r="Q162" i="17"/>
  <c r="P161" i="17"/>
  <c r="P160" i="17" s="1"/>
  <c r="M172" i="17"/>
  <c r="Q171" i="17"/>
  <c r="I162" i="17"/>
  <c r="I160" i="17" s="1"/>
  <c r="P170" i="17"/>
  <c r="H161" i="17"/>
  <c r="S100" i="16"/>
  <c r="S163" i="4" s="1"/>
  <c r="S61" i="4"/>
  <c r="S134" i="4" s="1"/>
  <c r="Y61" i="4"/>
  <c r="Y134" i="4" s="1"/>
  <c r="I229" i="17"/>
  <c r="O253" i="15"/>
  <c r="O78" i="12"/>
  <c r="L73" i="12"/>
  <c r="L102" i="4" s="1"/>
  <c r="G105" i="4"/>
  <c r="P98" i="12"/>
  <c r="P159" i="4" s="1"/>
  <c r="O71" i="12"/>
  <c r="O70" i="12" s="1"/>
  <c r="W171" i="15"/>
  <c r="M101" i="12"/>
  <c r="M162" i="4" s="1"/>
  <c r="G171" i="15"/>
  <c r="G99" i="12"/>
  <c r="G160" i="4" s="1"/>
  <c r="H73" i="12"/>
  <c r="H102" i="4" s="1"/>
  <c r="C75" i="12"/>
  <c r="C105" i="4"/>
  <c r="D99" i="12"/>
  <c r="D160" i="4" s="1"/>
  <c r="H99" i="12"/>
  <c r="H160" i="4" s="1"/>
  <c r="K101" i="12"/>
  <c r="K162" i="4" s="1"/>
  <c r="H105" i="4"/>
  <c r="D105" i="4"/>
  <c r="X233" i="15"/>
  <c r="X76" i="12"/>
  <c r="X71" i="12"/>
  <c r="X70" i="12" s="1"/>
  <c r="C171" i="15"/>
  <c r="O218" i="15"/>
  <c r="O214" i="15"/>
  <c r="I101" i="12"/>
  <c r="I162" i="4" s="1"/>
  <c r="O216" i="15"/>
  <c r="S75" i="12"/>
  <c r="S105" i="4"/>
  <c r="O213" i="15"/>
  <c r="G73" i="12"/>
  <c r="G102" i="4" s="1"/>
  <c r="D130" i="4"/>
  <c r="Q130" i="4"/>
  <c r="N86" i="12"/>
  <c r="N57" i="4"/>
  <c r="N132" i="4" s="1"/>
  <c r="S63" i="12"/>
  <c r="V63" i="12"/>
  <c r="V55" i="4" s="1"/>
  <c r="V130" i="4" s="1"/>
  <c r="N63" i="12"/>
  <c r="N55" i="4" s="1"/>
  <c r="V86" i="12"/>
  <c r="T57" i="4"/>
  <c r="T132" i="4" s="1"/>
  <c r="S86" i="12"/>
  <c r="L98" i="12"/>
  <c r="L159" i="4" s="1"/>
  <c r="T63" i="12"/>
  <c r="L86" i="12"/>
  <c r="D98" i="12"/>
  <c r="D159" i="4" s="1"/>
  <c r="M63" i="12"/>
  <c r="M55" i="4" s="1"/>
  <c r="Q57" i="4"/>
  <c r="Q132" i="4" s="1"/>
  <c r="D86" i="12"/>
  <c r="Y63" i="12"/>
  <c r="Y55" i="4" s="1"/>
  <c r="Y130" i="4" s="1"/>
  <c r="Y57" i="4"/>
  <c r="Y132" i="4" s="1"/>
  <c r="Q55" i="7"/>
  <c r="Q54" i="7"/>
  <c r="Y55" i="7"/>
  <c r="Y54" i="7"/>
  <c r="R3" i="4"/>
  <c r="R128" i="4" s="1"/>
  <c r="R5" i="4"/>
  <c r="J5" i="4"/>
  <c r="J3" i="4"/>
  <c r="J128" i="4" s="1"/>
  <c r="W52" i="7"/>
  <c r="P96" i="12"/>
  <c r="P157" i="4" s="1"/>
  <c r="B86" i="12"/>
  <c r="B63" i="12"/>
  <c r="B55" i="4" s="1"/>
  <c r="B130" i="4" s="1"/>
  <c r="B57" i="4"/>
  <c r="B132" i="4" s="1"/>
  <c r="C55" i="4"/>
  <c r="C130" i="4" s="1"/>
  <c r="W86" i="12"/>
  <c r="W63" i="12"/>
  <c r="W57" i="4"/>
  <c r="W132" i="4" s="1"/>
  <c r="N3" i="4"/>
  <c r="N128" i="4" s="1"/>
  <c r="N5" i="4"/>
  <c r="N130" i="4" s="1"/>
  <c r="J86" i="12"/>
  <c r="J63" i="12"/>
  <c r="J55" i="4" s="1"/>
  <c r="J57" i="4"/>
  <c r="J132" i="4" s="1"/>
  <c r="P3" i="4"/>
  <c r="P128" i="4" s="1"/>
  <c r="P5" i="4"/>
  <c r="P130" i="4" s="1"/>
  <c r="K73" i="12"/>
  <c r="K102" i="4" s="1"/>
  <c r="K104" i="4"/>
  <c r="T104" i="4"/>
  <c r="T73" i="12"/>
  <c r="T102" i="4" s="1"/>
  <c r="X54" i="7"/>
  <c r="G98" i="12"/>
  <c r="G159" i="4" s="1"/>
  <c r="G86" i="12"/>
  <c r="G63" i="12"/>
  <c r="G57" i="4"/>
  <c r="G132" i="4" s="1"/>
  <c r="L3" i="4"/>
  <c r="L128" i="4" s="1"/>
  <c r="L5" i="4"/>
  <c r="D96" i="12"/>
  <c r="D157" i="4" s="1"/>
  <c r="O3" i="4"/>
  <c r="O128" i="4" s="1"/>
  <c r="R130" i="4"/>
  <c r="H98" i="12"/>
  <c r="H159" i="4" s="1"/>
  <c r="H63" i="12"/>
  <c r="H57" i="4"/>
  <c r="H132" i="4" s="1"/>
  <c r="L63" i="12"/>
  <c r="T98" i="12"/>
  <c r="T159" i="4" s="1"/>
  <c r="X86" i="12"/>
  <c r="X63" i="12"/>
  <c r="X57" i="4"/>
  <c r="X132" i="4" s="1"/>
  <c r="K86" i="12"/>
  <c r="K63" i="12"/>
  <c r="K57" i="4"/>
  <c r="K132" i="4" s="1"/>
  <c r="J100" i="4"/>
  <c r="K136" i="11"/>
  <c r="K107" i="11"/>
  <c r="K113" i="11"/>
  <c r="K106" i="11"/>
  <c r="K112" i="11"/>
  <c r="K105" i="11"/>
  <c r="K109" i="11"/>
  <c r="K55" i="8"/>
  <c r="K108" i="11"/>
  <c r="E100" i="11"/>
  <c r="J147" i="11"/>
  <c r="J56" i="8"/>
  <c r="J5" i="7"/>
  <c r="G100" i="11"/>
  <c r="W53" i="7"/>
  <c r="E55" i="7"/>
  <c r="S136" i="11"/>
  <c r="S107" i="11"/>
  <c r="S113" i="11"/>
  <c r="S106" i="11"/>
  <c r="S112" i="11"/>
  <c r="S105" i="11"/>
  <c r="S100" i="11" s="1"/>
  <c r="S55" i="8"/>
  <c r="S109" i="11"/>
  <c r="S108" i="11"/>
  <c r="J123" i="11"/>
  <c r="Q54" i="8"/>
  <c r="Q99" i="4" s="1"/>
  <c r="K115" i="11"/>
  <c r="K55" i="7"/>
  <c r="C100" i="11"/>
  <c r="J122" i="11"/>
  <c r="Y66" i="8"/>
  <c r="Y155" i="4" s="1"/>
  <c r="L66" i="8"/>
  <c r="L155" i="4" s="1"/>
  <c r="P66" i="8"/>
  <c r="P155" i="4" s="1"/>
  <c r="K111" i="11"/>
  <c r="Y100" i="11"/>
  <c r="W55" i="7"/>
  <c r="P54" i="8"/>
  <c r="P99" i="4" s="1"/>
  <c r="D67" i="8"/>
  <c r="D156" i="4" s="1"/>
  <c r="G117" i="11"/>
  <c r="O107" i="11"/>
  <c r="O115" i="11"/>
  <c r="O113" i="11"/>
  <c r="O106" i="11"/>
  <c r="O112" i="11"/>
  <c r="O52" i="8"/>
  <c r="O51" i="8" s="1"/>
  <c r="O136" i="11"/>
  <c r="O105" i="11"/>
  <c r="O109" i="11"/>
  <c r="O55" i="8"/>
  <c r="O108" i="11"/>
  <c r="D100" i="11"/>
  <c r="I54" i="8"/>
  <c r="I100" i="4"/>
  <c r="J132" i="11"/>
  <c r="Q66" i="8"/>
  <c r="Q155" i="4" s="1"/>
  <c r="Y54" i="8"/>
  <c r="Y99" i="4" s="1"/>
  <c r="B54" i="8"/>
  <c r="B99" i="4" s="1"/>
  <c r="J130" i="11"/>
  <c r="D54" i="8"/>
  <c r="H54" i="8"/>
  <c r="H100" i="4"/>
  <c r="H122" i="11"/>
  <c r="X54" i="8"/>
  <c r="X99" i="4" s="1"/>
  <c r="H52" i="8"/>
  <c r="H51" i="8" s="1"/>
  <c r="H123" i="11"/>
  <c r="J66" i="8"/>
  <c r="J155" i="4" s="1"/>
  <c r="W54" i="8"/>
  <c r="W99" i="4" s="1"/>
  <c r="W101" i="4"/>
  <c r="B65" i="8"/>
  <c r="B154" i="4" s="1"/>
  <c r="H59" i="8"/>
  <c r="H52" i="4"/>
  <c r="P129" i="4"/>
  <c r="S59" i="8"/>
  <c r="S129" i="4"/>
  <c r="F53" i="7"/>
  <c r="F54" i="7"/>
  <c r="W65" i="8"/>
  <c r="W154" i="4" s="1"/>
  <c r="W52" i="4"/>
  <c r="W129" i="4" s="1"/>
  <c r="O52" i="4"/>
  <c r="O129" i="4" s="1"/>
  <c r="I54" i="7"/>
  <c r="V53" i="7"/>
  <c r="U129" i="4"/>
  <c r="U51" i="4"/>
  <c r="L65" i="8"/>
  <c r="L154" i="4" s="1"/>
  <c r="L52" i="4"/>
  <c r="K52" i="4"/>
  <c r="K59" i="8"/>
  <c r="Y65" i="8"/>
  <c r="Y154" i="4" s="1"/>
  <c r="Y52" i="4"/>
  <c r="T65" i="8"/>
  <c r="T154" i="4" s="1"/>
  <c r="T52" i="4"/>
  <c r="Q65" i="8"/>
  <c r="Q154" i="4" s="1"/>
  <c r="V54" i="7"/>
  <c r="R65" i="8"/>
  <c r="R154" i="4" s="1"/>
  <c r="B54" i="7"/>
  <c r="X65" i="8"/>
  <c r="X154" i="4" s="1"/>
  <c r="X52" i="4"/>
  <c r="P65" i="8"/>
  <c r="P154" i="4" s="1"/>
  <c r="I129" i="4"/>
  <c r="M129" i="4"/>
  <c r="U59" i="8"/>
  <c r="O53" i="7"/>
  <c r="B53" i="7"/>
  <c r="Y53" i="7"/>
  <c r="O55" i="7"/>
  <c r="Y52" i="7"/>
  <c r="M52" i="7"/>
  <c r="D55" i="7"/>
  <c r="U55" i="7"/>
  <c r="M53" i="7"/>
  <c r="O52" i="7"/>
  <c r="P54" i="7"/>
  <c r="M42" i="6"/>
  <c r="M43" i="6"/>
  <c r="M44" i="6"/>
  <c r="M48" i="6"/>
  <c r="M45" i="6"/>
  <c r="M46" i="6"/>
  <c r="M47" i="6"/>
  <c r="F48" i="5"/>
  <c r="F42" i="5"/>
  <c r="F41" i="5" s="1"/>
  <c r="F43" i="5"/>
  <c r="F44" i="5"/>
  <c r="F45" i="5"/>
  <c r="F46" i="5"/>
  <c r="F47" i="5"/>
  <c r="E42" i="6"/>
  <c r="E43" i="6"/>
  <c r="E44" i="6"/>
  <c r="E48" i="6"/>
  <c r="E45" i="6"/>
  <c r="E46" i="6"/>
  <c r="E47" i="6"/>
  <c r="D5" i="5"/>
  <c r="N5" i="5"/>
  <c r="V27" i="5"/>
  <c r="H42" i="6"/>
  <c r="R47" i="6"/>
  <c r="C55" i="7"/>
  <c r="S27" i="5"/>
  <c r="R44" i="6"/>
  <c r="K27" i="5"/>
  <c r="K5" i="5" s="1"/>
  <c r="G53" i="7"/>
  <c r="O27" i="5"/>
  <c r="F47" i="6"/>
  <c r="R52" i="7"/>
  <c r="G52" i="7"/>
  <c r="N55" i="7"/>
  <c r="Y48" i="6"/>
  <c r="H46" i="6"/>
  <c r="J48" i="6"/>
  <c r="C27" i="5"/>
  <c r="G55" i="7"/>
  <c r="E27" i="5"/>
  <c r="E5" i="5" s="1"/>
  <c r="W43" i="6"/>
  <c r="W44" i="6"/>
  <c r="M47" i="5"/>
  <c r="H27" i="5"/>
  <c r="S41" i="6"/>
  <c r="R54" i="7"/>
  <c r="L41" i="6"/>
  <c r="J45" i="6"/>
  <c r="O5" i="6"/>
  <c r="W27" i="5"/>
  <c r="N54" i="7"/>
  <c r="Q44" i="6"/>
  <c r="B48" i="5"/>
  <c r="U27" i="5"/>
  <c r="G5" i="6"/>
  <c r="M46" i="5"/>
  <c r="T27" i="5"/>
  <c r="C5" i="6"/>
  <c r="I5" i="6"/>
  <c r="F48" i="6"/>
  <c r="Y43" i="6"/>
  <c r="Y41" i="6" s="1"/>
  <c r="Y47" i="6"/>
  <c r="W46" i="6"/>
  <c r="V45" i="6"/>
  <c r="V41" i="6" s="1"/>
  <c r="K54" i="7"/>
  <c r="M45" i="5"/>
  <c r="L27" i="5"/>
  <c r="J27" i="5"/>
  <c r="W42" i="6"/>
  <c r="H55" i="7"/>
  <c r="H43" i="6"/>
  <c r="T52" i="7"/>
  <c r="E53" i="7"/>
  <c r="N27" i="5"/>
  <c r="L52" i="7"/>
  <c r="C54" i="7"/>
  <c r="G27" i="5"/>
  <c r="G5" i="5" s="1"/>
  <c r="X27" i="5"/>
  <c r="X5" i="5" s="1"/>
  <c r="X48" i="5" s="1"/>
  <c r="D41" i="6"/>
  <c r="P52" i="7"/>
  <c r="V46" i="6"/>
  <c r="H52" i="7"/>
  <c r="K53" i="7"/>
  <c r="R53" i="7"/>
  <c r="F55" i="7"/>
  <c r="N52" i="7"/>
  <c r="U54" i="7"/>
  <c r="W48" i="6"/>
  <c r="R27" i="5"/>
  <c r="R5" i="5" s="1"/>
  <c r="C53" i="7"/>
  <c r="M44" i="5"/>
  <c r="T55" i="7"/>
  <c r="V43" i="6"/>
  <c r="W45" i="6"/>
  <c r="Y45" i="6"/>
  <c r="M54" i="7"/>
  <c r="J46" i="6"/>
  <c r="X53" i="7"/>
  <c r="D52" i="7"/>
  <c r="S52" i="7"/>
  <c r="H44" i="6"/>
  <c r="R42" i="6"/>
  <c r="Q43" i="6"/>
  <c r="Q41" i="6" s="1"/>
  <c r="F52" i="7"/>
  <c r="F46" i="6"/>
  <c r="V48" i="6"/>
  <c r="I27" i="5"/>
  <c r="I5" i="5" s="1"/>
  <c r="X55" i="7"/>
  <c r="F44" i="6"/>
  <c r="L55" i="7"/>
  <c r="N5" i="6"/>
  <c r="P53" i="7"/>
  <c r="H47" i="6"/>
  <c r="B46" i="6"/>
  <c r="B5" i="6"/>
  <c r="Q27" i="5"/>
  <c r="Q5" i="5" s="1"/>
  <c r="Q45" i="5" s="1"/>
  <c r="R48" i="6"/>
  <c r="R46" i="6"/>
  <c r="M43" i="5"/>
  <c r="D27" i="5"/>
  <c r="B52" i="7"/>
  <c r="L53" i="7"/>
  <c r="D54" i="7"/>
  <c r="T44" i="6"/>
  <c r="T43" i="6"/>
  <c r="J44" i="6"/>
  <c r="S47" i="6"/>
  <c r="X47" i="6"/>
  <c r="T42" i="6"/>
  <c r="K5" i="6"/>
  <c r="T45" i="6"/>
  <c r="U53" i="7"/>
  <c r="F43" i="6"/>
  <c r="F41" i="6" s="1"/>
  <c r="X43" i="6"/>
  <c r="X44" i="6"/>
  <c r="X41" i="6" s="1"/>
  <c r="R45" i="6"/>
  <c r="L54" i="7"/>
  <c r="P5" i="6"/>
  <c r="H48" i="6"/>
  <c r="R55" i="7"/>
  <c r="W47" i="6"/>
  <c r="T46" i="6"/>
  <c r="E54" i="7"/>
  <c r="V55" i="7"/>
  <c r="J43" i="6"/>
  <c r="J41" i="6" s="1"/>
  <c r="T54" i="7"/>
  <c r="H53" i="7"/>
  <c r="P27" i="5"/>
  <c r="P5" i="5" s="1"/>
  <c r="Y46" i="6"/>
  <c r="I43" i="5"/>
  <c r="I46" i="5"/>
  <c r="I42" i="5"/>
  <c r="I44" i="5"/>
  <c r="I47" i="5"/>
  <c r="I45" i="5"/>
  <c r="I72" i="33"/>
  <c r="Y146" i="23"/>
  <c r="I132" i="23"/>
  <c r="N165" i="23"/>
  <c r="O146" i="23"/>
  <c r="G132" i="23"/>
  <c r="V132" i="23"/>
  <c r="L165" i="23"/>
  <c r="E146" i="23"/>
  <c r="R205" i="23"/>
  <c r="X190" i="19"/>
  <c r="H157" i="23"/>
  <c r="H153" i="23"/>
  <c r="C160" i="19"/>
  <c r="Y172" i="23"/>
  <c r="Y176" i="23"/>
  <c r="Y170" i="23"/>
  <c r="Y179" i="23"/>
  <c r="Y57" i="20"/>
  <c r="Y56" i="20" s="1"/>
  <c r="Y171" i="23"/>
  <c r="Y62" i="20"/>
  <c r="B178" i="19"/>
  <c r="B160" i="19"/>
  <c r="B59" i="20"/>
  <c r="B114" i="4"/>
  <c r="N229" i="19"/>
  <c r="N192" i="19"/>
  <c r="N191" i="19"/>
  <c r="N188" i="19"/>
  <c r="N187" i="19"/>
  <c r="N185" i="19"/>
  <c r="N183" i="19"/>
  <c r="N81" i="16"/>
  <c r="O178" i="19"/>
  <c r="U160" i="18"/>
  <c r="P160" i="18"/>
  <c r="K171" i="15"/>
  <c r="B160" i="18"/>
  <c r="Q185" i="15"/>
  <c r="Q183" i="15"/>
  <c r="Q182" i="15"/>
  <c r="Q179" i="15"/>
  <c r="Q178" i="15"/>
  <c r="Q176" i="15"/>
  <c r="Q76" i="12"/>
  <c r="Q71" i="12"/>
  <c r="Q70" i="12" s="1"/>
  <c r="Q233" i="15"/>
  <c r="H171" i="15"/>
  <c r="F185" i="15"/>
  <c r="F183" i="15"/>
  <c r="F182" i="15"/>
  <c r="F179" i="15"/>
  <c r="F178" i="15"/>
  <c r="F176" i="15"/>
  <c r="F233" i="15"/>
  <c r="F71" i="12"/>
  <c r="F70" i="12" s="1"/>
  <c r="F76" i="12"/>
  <c r="M76" i="12"/>
  <c r="M71" i="12"/>
  <c r="M70" i="12" s="1"/>
  <c r="M233" i="15"/>
  <c r="M185" i="15"/>
  <c r="M183" i="15"/>
  <c r="M182" i="15"/>
  <c r="M179" i="15"/>
  <c r="M178" i="15"/>
  <c r="M176" i="15"/>
  <c r="L171" i="15"/>
  <c r="M100" i="11"/>
  <c r="L100" i="11"/>
  <c r="S147" i="11"/>
  <c r="S52" i="8"/>
  <c r="S51" i="8" s="1"/>
  <c r="S56" i="8"/>
  <c r="I117" i="11"/>
  <c r="N100" i="11"/>
  <c r="E147" i="11"/>
  <c r="E132" i="11"/>
  <c r="E130" i="11"/>
  <c r="E129" i="11"/>
  <c r="E126" i="11"/>
  <c r="E125" i="11"/>
  <c r="E123" i="11"/>
  <c r="E122" i="11"/>
  <c r="E56" i="8"/>
  <c r="E52" i="8"/>
  <c r="E51" i="8" s="1"/>
  <c r="T217" i="19"/>
  <c r="T176" i="19"/>
  <c r="T173" i="19"/>
  <c r="T172" i="19"/>
  <c r="T169" i="19"/>
  <c r="T168" i="19"/>
  <c r="T167" i="19"/>
  <c r="T165" i="19"/>
  <c r="T80" i="16"/>
  <c r="T77" i="16"/>
  <c r="T76" i="16" s="1"/>
  <c r="X100" i="11"/>
  <c r="X43" i="5"/>
  <c r="X45" i="5"/>
  <c r="X42" i="5"/>
  <c r="S132" i="23"/>
  <c r="P165" i="23"/>
  <c r="F132" i="23"/>
  <c r="J205" i="23"/>
  <c r="R146" i="23"/>
  <c r="U165" i="23"/>
  <c r="E165" i="23"/>
  <c r="B165" i="23"/>
  <c r="H194" i="23"/>
  <c r="P229" i="19"/>
  <c r="P192" i="19"/>
  <c r="P191" i="19"/>
  <c r="P188" i="19"/>
  <c r="P187" i="19"/>
  <c r="P185" i="19"/>
  <c r="P183" i="19"/>
  <c r="P178" i="19" s="1"/>
  <c r="P81" i="16"/>
  <c r="P77" i="16"/>
  <c r="P76" i="16" s="1"/>
  <c r="E229" i="19"/>
  <c r="E192" i="19"/>
  <c r="E191" i="19"/>
  <c r="E188" i="19"/>
  <c r="E187" i="19"/>
  <c r="E185" i="19"/>
  <c r="E183" i="19"/>
  <c r="E81" i="16"/>
  <c r="E77" i="16"/>
  <c r="E76" i="16" s="1"/>
  <c r="W217" i="19"/>
  <c r="R205" i="21"/>
  <c r="K178" i="19"/>
  <c r="O175" i="17"/>
  <c r="O174" i="17"/>
  <c r="O173" i="17"/>
  <c r="O172" i="17"/>
  <c r="O170" i="17"/>
  <c r="O169" i="17"/>
  <c r="O168" i="17"/>
  <c r="O167" i="17"/>
  <c r="O166" i="17"/>
  <c r="O165" i="17"/>
  <c r="O164" i="17"/>
  <c r="O163" i="17"/>
  <c r="O162" i="17"/>
  <c r="O161" i="17"/>
  <c r="O53" i="16"/>
  <c r="I160" i="18"/>
  <c r="V175" i="17"/>
  <c r="V174" i="17"/>
  <c r="V173" i="17"/>
  <c r="V172" i="17"/>
  <c r="V170" i="17"/>
  <c r="V169" i="17"/>
  <c r="V168" i="17"/>
  <c r="V167" i="17"/>
  <c r="V166" i="17"/>
  <c r="V165" i="17"/>
  <c r="V164" i="17"/>
  <c r="V163" i="17"/>
  <c r="V162" i="17"/>
  <c r="V161" i="17"/>
  <c r="V53" i="16"/>
  <c r="X160" i="18"/>
  <c r="D160" i="18"/>
  <c r="R160" i="18"/>
  <c r="Q204" i="15"/>
  <c r="O171" i="15"/>
  <c r="J101" i="16"/>
  <c r="J164" i="4" s="1"/>
  <c r="J91" i="16"/>
  <c r="J89" i="16" s="1"/>
  <c r="J52" i="16"/>
  <c r="J62" i="4"/>
  <c r="J135" i="4" s="1"/>
  <c r="F181" i="15"/>
  <c r="M181" i="15"/>
  <c r="V147" i="11"/>
  <c r="V56" i="8"/>
  <c r="V52" i="8"/>
  <c r="V51" i="8" s="1"/>
  <c r="R117" i="11"/>
  <c r="C147" i="11"/>
  <c r="C132" i="11"/>
  <c r="C130" i="11"/>
  <c r="C129" i="11"/>
  <c r="C126" i="11"/>
  <c r="C125" i="11"/>
  <c r="C123" i="11"/>
  <c r="C122" i="11"/>
  <c r="C56" i="8"/>
  <c r="C52" i="8"/>
  <c r="C51" i="8" s="1"/>
  <c r="Q100" i="11"/>
  <c r="P100" i="11"/>
  <c r="U147" i="11"/>
  <c r="U56" i="8"/>
  <c r="U52" i="8"/>
  <c r="U51" i="8" s="1"/>
  <c r="M41" i="6"/>
  <c r="Q47" i="5"/>
  <c r="Q42" i="5"/>
  <c r="S146" i="23"/>
  <c r="F146" i="23"/>
  <c r="X160" i="19"/>
  <c r="X163" i="23"/>
  <c r="X161" i="23"/>
  <c r="X158" i="23"/>
  <c r="X155" i="23"/>
  <c r="X154" i="23"/>
  <c r="X151" i="23"/>
  <c r="X61" i="20"/>
  <c r="X57" i="20"/>
  <c r="X56" i="20" s="1"/>
  <c r="Q179" i="23"/>
  <c r="Q172" i="23"/>
  <c r="Q170" i="23"/>
  <c r="Q176" i="23"/>
  <c r="Q62" i="20"/>
  <c r="Q57" i="20"/>
  <c r="Q56" i="20" s="1"/>
  <c r="H229" i="19"/>
  <c r="H192" i="19"/>
  <c r="H191" i="19"/>
  <c r="H188" i="19"/>
  <c r="H187" i="19"/>
  <c r="H185" i="19"/>
  <c r="H183" i="19"/>
  <c r="H81" i="16"/>
  <c r="H77" i="16"/>
  <c r="H76" i="16" s="1"/>
  <c r="B146" i="23"/>
  <c r="F229" i="19"/>
  <c r="F192" i="19"/>
  <c r="F191" i="19"/>
  <c r="F188" i="19"/>
  <c r="F187" i="19"/>
  <c r="F185" i="19"/>
  <c r="F183" i="19"/>
  <c r="F81" i="16"/>
  <c r="G175" i="17"/>
  <c r="G174" i="17"/>
  <c r="G173" i="17"/>
  <c r="G172" i="17"/>
  <c r="G170" i="17"/>
  <c r="G169" i="17"/>
  <c r="G168" i="17"/>
  <c r="G167" i="17"/>
  <c r="G166" i="17"/>
  <c r="G165" i="17"/>
  <c r="G164" i="17"/>
  <c r="G163" i="17"/>
  <c r="G162" i="17"/>
  <c r="G161" i="17"/>
  <c r="G53" i="16"/>
  <c r="N175" i="17"/>
  <c r="N174" i="17"/>
  <c r="N173" i="17"/>
  <c r="N172" i="17"/>
  <c r="N170" i="17"/>
  <c r="N169" i="17"/>
  <c r="N168" i="17"/>
  <c r="N167" i="17"/>
  <c r="N166" i="17"/>
  <c r="N165" i="17"/>
  <c r="N164" i="17"/>
  <c r="N163" i="17"/>
  <c r="N162" i="17"/>
  <c r="N161" i="17"/>
  <c r="N53" i="16"/>
  <c r="R185" i="15"/>
  <c r="R183" i="15"/>
  <c r="R182" i="15"/>
  <c r="R179" i="15"/>
  <c r="R178" i="15"/>
  <c r="R176" i="15"/>
  <c r="R233" i="15"/>
  <c r="R71" i="12"/>
  <c r="R70" i="12" s="1"/>
  <c r="R76" i="12"/>
  <c r="W204" i="15"/>
  <c r="R101" i="16"/>
  <c r="R164" i="4" s="1"/>
  <c r="R91" i="16"/>
  <c r="R89" i="16" s="1"/>
  <c r="R52" i="16"/>
  <c r="R62" i="4"/>
  <c r="R135" i="4" s="1"/>
  <c r="B160" i="17"/>
  <c r="V204" i="15"/>
  <c r="U204" i="15"/>
  <c r="N147" i="11"/>
  <c r="N132" i="11"/>
  <c r="N130" i="11"/>
  <c r="N129" i="11"/>
  <c r="N126" i="11"/>
  <c r="N125" i="11"/>
  <c r="N123" i="11"/>
  <c r="N122" i="11"/>
  <c r="N56" i="8"/>
  <c r="N52" i="8"/>
  <c r="N51" i="8" s="1"/>
  <c r="J117" i="11"/>
  <c r="I100" i="11"/>
  <c r="H100" i="11"/>
  <c r="M5" i="4"/>
  <c r="M3" i="4"/>
  <c r="P102" i="4"/>
  <c r="B41" i="5"/>
  <c r="Y27" i="5"/>
  <c r="P42" i="5"/>
  <c r="P46" i="5"/>
  <c r="P43" i="5"/>
  <c r="P45" i="5"/>
  <c r="P44" i="5"/>
  <c r="E41" i="6"/>
  <c r="Q53" i="7"/>
  <c r="Q44" i="5"/>
  <c r="X229" i="19"/>
  <c r="X192" i="19"/>
  <c r="X191" i="19"/>
  <c r="X188" i="19"/>
  <c r="X187" i="19"/>
  <c r="X185" i="19"/>
  <c r="X183" i="19"/>
  <c r="X81" i="16"/>
  <c r="X77" i="16"/>
  <c r="X76" i="16" s="1"/>
  <c r="W175" i="17"/>
  <c r="W174" i="17"/>
  <c r="W173" i="17"/>
  <c r="W172" i="17"/>
  <c r="W170" i="17"/>
  <c r="W169" i="17"/>
  <c r="W168" i="17"/>
  <c r="W167" i="17"/>
  <c r="W166" i="17"/>
  <c r="W165" i="17"/>
  <c r="W164" i="17"/>
  <c r="W163" i="17"/>
  <c r="W162" i="17"/>
  <c r="W161" i="17"/>
  <c r="W53" i="16"/>
  <c r="I185" i="15"/>
  <c r="I183" i="15"/>
  <c r="I182" i="15"/>
  <c r="I179" i="15"/>
  <c r="I178" i="15"/>
  <c r="I176" i="15"/>
  <c r="I233" i="15"/>
  <c r="I76" i="12"/>
  <c r="I71" i="12"/>
  <c r="I70" i="12" s="1"/>
  <c r="K147" i="11"/>
  <c r="K132" i="11"/>
  <c r="K130" i="11"/>
  <c r="K129" i="11"/>
  <c r="K126" i="11"/>
  <c r="K125" i="11"/>
  <c r="K123" i="11"/>
  <c r="K122" i="11"/>
  <c r="K56" i="8"/>
  <c r="K52" i="8"/>
  <c r="K51" i="8" s="1"/>
  <c r="U5" i="4"/>
  <c r="U130" i="4" s="1"/>
  <c r="U3" i="4"/>
  <c r="K146" i="23"/>
  <c r="C132" i="23"/>
  <c r="V165" i="23"/>
  <c r="F165" i="23"/>
  <c r="T165" i="23"/>
  <c r="D165" i="23"/>
  <c r="B205" i="23"/>
  <c r="P160" i="19"/>
  <c r="G194" i="21"/>
  <c r="X157" i="23"/>
  <c r="X194" i="23"/>
  <c r="T178" i="19"/>
  <c r="V217" i="19"/>
  <c r="V176" i="19"/>
  <c r="V173" i="19"/>
  <c r="V172" i="19"/>
  <c r="V169" i="19"/>
  <c r="V168" i="19"/>
  <c r="V167" i="19"/>
  <c r="V165" i="19"/>
  <c r="V80" i="16"/>
  <c r="V77" i="16"/>
  <c r="V76" i="16" s="1"/>
  <c r="L217" i="19"/>
  <c r="L176" i="19"/>
  <c r="L173" i="19"/>
  <c r="L172" i="19"/>
  <c r="L169" i="19"/>
  <c r="L168" i="19"/>
  <c r="L167" i="19"/>
  <c r="L165" i="19"/>
  <c r="L80" i="16"/>
  <c r="L77" i="16"/>
  <c r="L76" i="16" s="1"/>
  <c r="M160" i="19"/>
  <c r="E113" i="4"/>
  <c r="U229" i="19"/>
  <c r="U192" i="19"/>
  <c r="U191" i="19"/>
  <c r="U188" i="19"/>
  <c r="U187" i="19"/>
  <c r="U185" i="19"/>
  <c r="U183" i="19"/>
  <c r="U81" i="16"/>
  <c r="U77" i="16"/>
  <c r="U76" i="16" s="1"/>
  <c r="J205" i="21"/>
  <c r="Y194" i="21"/>
  <c r="V217" i="18"/>
  <c r="V175" i="18"/>
  <c r="V174" i="18"/>
  <c r="V173" i="18"/>
  <c r="V172" i="18"/>
  <c r="V170" i="18"/>
  <c r="V169" i="18"/>
  <c r="V168" i="18"/>
  <c r="V167" i="18"/>
  <c r="V165" i="18"/>
  <c r="V164" i="18"/>
  <c r="V163" i="18"/>
  <c r="V162" i="18"/>
  <c r="V161" i="18"/>
  <c r="V97" i="16"/>
  <c r="V95" i="16" s="1"/>
  <c r="O171" i="17"/>
  <c r="E160" i="18"/>
  <c r="Q160" i="18"/>
  <c r="F175" i="17"/>
  <c r="F174" i="17"/>
  <c r="F173" i="17"/>
  <c r="F172" i="17"/>
  <c r="F170" i="17"/>
  <c r="F169" i="17"/>
  <c r="F168" i="17"/>
  <c r="F167" i="17"/>
  <c r="F166" i="17"/>
  <c r="F165" i="17"/>
  <c r="F164" i="17"/>
  <c r="F163" i="17"/>
  <c r="F162" i="17"/>
  <c r="F161" i="17"/>
  <c r="F53" i="16"/>
  <c r="O217" i="18"/>
  <c r="T160" i="18"/>
  <c r="J185" i="15"/>
  <c r="J183" i="15"/>
  <c r="J182" i="15"/>
  <c r="J179" i="15"/>
  <c r="J178" i="15"/>
  <c r="J176" i="15"/>
  <c r="J233" i="15"/>
  <c r="J71" i="12"/>
  <c r="J70" i="12" s="1"/>
  <c r="J76" i="12"/>
  <c r="X204" i="15"/>
  <c r="R218" i="15"/>
  <c r="R213" i="15"/>
  <c r="R209" i="15"/>
  <c r="R253" i="15"/>
  <c r="R217" i="15"/>
  <c r="R211" i="15"/>
  <c r="R210" i="15"/>
  <c r="R214" i="15"/>
  <c r="R78" i="12"/>
  <c r="R216" i="15"/>
  <c r="O204" i="15"/>
  <c r="J160" i="17"/>
  <c r="N204" i="15"/>
  <c r="M204" i="15"/>
  <c r="F147" i="11"/>
  <c r="F132" i="11"/>
  <c r="F130" i="11"/>
  <c r="F129" i="11"/>
  <c r="F126" i="11"/>
  <c r="F125" i="11"/>
  <c r="F123" i="11"/>
  <c r="F122" i="11"/>
  <c r="F117" i="11" s="1"/>
  <c r="F56" i="8"/>
  <c r="F52" i="8"/>
  <c r="F51" i="8" s="1"/>
  <c r="S5" i="4"/>
  <c r="S3" i="4"/>
  <c r="B117" i="11"/>
  <c r="S55" i="7"/>
  <c r="I48" i="5"/>
  <c r="I53" i="7"/>
  <c r="Q48" i="5"/>
  <c r="E233" i="15"/>
  <c r="E76" i="12"/>
  <c r="E71" i="12"/>
  <c r="E70" i="12" s="1"/>
  <c r="E185" i="15"/>
  <c r="E183" i="15"/>
  <c r="E182" i="15"/>
  <c r="E179" i="15"/>
  <c r="E178" i="15"/>
  <c r="E176" i="15"/>
  <c r="X72" i="37"/>
  <c r="N72" i="37"/>
  <c r="C146" i="23"/>
  <c r="R132" i="23"/>
  <c r="S179" i="23"/>
  <c r="S172" i="23"/>
  <c r="S176" i="23"/>
  <c r="S170" i="23"/>
  <c r="S62" i="20"/>
  <c r="S57" i="20"/>
  <c r="S56" i="20" s="1"/>
  <c r="H160" i="19"/>
  <c r="W160" i="19"/>
  <c r="V194" i="21"/>
  <c r="T194" i="21"/>
  <c r="L178" i="19"/>
  <c r="I176" i="23"/>
  <c r="I170" i="23"/>
  <c r="I179" i="23"/>
  <c r="I172" i="23"/>
  <c r="I175" i="23"/>
  <c r="I62" i="20"/>
  <c r="I57" i="20"/>
  <c r="I56" i="20" s="1"/>
  <c r="N217" i="19"/>
  <c r="N176" i="19"/>
  <c r="N173" i="19"/>
  <c r="N172" i="19"/>
  <c r="N169" i="19"/>
  <c r="N168" i="19"/>
  <c r="N167" i="19"/>
  <c r="N165" i="19"/>
  <c r="N160" i="19" s="1"/>
  <c r="N80" i="16"/>
  <c r="N77" i="16"/>
  <c r="N76" i="16" s="1"/>
  <c r="B78" i="20"/>
  <c r="B169" i="4" s="1"/>
  <c r="G178" i="19"/>
  <c r="M59" i="20"/>
  <c r="M113" i="4"/>
  <c r="E132" i="23"/>
  <c r="V229" i="19"/>
  <c r="V192" i="19"/>
  <c r="V191" i="19"/>
  <c r="V188" i="19"/>
  <c r="V187" i="19"/>
  <c r="V185" i="19"/>
  <c r="V183" i="19"/>
  <c r="V81" i="16"/>
  <c r="U160" i="19"/>
  <c r="N217" i="18"/>
  <c r="N175" i="18"/>
  <c r="N174" i="18"/>
  <c r="N173" i="18"/>
  <c r="N172" i="18"/>
  <c r="N170" i="18"/>
  <c r="N169" i="18"/>
  <c r="N168" i="18"/>
  <c r="N167" i="18"/>
  <c r="N165" i="18"/>
  <c r="N164" i="18"/>
  <c r="N163" i="18"/>
  <c r="N162" i="18"/>
  <c r="N161" i="18"/>
  <c r="N97" i="16"/>
  <c r="N95" i="16" s="1"/>
  <c r="G171" i="17"/>
  <c r="C160" i="18"/>
  <c r="Y229" i="17"/>
  <c r="N166" i="18"/>
  <c r="G160" i="18"/>
  <c r="S89" i="16"/>
  <c r="B185" i="15"/>
  <c r="B183" i="15"/>
  <c r="B182" i="15"/>
  <c r="B179" i="15"/>
  <c r="B178" i="15"/>
  <c r="B176" i="15"/>
  <c r="B171" i="15" s="1"/>
  <c r="B233" i="15"/>
  <c r="B76" i="12"/>
  <c r="B71" i="12"/>
  <c r="B70" i="12" s="1"/>
  <c r="J217" i="15"/>
  <c r="J211" i="15"/>
  <c r="J209" i="15"/>
  <c r="J210" i="15"/>
  <c r="J214" i="15"/>
  <c r="J253" i="15"/>
  <c r="J218" i="15"/>
  <c r="J213" i="15"/>
  <c r="J78" i="12"/>
  <c r="G204" i="15"/>
  <c r="R160" i="17"/>
  <c r="F204" i="15"/>
  <c r="E204" i="15"/>
  <c r="K5" i="4"/>
  <c r="K3" i="4"/>
  <c r="L117" i="11"/>
  <c r="Q181" i="15"/>
  <c r="R100" i="11"/>
  <c r="E5" i="4"/>
  <c r="E130" i="4" s="1"/>
  <c r="E3" i="4"/>
  <c r="M147" i="11"/>
  <c r="M132" i="11"/>
  <c r="M130" i="11"/>
  <c r="M129" i="11"/>
  <c r="M126" i="11"/>
  <c r="M125" i="11"/>
  <c r="M123" i="11"/>
  <c r="M122" i="11"/>
  <c r="M56" i="8"/>
  <c r="M52" i="8"/>
  <c r="M51" i="8" s="1"/>
  <c r="S53" i="7"/>
  <c r="M48" i="5"/>
  <c r="Q46" i="5"/>
  <c r="V146" i="23"/>
  <c r="H163" i="23"/>
  <c r="H161" i="23"/>
  <c r="H158" i="23"/>
  <c r="H155" i="23"/>
  <c r="H154" i="23"/>
  <c r="H151" i="23"/>
  <c r="H61" i="20"/>
  <c r="H57" i="20"/>
  <c r="H56" i="20" s="1"/>
  <c r="P72" i="37"/>
  <c r="Q72" i="33"/>
  <c r="J132" i="23"/>
  <c r="X165" i="23"/>
  <c r="H165" i="23"/>
  <c r="W132" i="23"/>
  <c r="U146" i="23"/>
  <c r="K176" i="23"/>
  <c r="K170" i="23"/>
  <c r="K179" i="23"/>
  <c r="K172" i="23"/>
  <c r="K62" i="20"/>
  <c r="K57" i="20"/>
  <c r="K56" i="20" s="1"/>
  <c r="O160" i="19"/>
  <c r="R165" i="23"/>
  <c r="X160" i="23"/>
  <c r="P163" i="23"/>
  <c r="P161" i="23"/>
  <c r="P158" i="23"/>
  <c r="P155" i="23"/>
  <c r="P154" i="23"/>
  <c r="P151" i="23"/>
  <c r="P61" i="20"/>
  <c r="P57" i="20"/>
  <c r="P56" i="20" s="1"/>
  <c r="D178" i="19"/>
  <c r="S194" i="21"/>
  <c r="S160" i="19"/>
  <c r="J165" i="23"/>
  <c r="R178" i="19"/>
  <c r="R160" i="19"/>
  <c r="F217" i="19"/>
  <c r="F176" i="19"/>
  <c r="F173" i="19"/>
  <c r="F172" i="19"/>
  <c r="F169" i="19"/>
  <c r="F168" i="19"/>
  <c r="F167" i="19"/>
  <c r="F165" i="19"/>
  <c r="F160" i="19" s="1"/>
  <c r="F80" i="16"/>
  <c r="F77" i="16"/>
  <c r="F76" i="16" s="1"/>
  <c r="W178" i="19"/>
  <c r="U59" i="20"/>
  <c r="U113" i="4"/>
  <c r="M132" i="23"/>
  <c r="N184" i="19"/>
  <c r="B205" i="21"/>
  <c r="Q194" i="21"/>
  <c r="F217" i="18"/>
  <c r="F175" i="18"/>
  <c r="F174" i="18"/>
  <c r="F173" i="18"/>
  <c r="F172" i="18"/>
  <c r="F170" i="18"/>
  <c r="F169" i="18"/>
  <c r="F168" i="18"/>
  <c r="F167" i="18"/>
  <c r="F165" i="18"/>
  <c r="F164" i="18"/>
  <c r="F163" i="18"/>
  <c r="F162" i="18"/>
  <c r="F161" i="18"/>
  <c r="F97" i="16"/>
  <c r="F95" i="16" s="1"/>
  <c r="M160" i="18"/>
  <c r="V171" i="17"/>
  <c r="T160" i="17"/>
  <c r="S160" i="17"/>
  <c r="Y160" i="18"/>
  <c r="H160" i="18"/>
  <c r="Q229" i="17"/>
  <c r="W217" i="18"/>
  <c r="X160" i="17"/>
  <c r="K204" i="15"/>
  <c r="L204" i="15"/>
  <c r="H204" i="15"/>
  <c r="B210" i="15"/>
  <c r="B209" i="15"/>
  <c r="B253" i="15"/>
  <c r="B214" i="15"/>
  <c r="B218" i="15"/>
  <c r="B213" i="15"/>
  <c r="B217" i="15"/>
  <c r="B211" i="15"/>
  <c r="B78" i="12"/>
  <c r="V233" i="15"/>
  <c r="V185" i="15"/>
  <c r="V183" i="15"/>
  <c r="V182" i="15"/>
  <c r="V179" i="15"/>
  <c r="V178" i="15"/>
  <c r="V176" i="15"/>
  <c r="V71" i="12"/>
  <c r="V70" i="12" s="1"/>
  <c r="V76" i="12"/>
  <c r="D117" i="11"/>
  <c r="I181" i="15"/>
  <c r="J100" i="11"/>
  <c r="O158" i="4"/>
  <c r="M128" i="11"/>
  <c r="X47" i="5"/>
  <c r="Q52" i="7"/>
  <c r="Q43" i="5"/>
  <c r="B101" i="16"/>
  <c r="B164" i="4" s="1"/>
  <c r="B91" i="16"/>
  <c r="B89" i="16" s="1"/>
  <c r="B52" i="16"/>
  <c r="B62" i="4"/>
  <c r="B135" i="4" s="1"/>
  <c r="H72" i="37"/>
  <c r="F72" i="37"/>
  <c r="B132" i="23"/>
  <c r="Q132" i="23"/>
  <c r="H132" i="23"/>
  <c r="W146" i="23"/>
  <c r="O132" i="23"/>
  <c r="M146" i="23"/>
  <c r="C176" i="23"/>
  <c r="C170" i="23"/>
  <c r="C179" i="23"/>
  <c r="C172" i="23"/>
  <c r="C62" i="20"/>
  <c r="C57" i="20"/>
  <c r="C56" i="20" s="1"/>
  <c r="J146" i="23"/>
  <c r="P194" i="23"/>
  <c r="N194" i="21"/>
  <c r="L194" i="21"/>
  <c r="J178" i="19"/>
  <c r="T171" i="19"/>
  <c r="D217" i="19"/>
  <c r="D176" i="19"/>
  <c r="D173" i="19"/>
  <c r="D172" i="19"/>
  <c r="D169" i="19"/>
  <c r="D168" i="19"/>
  <c r="D167" i="19"/>
  <c r="D165" i="19"/>
  <c r="D160" i="19" s="1"/>
  <c r="D80" i="16"/>
  <c r="D77" i="16"/>
  <c r="D76" i="16" s="1"/>
  <c r="U132" i="23"/>
  <c r="M229" i="19"/>
  <c r="M192" i="19"/>
  <c r="M191" i="19"/>
  <c r="M188" i="19"/>
  <c r="M187" i="19"/>
  <c r="M185" i="19"/>
  <c r="M183" i="19"/>
  <c r="M81" i="16"/>
  <c r="M77" i="16"/>
  <c r="M76" i="16" s="1"/>
  <c r="U160" i="17"/>
  <c r="K160" i="18"/>
  <c r="Y160" i="17"/>
  <c r="F166" i="18"/>
  <c r="O160" i="18"/>
  <c r="U89" i="16"/>
  <c r="C204" i="15"/>
  <c r="S171" i="15"/>
  <c r="T204" i="15"/>
  <c r="D204" i="15"/>
  <c r="Y233" i="15"/>
  <c r="Y76" i="12"/>
  <c r="Y71" i="12"/>
  <c r="Y70" i="12" s="1"/>
  <c r="P171" i="15"/>
  <c r="N233" i="15"/>
  <c r="N185" i="15"/>
  <c r="N183" i="15"/>
  <c r="N182" i="15"/>
  <c r="N179" i="15"/>
  <c r="N178" i="15"/>
  <c r="N176" i="15"/>
  <c r="N76" i="12"/>
  <c r="N71" i="12"/>
  <c r="N70" i="12" s="1"/>
  <c r="U76" i="12"/>
  <c r="U71" i="12"/>
  <c r="U70" i="12" s="1"/>
  <c r="U233" i="15"/>
  <c r="U185" i="15"/>
  <c r="U183" i="15"/>
  <c r="U182" i="15"/>
  <c r="U179" i="15"/>
  <c r="U178" i="15"/>
  <c r="U176" i="15"/>
  <c r="T171" i="15"/>
  <c r="U100" i="11"/>
  <c r="T100" i="11"/>
  <c r="B100" i="11"/>
  <c r="Q117" i="11"/>
  <c r="P117" i="11"/>
  <c r="V100" i="11"/>
  <c r="I52" i="7"/>
  <c r="E48" i="5"/>
  <c r="L112" i="4" l="1"/>
  <c r="L76" i="20"/>
  <c r="L167" i="4" s="1"/>
  <c r="C165" i="23"/>
  <c r="X113" i="4"/>
  <c r="X77" i="20"/>
  <c r="X168" i="4" s="1"/>
  <c r="D132" i="23"/>
  <c r="Q114" i="4"/>
  <c r="Q78" i="20"/>
  <c r="Q169" i="4" s="1"/>
  <c r="K114" i="4"/>
  <c r="K78" i="20"/>
  <c r="K169" i="4" s="1"/>
  <c r="L146" i="23"/>
  <c r="Q113" i="4"/>
  <c r="Q77" i="20"/>
  <c r="Q168" i="4" s="1"/>
  <c r="M114" i="4"/>
  <c r="M78" i="20"/>
  <c r="M169" i="4" s="1"/>
  <c r="G114" i="4"/>
  <c r="G78" i="20"/>
  <c r="G169" i="4" s="1"/>
  <c r="G59" i="20"/>
  <c r="N59" i="20"/>
  <c r="N114" i="4"/>
  <c r="N78" i="20"/>
  <c r="N169" i="4" s="1"/>
  <c r="D114" i="4"/>
  <c r="D78" i="20"/>
  <c r="D169" i="4" s="1"/>
  <c r="W114" i="4"/>
  <c r="W78" i="20"/>
  <c r="W169" i="4" s="1"/>
  <c r="P113" i="4"/>
  <c r="P77" i="20"/>
  <c r="P168" i="4" s="1"/>
  <c r="R113" i="4"/>
  <c r="R59" i="20"/>
  <c r="R77" i="20"/>
  <c r="R168" i="4" s="1"/>
  <c r="E114" i="4"/>
  <c r="E78" i="20"/>
  <c r="E169" i="4" s="1"/>
  <c r="F114" i="4"/>
  <c r="F78" i="20"/>
  <c r="F169" i="4" s="1"/>
  <c r="F59" i="20"/>
  <c r="I114" i="4"/>
  <c r="I78" i="20"/>
  <c r="I169" i="4" s="1"/>
  <c r="J76" i="20"/>
  <c r="J167" i="4" s="1"/>
  <c r="O59" i="20"/>
  <c r="O114" i="4"/>
  <c r="O78" i="20"/>
  <c r="O169" i="4" s="1"/>
  <c r="W59" i="20"/>
  <c r="B113" i="4"/>
  <c r="B77" i="20"/>
  <c r="B168" i="4" s="1"/>
  <c r="C113" i="4"/>
  <c r="C77" i="20"/>
  <c r="C168" i="4" s="1"/>
  <c r="C114" i="4"/>
  <c r="C78" i="20"/>
  <c r="C169" i="4" s="1"/>
  <c r="E59" i="20"/>
  <c r="E112" i="4" s="1"/>
  <c r="O113" i="4"/>
  <c r="O77" i="20"/>
  <c r="O168" i="4" s="1"/>
  <c r="L114" i="4"/>
  <c r="L78" i="20"/>
  <c r="L169" i="4" s="1"/>
  <c r="J114" i="4"/>
  <c r="J78" i="20"/>
  <c r="J169" i="4" s="1"/>
  <c r="Y113" i="4"/>
  <c r="Y77" i="20"/>
  <c r="Y168" i="4" s="1"/>
  <c r="D59" i="20"/>
  <c r="D113" i="4"/>
  <c r="D77" i="20"/>
  <c r="D168" i="4" s="1"/>
  <c r="W47" i="7"/>
  <c r="Y110" i="4"/>
  <c r="Y79" i="16"/>
  <c r="Y102" i="16"/>
  <c r="Y165" i="4" s="1"/>
  <c r="Y178" i="19"/>
  <c r="C101" i="16"/>
  <c r="C164" i="4" s="1"/>
  <c r="C52" i="16"/>
  <c r="C62" i="4"/>
  <c r="C135" i="4" s="1"/>
  <c r="C91" i="16"/>
  <c r="C89" i="16" s="1"/>
  <c r="D62" i="4"/>
  <c r="D135" i="4" s="1"/>
  <c r="D91" i="16"/>
  <c r="D89" i="16" s="1"/>
  <c r="D52" i="16"/>
  <c r="D61" i="4" s="1"/>
  <c r="E101" i="16"/>
  <c r="E164" i="4" s="1"/>
  <c r="E52" i="16"/>
  <c r="E61" i="4" s="1"/>
  <c r="E91" i="16"/>
  <c r="E89" i="16" s="1"/>
  <c r="E62" i="4"/>
  <c r="E135" i="4" s="1"/>
  <c r="O160" i="17"/>
  <c r="M51" i="4"/>
  <c r="H101" i="16"/>
  <c r="H164" i="4" s="1"/>
  <c r="H91" i="16"/>
  <c r="H89" i="16" s="1"/>
  <c r="H62" i="4"/>
  <c r="H135" i="4" s="1"/>
  <c r="H52" i="16"/>
  <c r="H61" i="4" s="1"/>
  <c r="H134" i="4" s="1"/>
  <c r="I101" i="16"/>
  <c r="I164" i="4" s="1"/>
  <c r="I52" i="16"/>
  <c r="I91" i="16"/>
  <c r="I89" i="16" s="1"/>
  <c r="I62" i="4"/>
  <c r="I135" i="4" s="1"/>
  <c r="K101" i="16"/>
  <c r="K164" i="4" s="1"/>
  <c r="K52" i="16"/>
  <c r="K62" i="4"/>
  <c r="K135" i="4" s="1"/>
  <c r="K91" i="16"/>
  <c r="K89" i="16" s="1"/>
  <c r="L52" i="16"/>
  <c r="L61" i="4" s="1"/>
  <c r="L134" i="4" s="1"/>
  <c r="L62" i="4"/>
  <c r="L135" i="4" s="1"/>
  <c r="L91" i="16"/>
  <c r="L89" i="16" s="1"/>
  <c r="M52" i="16"/>
  <c r="M61" i="4" s="1"/>
  <c r="M134" i="4" s="1"/>
  <c r="M62" i="4"/>
  <c r="M135" i="4" s="1"/>
  <c r="M101" i="16"/>
  <c r="M164" i="4" s="1"/>
  <c r="M91" i="16"/>
  <c r="M89" i="16" s="1"/>
  <c r="P62" i="4"/>
  <c r="P135" i="4" s="1"/>
  <c r="P91" i="16"/>
  <c r="P89" i="16" s="1"/>
  <c r="P52" i="16"/>
  <c r="P61" i="4" s="1"/>
  <c r="P101" i="16"/>
  <c r="P164" i="4" s="1"/>
  <c r="Q62" i="4"/>
  <c r="Q135" i="4" s="1"/>
  <c r="Q52" i="16"/>
  <c r="Q91" i="16"/>
  <c r="Q89" i="16" s="1"/>
  <c r="Q101" i="16"/>
  <c r="Q164" i="4" s="1"/>
  <c r="X75" i="12"/>
  <c r="X105" i="4"/>
  <c r="S104" i="4"/>
  <c r="S73" i="12"/>
  <c r="S102" i="4" s="1"/>
  <c r="T96" i="12"/>
  <c r="T157" i="4" s="1"/>
  <c r="C104" i="4"/>
  <c r="C98" i="12"/>
  <c r="C159" i="4" s="1"/>
  <c r="C73" i="12"/>
  <c r="J171" i="15"/>
  <c r="R171" i="15"/>
  <c r="K47" i="7"/>
  <c r="N171" i="15"/>
  <c r="S98" i="12"/>
  <c r="S159" i="4" s="1"/>
  <c r="O107" i="4"/>
  <c r="O73" i="12"/>
  <c r="O101" i="12"/>
  <c r="O162" i="4" s="1"/>
  <c r="M171" i="15"/>
  <c r="T55" i="4"/>
  <c r="T130" i="4" s="1"/>
  <c r="S55" i="4"/>
  <c r="S51" i="4" s="1"/>
  <c r="S96" i="12"/>
  <c r="S157" i="4" s="1"/>
  <c r="S130" i="4"/>
  <c r="M130" i="4"/>
  <c r="X55" i="4"/>
  <c r="X130" i="4" s="1"/>
  <c r="Y47" i="7"/>
  <c r="L96" i="12"/>
  <c r="L157" i="4" s="1"/>
  <c r="L55" i="4"/>
  <c r="L130" i="4" s="1"/>
  <c r="H96" i="12"/>
  <c r="H157" i="4" s="1"/>
  <c r="H55" i="4"/>
  <c r="H130" i="4" s="1"/>
  <c r="W55" i="4"/>
  <c r="W130" i="4" s="1"/>
  <c r="W96" i="12"/>
  <c r="W157" i="4" s="1"/>
  <c r="K96" i="12"/>
  <c r="K157" i="4" s="1"/>
  <c r="K55" i="4"/>
  <c r="C47" i="7"/>
  <c r="J130" i="4"/>
  <c r="G55" i="4"/>
  <c r="G130" i="4" s="1"/>
  <c r="G96" i="12"/>
  <c r="G157" i="4" s="1"/>
  <c r="V47" i="7"/>
  <c r="I47" i="7"/>
  <c r="K130" i="4"/>
  <c r="O100" i="4"/>
  <c r="O54" i="8"/>
  <c r="O66" i="8"/>
  <c r="O155" i="4" s="1"/>
  <c r="S100" i="4"/>
  <c r="S66" i="8"/>
  <c r="S155" i="4" s="1"/>
  <c r="O100" i="11"/>
  <c r="J53" i="7"/>
  <c r="J52" i="7"/>
  <c r="J101" i="4"/>
  <c r="J67" i="8"/>
  <c r="J156" i="4" s="1"/>
  <c r="H117" i="11"/>
  <c r="K100" i="4"/>
  <c r="K66" i="8"/>
  <c r="K155" i="4" s="1"/>
  <c r="H99" i="4"/>
  <c r="H65" i="8"/>
  <c r="H154" i="4" s="1"/>
  <c r="O47" i="7"/>
  <c r="D99" i="4"/>
  <c r="D65" i="8"/>
  <c r="D154" i="4" s="1"/>
  <c r="M47" i="7"/>
  <c r="B47" i="7"/>
  <c r="K100" i="11"/>
  <c r="J55" i="7"/>
  <c r="J54" i="7"/>
  <c r="I99" i="4"/>
  <c r="I65" i="8"/>
  <c r="I154" i="4" s="1"/>
  <c r="J54" i="8"/>
  <c r="H51" i="4"/>
  <c r="H129" i="4"/>
  <c r="X51" i="4"/>
  <c r="X129" i="4"/>
  <c r="T51" i="4"/>
  <c r="T129" i="4"/>
  <c r="Y51" i="4"/>
  <c r="Y129" i="4"/>
  <c r="K129" i="4"/>
  <c r="L129" i="4"/>
  <c r="H47" i="7"/>
  <c r="U47" i="7"/>
  <c r="E47" i="7"/>
  <c r="D47" i="7"/>
  <c r="X47" i="7"/>
  <c r="B42" i="6"/>
  <c r="B48" i="6"/>
  <c r="B45" i="6"/>
  <c r="B43" i="6"/>
  <c r="B47" i="6"/>
  <c r="B44" i="6"/>
  <c r="L5" i="5"/>
  <c r="L48" i="5" s="1"/>
  <c r="R47" i="7"/>
  <c r="V5" i="5"/>
  <c r="V48" i="5"/>
  <c r="R45" i="5"/>
  <c r="R46" i="5"/>
  <c r="R47" i="5"/>
  <c r="R42" i="5"/>
  <c r="R43" i="5"/>
  <c r="R44" i="5"/>
  <c r="P44" i="6"/>
  <c r="P42" i="6"/>
  <c r="P47" i="6"/>
  <c r="P45" i="6"/>
  <c r="P43" i="6"/>
  <c r="P48" i="6"/>
  <c r="W5" i="5"/>
  <c r="W48" i="5"/>
  <c r="O47" i="6"/>
  <c r="O43" i="6"/>
  <c r="O42" i="6"/>
  <c r="O44" i="6"/>
  <c r="O48" i="6"/>
  <c r="O45" i="6"/>
  <c r="N42" i="5"/>
  <c r="N43" i="5"/>
  <c r="N44" i="5"/>
  <c r="N45" i="5"/>
  <c r="N46" i="5"/>
  <c r="N47" i="5"/>
  <c r="N47" i="7"/>
  <c r="O5" i="5"/>
  <c r="O48" i="5"/>
  <c r="N44" i="6"/>
  <c r="N48" i="6"/>
  <c r="N45" i="6"/>
  <c r="N43" i="6"/>
  <c r="N47" i="6"/>
  <c r="N42" i="6"/>
  <c r="N41" i="6" s="1"/>
  <c r="D42" i="5"/>
  <c r="D43" i="5"/>
  <c r="D44" i="5"/>
  <c r="D45" i="5"/>
  <c r="D46" i="5"/>
  <c r="D47" i="5"/>
  <c r="K42" i="5"/>
  <c r="K43" i="5"/>
  <c r="K44" i="5"/>
  <c r="K45" i="5"/>
  <c r="K46" i="5"/>
  <c r="K47" i="5"/>
  <c r="I48" i="6"/>
  <c r="I42" i="6"/>
  <c r="I47" i="6"/>
  <c r="I44" i="6"/>
  <c r="I43" i="6"/>
  <c r="I45" i="6"/>
  <c r="S47" i="7"/>
  <c r="C44" i="6"/>
  <c r="C45" i="6"/>
  <c r="C42" i="6"/>
  <c r="C48" i="6"/>
  <c r="C43" i="6"/>
  <c r="C47" i="6"/>
  <c r="K47" i="6"/>
  <c r="K48" i="6"/>
  <c r="K43" i="6"/>
  <c r="K44" i="6"/>
  <c r="K42" i="6"/>
  <c r="K45" i="6"/>
  <c r="C46" i="6"/>
  <c r="P47" i="7"/>
  <c r="N46" i="6"/>
  <c r="H5" i="5"/>
  <c r="H48" i="5"/>
  <c r="F47" i="7"/>
  <c r="T5" i="5"/>
  <c r="S5" i="5"/>
  <c r="P46" i="6"/>
  <c r="R41" i="6"/>
  <c r="E42" i="5"/>
  <c r="E43" i="5"/>
  <c r="E44" i="5"/>
  <c r="E45" i="5"/>
  <c r="E46" i="5"/>
  <c r="E47" i="5"/>
  <c r="X46" i="5"/>
  <c r="X44" i="5"/>
  <c r="X41" i="5" s="1"/>
  <c r="G45" i="6"/>
  <c r="G42" i="6"/>
  <c r="G43" i="6"/>
  <c r="G48" i="6"/>
  <c r="G44" i="6"/>
  <c r="G47" i="6"/>
  <c r="P48" i="5"/>
  <c r="P47" i="5"/>
  <c r="P41" i="5" s="1"/>
  <c r="T41" i="6"/>
  <c r="G48" i="5"/>
  <c r="G42" i="5"/>
  <c r="G43" i="5"/>
  <c r="G44" i="5"/>
  <c r="G45" i="5"/>
  <c r="G46" i="5"/>
  <c r="G46" i="6"/>
  <c r="C5" i="5"/>
  <c r="C48" i="5" s="1"/>
  <c r="H41" i="6"/>
  <c r="L47" i="7"/>
  <c r="I46" i="6"/>
  <c r="R48" i="5"/>
  <c r="N48" i="5"/>
  <c r="U5" i="5"/>
  <c r="U48" i="5" s="1"/>
  <c r="Q47" i="7"/>
  <c r="T47" i="7"/>
  <c r="O46" i="6"/>
  <c r="E41" i="5"/>
  <c r="K48" i="5"/>
  <c r="G47" i="5"/>
  <c r="G41" i="5" s="1"/>
  <c r="D48" i="5"/>
  <c r="W41" i="6"/>
  <c r="M41" i="5"/>
  <c r="J5" i="5"/>
  <c r="K46" i="6"/>
  <c r="G47" i="7"/>
  <c r="D79" i="16"/>
  <c r="D109" i="4"/>
  <c r="D101" i="16"/>
  <c r="D164" i="4" s="1"/>
  <c r="B100" i="16"/>
  <c r="B163" i="4" s="1"/>
  <c r="B61" i="4"/>
  <c r="F79" i="16"/>
  <c r="F108" i="4" s="1"/>
  <c r="F109" i="4"/>
  <c r="K165" i="23"/>
  <c r="J204" i="15"/>
  <c r="V178" i="19"/>
  <c r="N79" i="16"/>
  <c r="N108" i="4" s="1"/>
  <c r="N109" i="4"/>
  <c r="F67" i="8"/>
  <c r="F156" i="4" s="1"/>
  <c r="F54" i="8"/>
  <c r="F101" i="4"/>
  <c r="R100" i="16"/>
  <c r="R163" i="4" s="1"/>
  <c r="R61" i="4"/>
  <c r="O101" i="16"/>
  <c r="O164" i="4" s="1"/>
  <c r="O91" i="16"/>
  <c r="O52" i="16"/>
  <c r="O62" i="4"/>
  <c r="O135" i="4" s="1"/>
  <c r="P79" i="16"/>
  <c r="P110" i="4"/>
  <c r="P102" i="16"/>
  <c r="P165" i="4" s="1"/>
  <c r="F171" i="15"/>
  <c r="H59" i="20"/>
  <c r="H114" i="4"/>
  <c r="H78" i="20"/>
  <c r="H169" i="4" s="1"/>
  <c r="M112" i="4"/>
  <c r="M76" i="20"/>
  <c r="M167" i="4" s="1"/>
  <c r="R107" i="4"/>
  <c r="R101" i="12"/>
  <c r="R162" i="4" s="1"/>
  <c r="L79" i="16"/>
  <c r="L109" i="4"/>
  <c r="L101" i="16"/>
  <c r="L164" i="4" s="1"/>
  <c r="K101" i="4"/>
  <c r="K67" i="8"/>
  <c r="K156" i="4" s="1"/>
  <c r="K54" i="8"/>
  <c r="N54" i="8"/>
  <c r="N67" i="8"/>
  <c r="N156" i="4" s="1"/>
  <c r="N101" i="4"/>
  <c r="T79" i="16"/>
  <c r="T109" i="4"/>
  <c r="T101" i="16"/>
  <c r="T164" i="4" s="1"/>
  <c r="M75" i="12"/>
  <c r="M105" i="4"/>
  <c r="M99" i="12"/>
  <c r="M160" i="4" s="1"/>
  <c r="Y59" i="20"/>
  <c r="Y115" i="4"/>
  <c r="Y79" i="20"/>
  <c r="Y170" i="4" s="1"/>
  <c r="H146" i="23"/>
  <c r="E128" i="4"/>
  <c r="K128" i="4"/>
  <c r="J107" i="4"/>
  <c r="J101" i="12"/>
  <c r="J162" i="4" s="1"/>
  <c r="F101" i="16"/>
  <c r="F164" i="4" s="1"/>
  <c r="F91" i="16"/>
  <c r="F52" i="16"/>
  <c r="F62" i="4"/>
  <c r="F135" i="4" s="1"/>
  <c r="U79" i="16"/>
  <c r="U110" i="4"/>
  <c r="U102" i="16"/>
  <c r="U165" i="4" s="1"/>
  <c r="L160" i="19"/>
  <c r="K117" i="11"/>
  <c r="W101" i="16"/>
  <c r="W164" i="4" s="1"/>
  <c r="W91" i="16"/>
  <c r="W52" i="16"/>
  <c r="W62" i="4"/>
  <c r="W135" i="4" s="1"/>
  <c r="N117" i="11"/>
  <c r="N101" i="16"/>
  <c r="N164" i="4" s="1"/>
  <c r="N91" i="16"/>
  <c r="N52" i="16"/>
  <c r="N62" i="4"/>
  <c r="N135" i="4" s="1"/>
  <c r="H79" i="16"/>
  <c r="H110" i="4"/>
  <c r="H102" i="16"/>
  <c r="H165" i="4" s="1"/>
  <c r="T160" i="19"/>
  <c r="E54" i="8"/>
  <c r="E101" i="4"/>
  <c r="E67" i="8"/>
  <c r="E156" i="4" s="1"/>
  <c r="N110" i="4"/>
  <c r="N102" i="16"/>
  <c r="N165" i="4" s="1"/>
  <c r="I41" i="5"/>
  <c r="M79" i="16"/>
  <c r="M110" i="4"/>
  <c r="M102" i="16"/>
  <c r="M165" i="4" s="1"/>
  <c r="V75" i="12"/>
  <c r="V105" i="4"/>
  <c r="V99" i="12"/>
  <c r="V160" i="4" s="1"/>
  <c r="I115" i="4"/>
  <c r="I79" i="20"/>
  <c r="I170" i="4" s="1"/>
  <c r="I59" i="20"/>
  <c r="F160" i="17"/>
  <c r="U178" i="19"/>
  <c r="W160" i="17"/>
  <c r="Y5" i="5"/>
  <c r="Y48" i="5" s="1"/>
  <c r="N160" i="17"/>
  <c r="H178" i="19"/>
  <c r="V54" i="8"/>
  <c r="V101" i="4"/>
  <c r="V101" i="16"/>
  <c r="V164" i="4" s="1"/>
  <c r="V91" i="16"/>
  <c r="V52" i="16"/>
  <c r="V62" i="4"/>
  <c r="V135" i="4" s="1"/>
  <c r="E117" i="11"/>
  <c r="S101" i="4"/>
  <c r="S54" i="8"/>
  <c r="N178" i="19"/>
  <c r="B112" i="4"/>
  <c r="B76" i="20"/>
  <c r="U171" i="15"/>
  <c r="U75" i="12"/>
  <c r="U105" i="4"/>
  <c r="U99" i="12"/>
  <c r="U160" i="4" s="1"/>
  <c r="M178" i="19"/>
  <c r="B204" i="15"/>
  <c r="U76" i="20"/>
  <c r="U167" i="4" s="1"/>
  <c r="U112" i="4"/>
  <c r="S59" i="20"/>
  <c r="S115" i="4"/>
  <c r="S79" i="20"/>
  <c r="S170" i="4" s="1"/>
  <c r="S128" i="4"/>
  <c r="V79" i="16"/>
  <c r="V108" i="4" s="1"/>
  <c r="V109" i="4"/>
  <c r="I75" i="12"/>
  <c r="I105" i="4"/>
  <c r="I99" i="12"/>
  <c r="I160" i="4" s="1"/>
  <c r="X79" i="16"/>
  <c r="X110" i="4"/>
  <c r="X102" i="16"/>
  <c r="X165" i="4" s="1"/>
  <c r="G101" i="16"/>
  <c r="G164" i="4" s="1"/>
  <c r="G91" i="16"/>
  <c r="G52" i="16"/>
  <c r="G62" i="4"/>
  <c r="G135" i="4" s="1"/>
  <c r="F110" i="4"/>
  <c r="F102" i="16"/>
  <c r="F165" i="4" s="1"/>
  <c r="Q59" i="20"/>
  <c r="Q115" i="4"/>
  <c r="Q79" i="20"/>
  <c r="Q170" i="4" s="1"/>
  <c r="Q41" i="5"/>
  <c r="V160" i="17"/>
  <c r="N75" i="12"/>
  <c r="N105" i="4"/>
  <c r="N99" i="12"/>
  <c r="N160" i="4" s="1"/>
  <c r="Y75" i="12"/>
  <c r="Y105" i="4"/>
  <c r="V171" i="15"/>
  <c r="B101" i="12"/>
  <c r="B162" i="4" s="1"/>
  <c r="B107" i="4"/>
  <c r="P59" i="20"/>
  <c r="P114" i="4"/>
  <c r="P78" i="20"/>
  <c r="P169" i="4" s="1"/>
  <c r="K59" i="20"/>
  <c r="K115" i="4"/>
  <c r="K79" i="20"/>
  <c r="K170" i="4" s="1"/>
  <c r="S165" i="23"/>
  <c r="J75" i="12"/>
  <c r="J105" i="4"/>
  <c r="J99" i="12"/>
  <c r="J160" i="4" s="1"/>
  <c r="V160" i="19"/>
  <c r="U128" i="4"/>
  <c r="X178" i="19"/>
  <c r="G160" i="17"/>
  <c r="F178" i="19"/>
  <c r="U54" i="8"/>
  <c r="U101" i="4"/>
  <c r="J100" i="16"/>
  <c r="J163" i="4" s="1"/>
  <c r="J61" i="4"/>
  <c r="F75" i="12"/>
  <c r="F105" i="4"/>
  <c r="F99" i="12"/>
  <c r="F160" i="4" s="1"/>
  <c r="Y165" i="23"/>
  <c r="C59" i="20"/>
  <c r="C115" i="4"/>
  <c r="C79" i="20"/>
  <c r="C170" i="4" s="1"/>
  <c r="P146" i="23"/>
  <c r="M54" i="8"/>
  <c r="M101" i="4"/>
  <c r="M67" i="8"/>
  <c r="M156" i="4" s="1"/>
  <c r="B75" i="12"/>
  <c r="B105" i="4"/>
  <c r="B99" i="12"/>
  <c r="B160" i="4" s="1"/>
  <c r="E75" i="12"/>
  <c r="E105" i="4"/>
  <c r="E99" i="12"/>
  <c r="E160" i="4" s="1"/>
  <c r="I171" i="15"/>
  <c r="M128" i="4"/>
  <c r="R75" i="12"/>
  <c r="R99" i="12"/>
  <c r="R160" i="4" s="1"/>
  <c r="R105" i="4"/>
  <c r="Q165" i="23"/>
  <c r="X59" i="20"/>
  <c r="X114" i="4"/>
  <c r="X78" i="20"/>
  <c r="X169" i="4" s="1"/>
  <c r="C101" i="4"/>
  <c r="C67" i="8"/>
  <c r="C156" i="4" s="1"/>
  <c r="C54" i="8"/>
  <c r="E79" i="16"/>
  <c r="E110" i="4"/>
  <c r="E102" i="16"/>
  <c r="E165" i="4" s="1"/>
  <c r="Q75" i="12"/>
  <c r="Q105" i="4"/>
  <c r="Q99" i="12"/>
  <c r="Q160" i="4" s="1"/>
  <c r="F160" i="18"/>
  <c r="M117" i="11"/>
  <c r="N160" i="18"/>
  <c r="V110" i="4"/>
  <c r="V102" i="16"/>
  <c r="V165" i="4" s="1"/>
  <c r="I165" i="23"/>
  <c r="E171" i="15"/>
  <c r="R204" i="15"/>
  <c r="V160" i="18"/>
  <c r="X146" i="23"/>
  <c r="C117" i="11"/>
  <c r="E178" i="19"/>
  <c r="Q171" i="15"/>
  <c r="G112" i="4" l="1"/>
  <c r="G98" i="4" s="1"/>
  <c r="G76" i="20"/>
  <c r="G167" i="4" s="1"/>
  <c r="O112" i="4"/>
  <c r="O76" i="20"/>
  <c r="O167" i="4" s="1"/>
  <c r="E76" i="20"/>
  <c r="E167" i="4" s="1"/>
  <c r="W112" i="4"/>
  <c r="W98" i="4" s="1"/>
  <c r="W76" i="20"/>
  <c r="W167" i="4" s="1"/>
  <c r="N112" i="4"/>
  <c r="N76" i="20"/>
  <c r="N167" i="4" s="1"/>
  <c r="D112" i="4"/>
  <c r="D76" i="20"/>
  <c r="D167" i="4" s="1"/>
  <c r="F112" i="4"/>
  <c r="F76" i="20"/>
  <c r="F167" i="4" s="1"/>
  <c r="R112" i="4"/>
  <c r="R76" i="20"/>
  <c r="R167" i="4" s="1"/>
  <c r="Y108" i="4"/>
  <c r="Y100" i="16"/>
  <c r="Y163" i="4" s="1"/>
  <c r="K100" i="16"/>
  <c r="K163" i="4" s="1"/>
  <c r="K61" i="4"/>
  <c r="K134" i="4" s="1"/>
  <c r="Q100" i="16"/>
  <c r="Q163" i="4" s="1"/>
  <c r="Q61" i="4"/>
  <c r="K51" i="4"/>
  <c r="I100" i="16"/>
  <c r="I163" i="4" s="1"/>
  <c r="I61" i="4"/>
  <c r="E134" i="4"/>
  <c r="E51" i="4"/>
  <c r="D134" i="4"/>
  <c r="D51" i="4"/>
  <c r="C61" i="4"/>
  <c r="C100" i="16"/>
  <c r="C163" i="4" s="1"/>
  <c r="P134" i="4"/>
  <c r="P51" i="4"/>
  <c r="O96" i="12"/>
  <c r="O157" i="4" s="1"/>
  <c r="O102" i="4"/>
  <c r="C102" i="4"/>
  <c r="C96" i="12"/>
  <c r="C157" i="4" s="1"/>
  <c r="X104" i="4"/>
  <c r="X98" i="12"/>
  <c r="X159" i="4" s="1"/>
  <c r="X73" i="12"/>
  <c r="L51" i="4"/>
  <c r="J99" i="4"/>
  <c r="J65" i="8"/>
  <c r="J154" i="4" s="1"/>
  <c r="J47" i="7"/>
  <c r="O99" i="4"/>
  <c r="O98" i="4" s="1"/>
  <c r="O65" i="8"/>
  <c r="O154" i="4" s="1"/>
  <c r="D41" i="5"/>
  <c r="P41" i="6"/>
  <c r="T42" i="5"/>
  <c r="T43" i="5"/>
  <c r="T44" i="5"/>
  <c r="T45" i="5"/>
  <c r="T46" i="5"/>
  <c r="T47" i="5"/>
  <c r="W42" i="5"/>
  <c r="W43" i="5"/>
  <c r="W44" i="5"/>
  <c r="W45" i="5"/>
  <c r="W46" i="5"/>
  <c r="W47" i="5"/>
  <c r="J45" i="5"/>
  <c r="J46" i="5"/>
  <c r="J47" i="5"/>
  <c r="J42" i="5"/>
  <c r="J43" i="5"/>
  <c r="J44" i="5"/>
  <c r="G41" i="6"/>
  <c r="C41" i="6"/>
  <c r="S42" i="5"/>
  <c r="S43" i="5"/>
  <c r="S44" i="5"/>
  <c r="S45" i="5"/>
  <c r="S46" i="5"/>
  <c r="S47" i="5"/>
  <c r="L42" i="5"/>
  <c r="L43" i="5"/>
  <c r="L44" i="5"/>
  <c r="L45" i="5"/>
  <c r="L46" i="5"/>
  <c r="L47" i="5"/>
  <c r="N41" i="5"/>
  <c r="V47" i="5"/>
  <c r="V42" i="5"/>
  <c r="V43" i="5"/>
  <c r="V44" i="5"/>
  <c r="V45" i="5"/>
  <c r="V46" i="5"/>
  <c r="I41" i="6"/>
  <c r="S48" i="5"/>
  <c r="H47" i="5"/>
  <c r="H43" i="5"/>
  <c r="H44" i="5"/>
  <c r="H45" i="5"/>
  <c r="H42" i="5"/>
  <c r="H46" i="5"/>
  <c r="O41" i="6"/>
  <c r="R41" i="5"/>
  <c r="O42" i="5"/>
  <c r="O43" i="5"/>
  <c r="O44" i="5"/>
  <c r="O45" i="5"/>
  <c r="O46" i="5"/>
  <c r="O47" i="5"/>
  <c r="C42" i="5"/>
  <c r="C43" i="5"/>
  <c r="C44" i="5"/>
  <c r="C45" i="5"/>
  <c r="C46" i="5"/>
  <c r="C47" i="5"/>
  <c r="J48" i="5"/>
  <c r="B41" i="6"/>
  <c r="K41" i="6"/>
  <c r="U42" i="5"/>
  <c r="U43" i="5"/>
  <c r="U44" i="5"/>
  <c r="U45" i="5"/>
  <c r="U46" i="5"/>
  <c r="U47" i="5"/>
  <c r="T48" i="5"/>
  <c r="K41" i="5"/>
  <c r="J134" i="4"/>
  <c r="J51" i="4"/>
  <c r="U73" i="12"/>
  <c r="U104" i="4"/>
  <c r="U98" i="12"/>
  <c r="U159" i="4" s="1"/>
  <c r="O100" i="16"/>
  <c r="O163" i="4" s="1"/>
  <c r="O61" i="4"/>
  <c r="D108" i="4"/>
  <c r="D98" i="4" s="1"/>
  <c r="D100" i="16"/>
  <c r="E108" i="4"/>
  <c r="E100" i="16"/>
  <c r="E163" i="4" s="1"/>
  <c r="X112" i="4"/>
  <c r="X76" i="20"/>
  <c r="N104" i="4"/>
  <c r="N73" i="12"/>
  <c r="N98" i="12"/>
  <c r="N159" i="4" s="1"/>
  <c r="X108" i="4"/>
  <c r="X100" i="16"/>
  <c r="H108" i="4"/>
  <c r="H100" i="16"/>
  <c r="H163" i="4" s="1"/>
  <c r="O89" i="16"/>
  <c r="Q73" i="12"/>
  <c r="Q104" i="4"/>
  <c r="Q98" i="12"/>
  <c r="Q159" i="4" s="1"/>
  <c r="C99" i="4"/>
  <c r="C65" i="8"/>
  <c r="C154" i="4" s="1"/>
  <c r="J98" i="12"/>
  <c r="J159" i="4" s="1"/>
  <c r="J73" i="12"/>
  <c r="J104" i="4"/>
  <c r="V100" i="16"/>
  <c r="V163" i="4" s="1"/>
  <c r="V61" i="4"/>
  <c r="U108" i="4"/>
  <c r="U100" i="16"/>
  <c r="U163" i="4" s="1"/>
  <c r="L108" i="4"/>
  <c r="L98" i="4" s="1"/>
  <c r="L100" i="16"/>
  <c r="L163" i="4" s="1"/>
  <c r="B104" i="4"/>
  <c r="B98" i="12"/>
  <c r="B159" i="4" s="1"/>
  <c r="B73" i="12"/>
  <c r="G100" i="16"/>
  <c r="G163" i="4" s="1"/>
  <c r="G61" i="4"/>
  <c r="S99" i="4"/>
  <c r="S65" i="8"/>
  <c r="V89" i="16"/>
  <c r="V104" i="4"/>
  <c r="V73" i="12"/>
  <c r="V98" i="12"/>
  <c r="V159" i="4" s="1"/>
  <c r="W100" i="16"/>
  <c r="W163" i="4" s="1"/>
  <c r="W61" i="4"/>
  <c r="Y112" i="4"/>
  <c r="Y76" i="20"/>
  <c r="B167" i="4"/>
  <c r="C112" i="4"/>
  <c r="C76" i="20"/>
  <c r="C167" i="4" s="1"/>
  <c r="F104" i="4"/>
  <c r="F98" i="12"/>
  <c r="F159" i="4" s="1"/>
  <c r="F73" i="12"/>
  <c r="K112" i="4"/>
  <c r="K76" i="20"/>
  <c r="K167" i="4" s="1"/>
  <c r="G89" i="16"/>
  <c r="I73" i="12"/>
  <c r="I104" i="4"/>
  <c r="I98" i="12"/>
  <c r="I159" i="4" s="1"/>
  <c r="Y45" i="5"/>
  <c r="Y43" i="5"/>
  <c r="Y46" i="5"/>
  <c r="Y44" i="5"/>
  <c r="Y47" i="5"/>
  <c r="Y42" i="5"/>
  <c r="N100" i="16"/>
  <c r="N163" i="4" s="1"/>
  <c r="N61" i="4"/>
  <c r="W89" i="16"/>
  <c r="T108" i="4"/>
  <c r="T98" i="4" s="1"/>
  <c r="T100" i="16"/>
  <c r="T163" i="4" s="1"/>
  <c r="N99" i="4"/>
  <c r="N65" i="8"/>
  <c r="N154" i="4" s="1"/>
  <c r="H112" i="4"/>
  <c r="H76" i="20"/>
  <c r="P108" i="4"/>
  <c r="P100" i="16"/>
  <c r="B134" i="4"/>
  <c r="B51" i="4"/>
  <c r="P112" i="4"/>
  <c r="P76" i="20"/>
  <c r="P167" i="4" s="1"/>
  <c r="S112" i="4"/>
  <c r="S76" i="20"/>
  <c r="S167" i="4" s="1"/>
  <c r="R104" i="4"/>
  <c r="R98" i="12"/>
  <c r="R159" i="4" s="1"/>
  <c r="R73" i="12"/>
  <c r="U99" i="4"/>
  <c r="U65" i="8"/>
  <c r="U154" i="4" s="1"/>
  <c r="Q112" i="4"/>
  <c r="Q76" i="20"/>
  <c r="Q167" i="4" s="1"/>
  <c r="N89" i="16"/>
  <c r="F100" i="16"/>
  <c r="F163" i="4" s="1"/>
  <c r="F61" i="4"/>
  <c r="K99" i="4"/>
  <c r="K65" i="8"/>
  <c r="K154" i="4" s="1"/>
  <c r="R134" i="4"/>
  <c r="R51" i="4"/>
  <c r="M108" i="4"/>
  <c r="M100" i="16"/>
  <c r="M163" i="4" s="1"/>
  <c r="E73" i="12"/>
  <c r="E104" i="4"/>
  <c r="E98" i="12"/>
  <c r="E159" i="4" s="1"/>
  <c r="M99" i="4"/>
  <c r="M65" i="8"/>
  <c r="M154" i="4" s="1"/>
  <c r="Y73" i="12"/>
  <c r="Y104" i="4"/>
  <c r="Y98" i="12"/>
  <c r="Y159" i="4" s="1"/>
  <c r="V99" i="4"/>
  <c r="V65" i="8"/>
  <c r="V154" i="4" s="1"/>
  <c r="I76" i="20"/>
  <c r="I167" i="4" s="1"/>
  <c r="I112" i="4"/>
  <c r="E99" i="4"/>
  <c r="E65" i="8"/>
  <c r="E154" i="4" s="1"/>
  <c r="F89" i="16"/>
  <c r="M73" i="12"/>
  <c r="M104" i="4"/>
  <c r="M98" i="12"/>
  <c r="M159" i="4" s="1"/>
  <c r="F65" i="8"/>
  <c r="F99" i="4"/>
  <c r="K98" i="4" l="1"/>
  <c r="C134" i="4"/>
  <c r="C51" i="4"/>
  <c r="I134" i="4"/>
  <c r="I51" i="4"/>
  <c r="Q134" i="4"/>
  <c r="Q51" i="4"/>
  <c r="X102" i="4"/>
  <c r="X98" i="4" s="1"/>
  <c r="X153" i="4" s="1"/>
  <c r="X96" i="12"/>
  <c r="X157" i="4" s="1"/>
  <c r="V41" i="5"/>
  <c r="S41" i="5"/>
  <c r="C41" i="5"/>
  <c r="W41" i="5"/>
  <c r="T41" i="5"/>
  <c r="U41" i="5"/>
  <c r="L41" i="5"/>
  <c r="H41" i="5"/>
  <c r="J41" i="5"/>
  <c r="O41" i="5"/>
  <c r="Y41" i="5"/>
  <c r="F102" i="4"/>
  <c r="F98" i="4" s="1"/>
  <c r="F96" i="12"/>
  <c r="F157" i="4" s="1"/>
  <c r="V102" i="4"/>
  <c r="V98" i="4" s="1"/>
  <c r="V96" i="12"/>
  <c r="V157" i="4" s="1"/>
  <c r="J102" i="4"/>
  <c r="J98" i="4" s="1"/>
  <c r="J153" i="4" s="1"/>
  <c r="J96" i="12"/>
  <c r="J157" i="4" s="1"/>
  <c r="K153" i="4"/>
  <c r="D163" i="4"/>
  <c r="M102" i="4"/>
  <c r="M98" i="4" s="1"/>
  <c r="M96" i="12"/>
  <c r="M157" i="4" s="1"/>
  <c r="R102" i="4"/>
  <c r="R98" i="4" s="1"/>
  <c r="R153" i="4" s="1"/>
  <c r="R96" i="12"/>
  <c r="R157" i="4" s="1"/>
  <c r="N134" i="4"/>
  <c r="N51" i="4"/>
  <c r="P163" i="4"/>
  <c r="T153" i="4"/>
  <c r="I102" i="4"/>
  <c r="I98" i="4" s="1"/>
  <c r="I96" i="12"/>
  <c r="I157" i="4" s="1"/>
  <c r="Y167" i="4"/>
  <c r="N102" i="4"/>
  <c r="N98" i="4" s="1"/>
  <c r="N96" i="12"/>
  <c r="N157" i="4" s="1"/>
  <c r="D153" i="4"/>
  <c r="F154" i="4"/>
  <c r="E102" i="4"/>
  <c r="E98" i="4" s="1"/>
  <c r="E96" i="12"/>
  <c r="E157" i="4" s="1"/>
  <c r="F134" i="4"/>
  <c r="F51" i="4"/>
  <c r="P98" i="4"/>
  <c r="B102" i="4"/>
  <c r="B98" i="4" s="1"/>
  <c r="B153" i="4" s="1"/>
  <c r="B96" i="12"/>
  <c r="B157" i="4" s="1"/>
  <c r="U102" i="4"/>
  <c r="U96" i="12"/>
  <c r="U157" i="4" s="1"/>
  <c r="Y102" i="4"/>
  <c r="Y98" i="4" s="1"/>
  <c r="Y96" i="12"/>
  <c r="Y157" i="4" s="1"/>
  <c r="U98" i="4"/>
  <c r="H167" i="4"/>
  <c r="S154" i="4"/>
  <c r="V134" i="4"/>
  <c r="V51" i="4"/>
  <c r="C98" i="4"/>
  <c r="X167" i="4"/>
  <c r="O134" i="4"/>
  <c r="O51" i="4"/>
  <c r="W134" i="4"/>
  <c r="W51" i="4"/>
  <c r="S98" i="4"/>
  <c r="H98" i="4"/>
  <c r="G134" i="4"/>
  <c r="G51" i="4"/>
  <c r="L153" i="4"/>
  <c r="Q102" i="4"/>
  <c r="Q98" i="4" s="1"/>
  <c r="Q96" i="12"/>
  <c r="Q157" i="4" s="1"/>
  <c r="X163" i="4"/>
  <c r="E153" i="4" l="1"/>
  <c r="M153" i="4"/>
  <c r="H153" i="4"/>
  <c r="P153" i="4"/>
  <c r="C153" i="4"/>
  <c r="U153" i="4"/>
  <c r="F153" i="4"/>
  <c r="I153" i="4"/>
  <c r="Q153" i="4"/>
  <c r="V153" i="4"/>
  <c r="W153" i="4"/>
  <c r="N153" i="4"/>
  <c r="G153" i="4"/>
  <c r="S153" i="4"/>
  <c r="O153" i="4"/>
  <c r="Y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<sst xmlns="http://schemas.openxmlformats.org/spreadsheetml/2006/main" count="8364" uniqueCount="3249">
  <si>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</si>
  <si>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</si>
  <si>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</si>
  <si>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</si>
  <si>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</si>
  <si>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</si>
  <si>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</si>
  <si>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</si>
  <si>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</si>
  <si>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</si>
  <si>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</si>
  <si>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</si>
  <si>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</si>
  <si>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</si>
  <si>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</si>
  <si>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</si>
  <si>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</si>
  <si>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</si>
  <si>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</si>
  <si>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</si>
  <si>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</si>
  <si>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</si>
  <si>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</si>
  <si>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</si>
  <si>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</si>
  <si>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</si>
  <si>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</si>
  <si>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</si>
  <si>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</si>
  <si>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</si>
  <si>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</si>
  <si>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</si>
  <si>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</si>
  <si>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</si>
  <si>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</si>
  <si>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</si>
  <si>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</si>
  <si>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</si>
  <si>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</si>
  <si>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</si>
  <si>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</si>
  <si>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</si>
  <si>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</si>
  <si>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</si>
  <si>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</si>
  <si>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</si>
  <si>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</si>
  <si>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</si>
  <si>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</si>
  <si>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</si>
  <si>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</si>
  <si>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</si>
  <si>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</si>
  <si>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</si>
  <si>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</si>
  <si>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</si>
  <si>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</si>
  <si>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</si>
  <si>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</si>
  <si>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</si>
  <si>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</si>
  <si>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</si>
  <si>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</si>
  <si>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</si>
  <si>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</si>
  <si>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</si>
  <si>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</si>
  <si>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</si>
  <si>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</si>
  <si>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</si>
  <si>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</si>
  <si>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</si>
  <si>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</si>
  <si>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</si>
  <si>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</si>
  <si>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</si>
  <si>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</si>
  <si>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</si>
  <si>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</si>
  <si>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</si>
  <si>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</si>
  <si>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</si>
  <si>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</si>
  <si>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</si>
  <si>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</si>
  <si>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</si>
  <si>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</si>
  <si>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</si>
  <si>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</si>
  <si>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</si>
  <si>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</si>
  <si>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</si>
  <si>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</si>
  <si>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</si>
  <si>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</si>
  <si>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</si>
  <si>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</si>
  <si>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</si>
  <si>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</si>
  <si>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</si>
  <si>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</si>
  <si>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</si>
  <si>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</si>
  <si>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</si>
  <si>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</si>
  <si>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</si>
  <si>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</si>
  <si>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</si>
  <si>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</si>
  <si>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</si>
  <si>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</si>
  <si>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PROCESS_EMI.ktCO2.NL.NSI.TOTAL</t>
  </si>
  <si>
    <t>Market shares of CO2 emissions (%)</t>
  </si>
  <si>
    <t>VA.Meuro2023.NL.ISI.BF_BOF</t>
  </si>
  <si>
    <t>VA.Meuro2023.NL.ISI.EAF</t>
  </si>
  <si>
    <t>Physical output (kt steel)</t>
  </si>
  <si>
    <t>OUTPUT.kt.NL.ISI.BF_BOF</t>
  </si>
  <si>
    <t>OUTPUT.kt.NL.ISI.EAF</t>
  </si>
  <si>
    <t>Installed capacity (kt steel production)</t>
  </si>
  <si>
    <t>CAP.kt.NL.ISI.BF_BOF</t>
  </si>
  <si>
    <t>CAP.kt.NL.ISI.EAF</t>
  </si>
  <si>
    <t>Capacity investment (kt steel production)</t>
  </si>
  <si>
    <t>NEWCAP.kt.NL.ISI.BF_BOF</t>
  </si>
  <si>
    <t>NEWCAP.kt.NL.ISI.EAF</t>
  </si>
  <si>
    <t>Decommissioned capacity (kt steel production)</t>
  </si>
  <si>
    <t>Idle capacity (kt steel production)</t>
  </si>
  <si>
    <t>FEC.ktoe.NL.ISI.TOTAL.TOTAL.TOTAL.TOTAL</t>
  </si>
  <si>
    <t>FEC.ktoe.NL.ISI.TOTAL.TOTAL.TOTAL.NONCOKE_SOLIDS</t>
  </si>
  <si>
    <t>FEC.ktoe.NL.ISI.TOTAL.TOTAL.TOTAL.COKE</t>
  </si>
  <si>
    <t>FEC.ktoe.NL.ISI.TOTAL.TOTAL.TOTAL.RFG</t>
  </si>
  <si>
    <t>FEC.ktoe.NL.ISI.TOTAL.TOTAL.TOTAL.LPG</t>
  </si>
  <si>
    <t>FEC.ktoe.NL.ISI.TOTAL.TOTAL.TOTAL.DIESEL</t>
  </si>
  <si>
    <t>FEC.ktoe.NL.ISI.TOTAL.TOTAL.TOTAL.RFO</t>
  </si>
  <si>
    <t>FEC.ktoe.NL.ISI.TOTAL.TOTAL.TOTAL.OTHER</t>
  </si>
  <si>
    <t>FEC.ktoe.NL.ISI.TOTAL.TOTAL.TOTAL.NG</t>
  </si>
  <si>
    <t>FEC.ktoe.NL.ISI.TOTAL.TOTAL.TOTAL.DERIVED</t>
  </si>
  <si>
    <t>FEC.ktoe.NL.ISI.TOTAL.TOTAL.TOTAL.BIOMASS_WASTE</t>
  </si>
  <si>
    <t>FEC.ktoe.NL.ISI.TOTAL.TOTAL.TOTAL.BIOGAS</t>
  </si>
  <si>
    <t>FEC.ktoe.NL.ISI.TOTAL.TOTAL.TOTAL.LIQBIO</t>
  </si>
  <si>
    <t>FEC.ktoe.NL.ISI.TOTAL.TOTAL.TOTAL.SOLAR</t>
  </si>
  <si>
    <t>FEC.ktoe.NL.ISI.TOTAL.TOTAL.TOTAL.GEO</t>
  </si>
  <si>
    <t>FEC.ktoe.NL.ISI.TOTAL.TOTAL.TOTAL.AMBIENT</t>
  </si>
  <si>
    <t>FEC.ktoe.NL.ISI.TOTAL.TOTAL.TOTAL.STEAM_DISTR</t>
  </si>
  <si>
    <t>FEC.ktoe.NL.ISI.TOTAL.TOTAL.TOTAL.ELEC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</si>
  <si>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</si>
  <si>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</si>
  <si>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</si>
  <si>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</si>
  <si>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</si>
  <si>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</si>
  <si>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</si>
  <si>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</si>
  <si>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</si>
  <si>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FEC.ktoe.NL.ISI.BF_BOF.TOTAL.TOTAL.TOTAL</t>
  </si>
  <si>
    <t>FEC.ktoe.NL.ISI.BF_BOF.LIGHT.GENERIC.ELEC</t>
  </si>
  <si>
    <t>FEC.ktoe.NL.ISI.BF_BOF.AIRCOMP.GENERIC.ELEC</t>
  </si>
  <si>
    <t>FEC.ktoe.NL.ISI.BF_BOF.MOTOR.GENERIC.ELEC</t>
  </si>
  <si>
    <t>FEC.ktoe.NL.ISI.BF_BOF.FANS.GENERIC.ELEC</t>
  </si>
  <si>
    <t>FEC.ktoe.NL.ISI.BF_BOF.LOW_ENTH.TOTAL.TOTAL</t>
  </si>
  <si>
    <t>Diesel oil and liquid biofuels</t>
  </si>
  <si>
    <t>FEC.ktoe.NL.ISI.BF_BOF.LOW_ENTH.THERM.DIESEL_LIQBIO</t>
  </si>
  <si>
    <t>FEC.ktoe.NL.ISI.BF_BOF.LOW_ENTH.THERM.NG_BIOGAS</t>
  </si>
  <si>
    <t>FEC.ktoe.NL.ISI.BF_BOF.LOW_ENTH.THERM.SOLAR_GEO</t>
  </si>
  <si>
    <t>FEC.ktoe.NL.ISI.BF_BOF.LOW_ENTH.HP.AMBIENT</t>
  </si>
  <si>
    <t>FEC.ktoe.NL.ISI.BF_BOF.LOW_ENTH.THERM.ELEC</t>
  </si>
  <si>
    <t>Steel: Sinter/Pellet-making</t>
  </si>
  <si>
    <t>FEC.ktoe.NL.ISI.BF_BOF.SINTERING.TOTAL.TOTAL</t>
  </si>
  <si>
    <t>FEC.ktoe.NL.ISI.BF_BOF.SINTERING.THERM.NONCOKE_SOLIDS</t>
  </si>
  <si>
    <t>FEC.ktoe.NL.ISI.BF_BOF.SINTERING.THERM.RFO</t>
  </si>
  <si>
    <t>FEC.ktoe.NL.ISI.BF_BOF.SINTERING.THERM.NG_BIOGAS</t>
  </si>
  <si>
    <t>FEC.ktoe.NL.ISI.BF_BOF.SINTERING.THERM.DERIVED</t>
  </si>
  <si>
    <t>FEC.ktoe.NL.ISI.BF_BOF.SINTERING.THERM.ELEC</t>
  </si>
  <si>
    <t>Steel: Blast /Basic oxygen furnace</t>
  </si>
  <si>
    <t>FEC.ktoe.NL.ISI.BF_BOF.BLAST_FURNACE.TOTAL.TOTAL</t>
  </si>
  <si>
    <t>FEC.ktoe.NL.ISI.BF_BOF.BLAST_FURNACE.THERM.NONCOKE_SOLIDS</t>
  </si>
  <si>
    <t>FEC.ktoe.NL.ISI.BF_BOF.BLAST_FURNACE.THERM.COKE</t>
  </si>
  <si>
    <t>FEC.ktoe.NL.ISI.BF_BOF.BLAST_FURNACE.THERM.RFO</t>
  </si>
  <si>
    <t>FEC.ktoe.NL.ISI.BF_BOF.BLAST_FURNACE.THERM.NG_BIOGAS</t>
  </si>
  <si>
    <t>FEC.ktoe.NL.ISI.BF_BOF.BLAST_FURNACE.THERM.DERIVED</t>
  </si>
  <si>
    <t>Steel: Furnaces, refining and rolling</t>
  </si>
  <si>
    <t>FEC.ktoe.NL.ISI.BF_BOF.REFINING.TOTAL.TOTAL</t>
  </si>
  <si>
    <t>Steel: Furnaces, refining and rolling - Thermal</t>
  </si>
  <si>
    <t>FEC.ktoe.NL.ISI.BF_BOF.REFINING.THERM.TOTAL</t>
  </si>
  <si>
    <t>FEC.ktoe.NL.ISI.BF_BOF.REFINING.THERM.LPG</t>
  </si>
  <si>
    <t>FEC.ktoe.NL.ISI.BF_BOF.REFINING.THERM.DIESEL_LIQBIO</t>
  </si>
  <si>
    <t>FEC.ktoe.NL.ISI.BF_BOF.REFINING.THERM.RFO</t>
  </si>
  <si>
    <t>FEC.ktoe.NL.ISI.BF_BOF.REFINING.THERM.NG_BIOGAS</t>
  </si>
  <si>
    <t>Steel: Furnaces, refining and rolling - Electric</t>
  </si>
  <si>
    <t>FEC.ktoe.NL.ISI.BF_BOF.REFINING.ELEC.ELEC</t>
  </si>
  <si>
    <t>Steel: Product finishing</t>
  </si>
  <si>
    <t>Steel: Product finishing - Thermal</t>
  </si>
  <si>
    <t>FEC.ktoe.NL.ISI.BF_BOF.FINISHING.THERM.TOTAL</t>
  </si>
  <si>
    <t>FEC.ktoe.NL.ISI.BF_BOF.FINISHING.THERM.LPG</t>
  </si>
  <si>
    <t>FEC.ktoe.NL.ISI.BF_BOF.FINISHING.THERM.DIESEL_LIQBIO</t>
  </si>
  <si>
    <t>FEC.ktoe.NL.ISI.BF_BOF.FINISHING.THERM.NG_BIOGAS</t>
  </si>
  <si>
    <t>Steel: Product finishing - Steam</t>
  </si>
  <si>
    <t>FEC.ktoe.NL.ISI.BF_BOF.FINISHING_STEAM.TOTAL.TOTAL</t>
  </si>
  <si>
    <t>FEC.ktoe.NL.ISI.BF_BOF.FINISHING_STEAM.STEAM.NONCOKE_SOLIDS</t>
  </si>
  <si>
    <t>FEC.ktoe.NL.ISI.BF_BOF.FINISHING_STEAM.STEAM.RFG</t>
  </si>
  <si>
    <t>FEC.ktoe.NL.ISI.BF_BOF.FINISHING_STEAM.STEAM.LPG</t>
  </si>
  <si>
    <t>FEC.ktoe.NL.ISI.BF_BOF.FINISHING_STEAM.STEAM.DIESEL_LIQBIO</t>
  </si>
  <si>
    <t>FEC.ktoe.NL.ISI.BF_BOF.FINISHING_STEAM.STEAM.RFO</t>
  </si>
  <si>
    <t>FEC.ktoe.NL.ISI.BF_BOF.FINISHING_STEAM.STEAM.OTHER</t>
  </si>
  <si>
    <t>FEC.ktoe.NL.ISI.BF_BOF.FINISHING_STEAM.STEAM.NG_BIOGAS</t>
  </si>
  <si>
    <t>FEC.ktoe.NL.ISI.BF_BOF.FINISHING_STEAM.STEAM.DERIVED</t>
  </si>
  <si>
    <t>FEC.ktoe.NL.ISI.BF_BOF.FINISHING_STEAM.STEAM.BIOMASS_WASTE</t>
  </si>
  <si>
    <t>FEC.ktoe.NL.ISI.BF_BOF.FINISHING_STEAM.STEAM.STEAM_DISTR</t>
  </si>
  <si>
    <t>Steel: Product finishing - Electric</t>
  </si>
  <si>
    <t>FEC.ktoe.NL.ISI.BF_BOF.FINISHING.ELEC.ELEC</t>
  </si>
  <si>
    <t>FEC.ktoe.NL.ISI.EAF.TOTAL.TOTAL.TOTAL</t>
  </si>
  <si>
    <t>FEC.ktoe.NL.ISI.EAF.LIGHT.GENERIC.ELEC</t>
  </si>
  <si>
    <t>FEC.ktoe.NL.ISI.EAF.AIRCOMP.GENERIC.ELEC</t>
  </si>
  <si>
    <t>FEC.ktoe.NL.ISI.EAF.MOTOR.GENERIC.ELEC</t>
  </si>
  <si>
    <t>FEC.ktoe.NL.ISI.EAF.FANS.GENERIC.ELEC</t>
  </si>
  <si>
    <t>FEC.ktoe.NL.ISI.EAF.LOW_ENTH.TOTAL.TOTAL</t>
  </si>
  <si>
    <t>FEC.ktoe.NL.ISI.EAF.LOW_ENTH.THERM.DIESEL_LIQBIO</t>
  </si>
  <si>
    <t>FEC.ktoe.NL.ISI.EAF.LOW_ENTH.THERM.NG_BIOGAS</t>
  </si>
  <si>
    <t>FEC.ktoe.NL.ISI.EAF.LOW_ENTH.THERM.SOLAR_GEO</t>
  </si>
  <si>
    <t>FEC.ktoe.NL.ISI.EAF.LOW_ENTH.HP.AMBIENT</t>
  </si>
  <si>
    <t>FEC.ktoe.NL.ISI.EAF.LOW_ENTH.THERM.ELEC</t>
  </si>
  <si>
    <t>Steel: Smelters</t>
  </si>
  <si>
    <t>FEC.ktoe.NL.ISI.EAF.SMELTING.TOTAL.TOTAL</t>
  </si>
  <si>
    <t>FEC.ktoe.NL.ISI.EAF.SMELTING.THERM.NONCOKE_SOLIDS</t>
  </si>
  <si>
    <t>FEC.ktoe.NL.ISI.EAF.SMELTING.THERM.RFO</t>
  </si>
  <si>
    <t>FEC.ktoe.NL.ISI.EAF.SMELTING.THERM.NG_BIOGAS</t>
  </si>
  <si>
    <t>FEC.ktoe.NL.ISI.EAF.SMELTING.THERM.DERIVED</t>
  </si>
  <si>
    <t>Steel: Electric arc</t>
  </si>
  <si>
    <t>FEC.ktoe.NL.ISI.EAF.ARC_FURNACE.ELEC.ELEC</t>
  </si>
  <si>
    <t>FEC.ktoe.NL.ISI.EAF.REFINING.TOTAL.TOTAL</t>
  </si>
  <si>
    <t>FEC.ktoe.NL.ISI.EAF.REFINING.THERM.TOTAL</t>
  </si>
  <si>
    <t>FEC.ktoe.NL.ISI.EAF.REFINING.THERM.LPG</t>
  </si>
  <si>
    <t>FEC.ktoe.NL.ISI.EAF.REFINING.THERM.DIESEL_LIQBIO</t>
  </si>
  <si>
    <t>FEC.ktoe.NL.ISI.EAF.REFINING.THERM.RFO</t>
  </si>
  <si>
    <t>FEC.ktoe.NL.ISI.EAF.REFINING.THERM.NG_BIOGAS</t>
  </si>
  <si>
    <t>FEC.ktoe.NL.ISI.EAF.REFINING.ELEC.ELEC</t>
  </si>
  <si>
    <t>FEC.ktoe.NL.ISI.EAF.FINISHING.THERM.TOTAL</t>
  </si>
  <si>
    <t>FEC.ktoe.NL.ISI.EAF.FINISHING.THERM.LPG</t>
  </si>
  <si>
    <t>FEC.ktoe.NL.ISI.EAF.FINISHING.THERM.DIESEL_LIQBIO</t>
  </si>
  <si>
    <t>FEC.ktoe.NL.ISI.EAF.FINISHING.THERM.NG_BIOGAS</t>
  </si>
  <si>
    <t>FEC.ktoe.NL.ISI.EAF.FINISHING_STEAM.TOTAL.TOTAL</t>
  </si>
  <si>
    <t>FEC.ktoe.NL.ISI.EAF.FINISHING_STEAM.STEAM.NONCOKE_SOLIDS</t>
  </si>
  <si>
    <t>FEC.ktoe.NL.ISI.EAF.FINISHING_STEAM.STEAM.RFG</t>
  </si>
  <si>
    <t>FEC.ktoe.NL.ISI.EAF.FINISHING_STEAM.STEAM.LPG</t>
  </si>
  <si>
    <t>FEC.ktoe.NL.ISI.EAF.FINISHING_STEAM.STEAM.DIESEL_LIQBIO</t>
  </si>
  <si>
    <t>FEC.ktoe.NL.ISI.EAF.FINISHING_STEAM.STEAM.RFO</t>
  </si>
  <si>
    <t>FEC.ktoe.NL.ISI.EAF.FINISHING_STEAM.STEAM.OTHER</t>
  </si>
  <si>
    <t>FEC.ktoe.NL.ISI.EAF.FINISHING_STEAM.STEAM.NG_BIOGAS</t>
  </si>
  <si>
    <t>FEC.ktoe.NL.ISI.EAF.FINISHING_STEAM.STEAM.DERIVED</t>
  </si>
  <si>
    <t>FEC.ktoe.NL.ISI.EAF.FINISHING_STEAM.STEAM.BIOMASS_WASTE</t>
  </si>
  <si>
    <t>FEC.ktoe.NL.ISI.EAF.FINISHING_STEAM.STEAM.STEAM_DISTR</t>
  </si>
  <si>
    <t>FEC.ktoe.NL.ISI.EAF.FINISHING.ELEC.ELEC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</si>
  <si>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</si>
  <si>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</si>
  <si>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</si>
  <si>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UED.ktoe.NL.ISI.BF_BOF.TOTAL.TOTAL.TOTAL</t>
  </si>
  <si>
    <t>UED.ktoe.NL.ISI.BF_BOF.LIGHT.GENERIC.ELEC</t>
  </si>
  <si>
    <t>UED.ktoe.NL.ISI.BF_BOF.AIRCOMP.GENERIC.ELEC</t>
  </si>
  <si>
    <t>UED.ktoe.NL.ISI.BF_BOF.MOTOR.GENERIC.ELEC</t>
  </si>
  <si>
    <t>UED.ktoe.NL.ISI.BF_BOF.FANS.GENERIC.ELEC</t>
  </si>
  <si>
    <t>UED.ktoe.NL.ISI.BF_BOF.LOW_ENTH.TOTAL.TOTAL</t>
  </si>
  <si>
    <t>UED.ktoe.NL.ISI.BF_BOF.LOW_ENTH.THERM.DIESEL_LIQBIO</t>
  </si>
  <si>
    <t>UED.ktoe.NL.ISI.BF_BOF.LOW_ENTH.THERM.NG_BIOGAS</t>
  </si>
  <si>
    <t>UED.ktoe.NL.ISI.BF_BOF.LOW_ENTH.THERM.SOLAR_GEO</t>
  </si>
  <si>
    <t>UED.ktoe.NL.ISI.BF_BOF.LOW_ENTH.HP.AMBIENT</t>
  </si>
  <si>
    <t>UED.ktoe.NL.ISI.BF_BOF.LOW_ENTH.THERM.ELEC</t>
  </si>
  <si>
    <t>UED.ktoe.NL.ISI.BF_BOF.SINTERING.TOTAL.TOTAL</t>
  </si>
  <si>
    <t>UED.ktoe.NL.ISI.BF_BOF.SINTERING.THERM.NONCOKE_SOLIDS</t>
  </si>
  <si>
    <t>UED.ktoe.NL.ISI.BF_BOF.SINTERING.THERM.RFO</t>
  </si>
  <si>
    <t>UED.ktoe.NL.ISI.BF_BOF.SINTERING.THERM.NG_BIOGAS</t>
  </si>
  <si>
    <t>UED.ktoe.NL.ISI.BF_BOF.SINTERING.THERM.DERIVED</t>
  </si>
  <si>
    <t>UED.ktoe.NL.ISI.BF_BOF.SINTERING.THERM.ELEC</t>
  </si>
  <si>
    <t>UED.ktoe.NL.ISI.BF_BOF.BLAST_FURNACE.TOTAL.TOTAL</t>
  </si>
  <si>
    <t>UED.ktoe.NL.ISI.BF_BOF.BLAST_FURNACE.THERM.NONCOKE_SOLIDS</t>
  </si>
  <si>
    <t>UED.ktoe.NL.ISI.BF_BOF.BLAST_FURNACE.THERM.COKE</t>
  </si>
  <si>
    <t>UED.ktoe.NL.ISI.BF_BOF.BLAST_FURNACE.THERM.RFO</t>
  </si>
  <si>
    <t>UED.ktoe.NL.ISI.BF_BOF.BLAST_FURNACE.THERM.NG_BIOGAS</t>
  </si>
  <si>
    <t>UED.ktoe.NL.ISI.BF_BOF.BLAST_FURNACE.THERM.DERIVED</t>
  </si>
  <si>
    <t>UED.ktoe.NL.ISI.BF_BOF.REFINING.TOTAL.TOTAL</t>
  </si>
  <si>
    <t>UED.ktoe.NL.ISI.BF_BOF.REFINING.THERM.TOTAL</t>
  </si>
  <si>
    <t>UED.ktoe.NL.ISI.BF_BOF.REFINING.THERM.LPG</t>
  </si>
  <si>
    <t>UED.ktoe.NL.ISI.BF_BOF.REFINING.THERM.DIESEL_LIQBIO</t>
  </si>
  <si>
    <t>UED.ktoe.NL.ISI.BF_BOF.REFINING.THERM.RFO</t>
  </si>
  <si>
    <t>UED.ktoe.NL.ISI.BF_BOF.REFINING.THERM.NG_BIOGAS</t>
  </si>
  <si>
    <t>UED.ktoe.NL.ISI.BF_BOF.REFINING.ELEC.ELEC</t>
  </si>
  <si>
    <t>UED.ktoe.NL.ISI.BF_BOF.FINISHING.THERM.TOTAL</t>
  </si>
  <si>
    <t>UED.ktoe.NL.ISI.BF_BOF.FINISHING.THERM.LPG</t>
  </si>
  <si>
    <t>UED.ktoe.NL.ISI.BF_BOF.FINISHING.THERM.DIESEL_LIQBIO</t>
  </si>
  <si>
    <t>UED.ktoe.NL.ISI.BF_BOF.FINISHING.THERM.NG_BIOGAS</t>
  </si>
  <si>
    <t>UED.ktoe.NL.ISI.BF_BOF.FINISHING_STEAM.TOTAL.TOTAL</t>
  </si>
  <si>
    <t>UED.ktoe.NL.ISI.BF_BOF.FINISHING_STEAM.STEAM.NONCOKE_SOLIDS</t>
  </si>
  <si>
    <t>UED.ktoe.NL.ISI.BF_BOF.FINISHING_STEAM.STEAM.RFG</t>
  </si>
  <si>
    <t>UED.ktoe.NL.ISI.BF_BOF.FINISHING_STEAM.STEAM.LPG</t>
  </si>
  <si>
    <t>UED.ktoe.NL.ISI.BF_BOF.FINISHING_STEAM.STEAM.DIESEL_LIQBIO</t>
  </si>
  <si>
    <t>UED.ktoe.NL.ISI.BF_BOF.FINISHING_STEAM.STEAM.RFO</t>
  </si>
  <si>
    <t>UED.ktoe.NL.ISI.BF_BOF.FINISHING_STEAM.STEAM.OTHER</t>
  </si>
  <si>
    <t>UED.ktoe.NL.ISI.BF_BOF.FINISHING_STEAM.STEAM.NG_BIOGAS</t>
  </si>
  <si>
    <t>UED.ktoe.NL.ISI.BF_BOF.FINISHING_STEAM.STEAM.DERIVED</t>
  </si>
  <si>
    <t>UED.ktoe.NL.ISI.BF_BOF.FINISHING_STEAM.STEAM.BIOMASS_WASTE</t>
  </si>
  <si>
    <t>UED.ktoe.NL.ISI.BF_BOF.FINISHING_STEAM.STEAM.STEAM_DISTR</t>
  </si>
  <si>
    <t>UED.ktoe.NL.ISI.BF_BOF.FINISHING.ELEC.ELEC</t>
  </si>
  <si>
    <t>UED.ktoe.NL.ISI.EAF.TOTAL.TOTAL.TOTAL</t>
  </si>
  <si>
    <t>UED.ktoe.NL.ISI.EAF.LIGHT.GENERIC.ELEC</t>
  </si>
  <si>
    <t>UED.ktoe.NL.ISI.EAF.AIRCOMP.GENERIC.ELEC</t>
  </si>
  <si>
    <t>UED.ktoe.NL.ISI.EAF.MOTOR.GENERIC.ELEC</t>
  </si>
  <si>
    <t>UED.ktoe.NL.ISI.EAF.FANS.GENERIC.ELEC</t>
  </si>
  <si>
    <t>UED.ktoe.NL.ISI.EAF.LOW_ENTH.TOTAL.TOTAL</t>
  </si>
  <si>
    <t>UED.ktoe.NL.ISI.EAF.LOW_ENTH.THERM.DIESEL_LIQBIO</t>
  </si>
  <si>
    <t>UED.ktoe.NL.ISI.EAF.LOW_ENTH.THERM.NG_BIOGAS</t>
  </si>
  <si>
    <t>UED.ktoe.NL.ISI.EAF.LOW_ENTH.THERM.SOLAR_GEO</t>
  </si>
  <si>
    <t>UED.ktoe.NL.ISI.EAF.LOW_ENTH.HP.AMBIENT</t>
  </si>
  <si>
    <t>UED.ktoe.NL.ISI.EAF.LOW_ENTH.THERM.ELEC</t>
  </si>
  <si>
    <t>UED.ktoe.NL.ISI.EAF.SMELTING.TOTAL.TOTAL</t>
  </si>
  <si>
    <t>UED.ktoe.NL.ISI.EAF.SMELTING.THERM.NONCOKE_SOLIDS</t>
  </si>
  <si>
    <t>UED.ktoe.NL.ISI.EAF.SMELTING.THERM.RFO</t>
  </si>
  <si>
    <t>UED.ktoe.NL.ISI.EAF.SMELTING.THERM.NG_BIOGAS</t>
  </si>
  <si>
    <t>UED.ktoe.NL.ISI.EAF.SMELTING.THERM.DERIVED</t>
  </si>
  <si>
    <t>UED.ktoe.NL.ISI.EAF.ARC_FURNACE.ELEC.ELEC</t>
  </si>
  <si>
    <t>UED.ktoe.NL.ISI.EAF.REFINING.TOTAL.TOTAL</t>
  </si>
  <si>
    <t>UED.ktoe.NL.ISI.EAF.REFINING.THERM.TOTAL</t>
  </si>
  <si>
    <t>UED.ktoe.NL.ISI.EAF.REFINING.THERM.LPG</t>
  </si>
  <si>
    <t>UED.ktoe.NL.ISI.EAF.REFINING.THERM.DIESEL_LIQBIO</t>
  </si>
  <si>
    <t>UED.ktoe.NL.ISI.EAF.REFINING.THERM.RFO</t>
  </si>
  <si>
    <t>UED.ktoe.NL.ISI.EAF.REFINING.THERM.NG_BIOGAS</t>
  </si>
  <si>
    <t>UED.ktoe.NL.ISI.EAF.REFINING.ELEC.ELEC</t>
  </si>
  <si>
    <t>UED.ktoe.NL.ISI.EAF.FINISHING.THERM.TOTAL</t>
  </si>
  <si>
    <t>UED.ktoe.NL.ISI.EAF.FINISHING.THERM.LPG</t>
  </si>
  <si>
    <t>UED.ktoe.NL.ISI.EAF.FINISHING.THERM.DIESEL_LIQBIO</t>
  </si>
  <si>
    <t>UED.ktoe.NL.ISI.EAF.FINISHING.THERM.NG_BIOGAS</t>
  </si>
  <si>
    <t>UED.ktoe.NL.ISI.EAF.FINISHING_STEAM.TOTAL.TOTAL</t>
  </si>
  <si>
    <t>UED.ktoe.NL.ISI.EAF.FINISHING_STEAM.STEAM.NONCOKE_SOLIDS</t>
  </si>
  <si>
    <t>UED.ktoe.NL.ISI.EAF.FINISHING_STEAM.STEAM.RFG</t>
  </si>
  <si>
    <t>UED.ktoe.NL.ISI.EAF.FINISHING_STEAM.STEAM.LPG</t>
  </si>
  <si>
    <t>UED.ktoe.NL.ISI.EAF.FINISHING_STEAM.STEAM.DIESEL_LIQBIO</t>
  </si>
  <si>
    <t>UED.ktoe.NL.ISI.EAF.FINISHING_STEAM.STEAM.RFO</t>
  </si>
  <si>
    <t>UED.ktoe.NL.ISI.EAF.FINISHING_STEAM.STEAM.OTHER</t>
  </si>
  <si>
    <t>UED.ktoe.NL.ISI.EAF.FINISHING_STEAM.STEAM.NG_BIOGAS</t>
  </si>
  <si>
    <t>UED.ktoe.NL.ISI.EAF.FINISHING_STEAM.STEAM.DERIVED</t>
  </si>
  <si>
    <t>UED.ktoe.NL.ISI.EAF.FINISHING_STEAM.STEAM.BIOMASS_WASTE</t>
  </si>
  <si>
    <t>UED.ktoe.NL.ISI.EAF.FINISHING_STEAM.STEAM.STEAM_DISTR</t>
  </si>
  <si>
    <t>UED.ktoe.NL.ISI.EAF.FINISHING.ELEC.ELEC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</si>
  <si>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</si>
  <si>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</si>
  <si>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</si>
  <si>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FUEL_EMI.ktCO2.NL.ISI.BF_BOF.LIGHT.GENERIC.ELEC</t>
  </si>
  <si>
    <t>FUEL_EMI.ktCO2.NL.ISI.BF_BOF.AIRCOMP.GENERIC.ELEC</t>
  </si>
  <si>
    <t>FUEL_EMI.ktCO2.NL.ISI.BF_BOF.MOTOR.GENERIC.ELEC</t>
  </si>
  <si>
    <t>FUEL_EMI.ktCO2.NL.ISI.BF_BOF.FANS.GENERIC.ELEC</t>
  </si>
  <si>
    <t>FUEL_EMI.ktCO2.NL.ISI.BF_BOF.LOW_ENTH.TOTAL.TOTAL</t>
  </si>
  <si>
    <t>FUEL_EMI.ktCO2.NL.ISI.BF_BOF.LOW_ENTH.THERM.DIESEL_LIQBIO</t>
  </si>
  <si>
    <t>FUEL_EMI.ktCO2.NL.ISI.BF_BOF.LOW_ENTH.THERM.NG_BIOGAS</t>
  </si>
  <si>
    <t>FUEL_EMI.ktCO2.NL.ISI.BF_BOF.LOW_ENTH.THERM.SOLAR_GEO</t>
  </si>
  <si>
    <t>FUEL_EMI.ktCO2.NL.ISI.BF_BOF.LOW_ENTH.HP.AMBIENT</t>
  </si>
  <si>
    <t>FUEL_EMI.ktCO2.NL.ISI.BF_BOF.LOW_ENTH.THERM.ELEC</t>
  </si>
  <si>
    <t>FUEL_EMI.ktCO2.NL.ISI.BF_BOF.SINTERING.TOTAL.TOTAL</t>
  </si>
  <si>
    <t>FUEL_EMI.ktCO2.NL.ISI.BF_BOF.SINTERING.THERM.NONCOKE_SOLIDS</t>
  </si>
  <si>
    <t>FUEL_EMI.ktCO2.NL.ISI.BF_BOF.SINTERING.THERM.RFO</t>
  </si>
  <si>
    <t>FUEL_EMI.ktCO2.NL.ISI.BF_BOF.SINTERING.THERM.NG_BIOGAS</t>
  </si>
  <si>
    <t>FUEL_EMI.ktCO2.NL.ISI.BF_BOF.SINTERING.THERM.DERIVED</t>
  </si>
  <si>
    <t>FUEL_EMI.ktCO2.NL.ISI.BF_BOF.SINTERING.THERM.ELEC</t>
  </si>
  <si>
    <t>FUEL_EMI.ktCO2.NL.ISI.BF_BOF.BLAST_FURNACE.TOTAL.TOTAL</t>
  </si>
  <si>
    <t>FUEL_EMI.ktCO2.NL.ISI.BF_BOF.BLAST_FURNACE.THERM.NONCOKE_SOLIDS</t>
  </si>
  <si>
    <t>FUEL_EMI.ktCO2.NL.ISI.BF_BOF.BLAST_FURNACE.THERM.COKE</t>
  </si>
  <si>
    <t>FUEL_EMI.ktCO2.NL.ISI.BF_BOF.BLAST_FURNACE.THERM.RFO</t>
  </si>
  <si>
    <t>FUEL_EMI.ktCO2.NL.ISI.BF_BOF.BLAST_FURNACE.THERM.NG_BIOGAS</t>
  </si>
  <si>
    <t>FUEL_EMI.ktCO2.NL.ISI.BF_BOF.BLAST_FURNACE.THERM.DERIVED</t>
  </si>
  <si>
    <t>FUEL_EMI.ktCO2.NL.ISI.BF_BOF.REFINING.TOTAL.TOTAL</t>
  </si>
  <si>
    <t>FUEL_EMI.ktCO2.NL.ISI.BF_BOF.REFINING.THERM.TOTAL</t>
  </si>
  <si>
    <t>FUEL_EMI.ktCO2.NL.ISI.BF_BOF.REFINING.THERM.LPG</t>
  </si>
  <si>
    <t>FUEL_EMI.ktCO2.NL.ISI.BF_BOF.REFINING.THERM.DIESEL_LIQBIO</t>
  </si>
  <si>
    <t>FUEL_EMI.ktCO2.NL.ISI.BF_BOF.REFINING.THERM.RFO</t>
  </si>
  <si>
    <t>FUEL_EMI.ktCO2.NL.ISI.BF_BOF.REFINING.THERM.NG_BIOGAS</t>
  </si>
  <si>
    <t>FUEL_EMI.ktCO2.NL.ISI.BF_BOF.REFINING.ELEC.ELEC</t>
  </si>
  <si>
    <t>FUEL_EMI.ktCO2.NL.ISI.BF_BOF.FINISHING.THERM.TOTAL</t>
  </si>
  <si>
    <t>FUEL_EMI.ktCO2.NL.ISI.BF_BOF.FINISHING.THERM.LPG</t>
  </si>
  <si>
    <t>FUEL_EMI.ktCO2.NL.ISI.BF_BOF.FINISHING.THERM.DIESEL_LIQBIO</t>
  </si>
  <si>
    <t>FUEL_EMI.ktCO2.NL.ISI.BF_BOF.FINISHING.THERM.NG_BIOGAS</t>
  </si>
  <si>
    <t>FUEL_EMI.ktCO2.NL.ISI.BF_BOF.FINISHING_STEAM.TOTAL.TOTAL</t>
  </si>
  <si>
    <t>FUEL_EMI.ktCO2.NL.ISI.BF_BOF.FINISHING_STEAM.STEAM.NONCOKE_SOLIDS</t>
  </si>
  <si>
    <t>FUEL_EMI.ktCO2.NL.ISI.BF_BOF.FINISHING_STEAM.STEAM.RFG</t>
  </si>
  <si>
    <t>FUEL_EMI.ktCO2.NL.ISI.BF_BOF.FINISHING_STEAM.STEAM.LPG</t>
  </si>
  <si>
    <t>FUEL_EMI.ktCO2.NL.ISI.BF_BOF.FINISHING_STEAM.STEAM.DIESEL_LIQBIO</t>
  </si>
  <si>
    <t>FUEL_EMI.ktCO2.NL.ISI.BF_BOF.FINISHING_STEAM.STEAM.RFO</t>
  </si>
  <si>
    <t>FUEL_EMI.ktCO2.NL.ISI.BF_BOF.FINISHING_STEAM.STEAM.OTHER</t>
  </si>
  <si>
    <t>FUEL_EMI.ktCO2.NL.ISI.BF_BOF.FINISHING_STEAM.STEAM.NG_BIOGAS</t>
  </si>
  <si>
    <t>FUEL_EMI.ktCO2.NL.ISI.BF_BOF.FINISHING_STEAM.STEAM.DERIVED</t>
  </si>
  <si>
    <t>FUEL_EMI.ktCO2.NL.ISI.BF_BOF.FINISHING_STEAM.STEAM.BIOMASS_WASTE</t>
  </si>
  <si>
    <t>FUEL_EMI.ktCO2.NL.ISI.BF_BOF.FINISHING_STEAM.STEAM.STEAM_DISTR</t>
  </si>
  <si>
    <t>FUEL_EMI.ktCO2.NL.ISI.BF_BOF.FINISHING.ELEC.ELEC</t>
  </si>
  <si>
    <t>PROCESS_EMI.ktCO2.NL.ISI.BF_BOF</t>
  </si>
  <si>
    <t>FUEL_EMI.ktCO2.NL.ISI.EAF.LIGHT.GENERIC.ELEC</t>
  </si>
  <si>
    <t>FUEL_EMI.ktCO2.NL.ISI.EAF.AIRCOMP.GENERIC.ELEC</t>
  </si>
  <si>
    <t>FUEL_EMI.ktCO2.NL.ISI.EAF.MOTOR.GENERIC.ELEC</t>
  </si>
  <si>
    <t>FUEL_EMI.ktCO2.NL.ISI.EAF.FANS.GENERIC.ELEC</t>
  </si>
  <si>
    <t>FUEL_EMI.ktCO2.NL.ISI.EAF.LOW_ENTH.TOTAL.TOTAL</t>
  </si>
  <si>
    <t>FUEL_EMI.ktCO2.NL.ISI.EAF.LOW_ENTH.THERM.DIESEL_LIQBIO</t>
  </si>
  <si>
    <t>FUEL_EMI.ktCO2.NL.ISI.EAF.LOW_ENTH.THERM.NG_BIOGAS</t>
  </si>
  <si>
    <t>FUEL_EMI.ktCO2.NL.ISI.EAF.LOW_ENTH.THERM.SOLAR_GEO</t>
  </si>
  <si>
    <t>FUEL_EMI.ktCO2.NL.ISI.EAF.LOW_ENTH.HP.AMBIENT</t>
  </si>
  <si>
    <t>FUEL_EMI.ktCO2.NL.ISI.EAF.LOW_ENTH.THERM.ELEC</t>
  </si>
  <si>
    <t>FUEL_EMI.ktCO2.NL.ISI.EAF.SMELTING.TOTAL.TOTAL</t>
  </si>
  <si>
    <t>FUEL_EMI.ktCO2.NL.ISI.EAF.SMELTING.THERM.NONCOKE_SOLIDS</t>
  </si>
  <si>
    <t>FUEL_EMI.ktCO2.NL.ISI.EAF.SMELTING.THERM.RFO</t>
  </si>
  <si>
    <t>FUEL_EMI.ktCO2.NL.ISI.EAF.SMELTING.THERM.NG_BIOGAS</t>
  </si>
  <si>
    <t>FUEL_EMI.ktCO2.NL.ISI.EAF.SMELTING.THERM.DERIVED</t>
  </si>
  <si>
    <t>FUEL_EMI.ktCO2.NL.ISI.EAF.ARC_FURNACE.ELEC.ELEC</t>
  </si>
  <si>
    <t>FUEL_EMI.ktCO2.NL.ISI.EAF.REFINING.TOTAL.TOTAL</t>
  </si>
  <si>
    <t>FUEL_EMI.ktCO2.NL.ISI.EAF.REFINING.THERM.TOTAL</t>
  </si>
  <si>
    <t>FUEL_EMI.ktCO2.NL.ISI.EAF.REFINING.THERM.LPG</t>
  </si>
  <si>
    <t>FUEL_EMI.ktCO2.NL.ISI.EAF.REFINING.THERM.DIESEL_LIQBIO</t>
  </si>
  <si>
    <t>FUEL_EMI.ktCO2.NL.ISI.EAF.REFINING.THERM.RFO</t>
  </si>
  <si>
    <t>FUEL_EMI.ktCO2.NL.ISI.EAF.REFINING.THERM.NG_BIOGAS</t>
  </si>
  <si>
    <t>FUEL_EMI.ktCO2.NL.ISI.EAF.REFINING.ELEC.ELEC</t>
  </si>
  <si>
    <t>FUEL_EMI.ktCO2.NL.ISI.EAF.FINISHING.THERM.TOTAL</t>
  </si>
  <si>
    <t>FUEL_EMI.ktCO2.NL.ISI.EAF.FINISHING.THERM.LPG</t>
  </si>
  <si>
    <t>FUEL_EMI.ktCO2.NL.ISI.EAF.FINISHING.THERM.DIESEL_LIQBIO</t>
  </si>
  <si>
    <t>FUEL_EMI.ktCO2.NL.ISI.EAF.FINISHING.THERM.NG_BIOGAS</t>
  </si>
  <si>
    <t>FUEL_EMI.ktCO2.NL.ISI.EAF.FINISHING_STEAM.TOTAL.TOTAL</t>
  </si>
  <si>
    <t>FUEL_EMI.ktCO2.NL.ISI.EAF.FINISHING_STEAM.STEAM.NONCOKE_SOLIDS</t>
  </si>
  <si>
    <t>FUEL_EMI.ktCO2.NL.ISI.EAF.FINISHING_STEAM.STEAM.RFG</t>
  </si>
  <si>
    <t>FUEL_EMI.ktCO2.NL.ISI.EAF.FINISHING_STEAM.STEAM.LPG</t>
  </si>
  <si>
    <t>FUEL_EMI.ktCO2.NL.ISI.EAF.FINISHING_STEAM.STEAM.DIESEL_LIQBIO</t>
  </si>
  <si>
    <t>FUEL_EMI.ktCO2.NL.ISI.EAF.FINISHING_STEAM.STEAM.RFO</t>
  </si>
  <si>
    <t>FUEL_EMI.ktCO2.NL.ISI.EAF.FINISHING_STEAM.STEAM.OTHER</t>
  </si>
  <si>
    <t>FUEL_EMI.ktCO2.NL.ISI.EAF.FINISHING_STEAM.STEAM.NG_BIOGAS</t>
  </si>
  <si>
    <t>FUEL_EMI.ktCO2.NL.ISI.EAF.FINISHING_STEAM.STEAM.DERIVED</t>
  </si>
  <si>
    <t>FUEL_EMI.ktCO2.NL.ISI.EAF.FINISHING_STEAM.STEAM.BIOMASS_WASTE</t>
  </si>
  <si>
    <t>FUEL_EMI.ktCO2.NL.ISI.EAF.FINISHING_STEAM.STEAM.STEAM_DISTR</t>
  </si>
  <si>
    <t>FUEL_EMI.ktCO2.NL.ISI.EAF.FINISHING.ELEC.ELEC</t>
  </si>
  <si>
    <t>PROCESS_EMI.ktCO2.NL.ISI.EAF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</si>
  <si>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</si>
  <si>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</si>
  <si>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</si>
  <si>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</si>
  <si>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VA.Meuro2023.NL.NFM.ALUMINA</t>
  </si>
  <si>
    <t>VA.Meuro2023.NL.NFM.PRIM_ALU</t>
  </si>
  <si>
    <t>VA.Meuro2023.NL.NFM.SEC_ALU</t>
  </si>
  <si>
    <t>VA.Meuro2023.NL.NFM.OTHER_NFM</t>
  </si>
  <si>
    <t>Physical output (kt)</t>
  </si>
  <si>
    <t>Alumina production (kt)</t>
  </si>
  <si>
    <t>OUTPUT.kt.NL.NFM.ALUMINA</t>
  </si>
  <si>
    <t>Aluminium production (kt)</t>
  </si>
  <si>
    <t>OUTPUT.kt.NL.NFM.PRIM_ALU</t>
  </si>
  <si>
    <t>OUTPUT.kt.NL.NFM.SEC_ALU</t>
  </si>
  <si>
    <t>Other non-ferrous metals (kt lead eq.)</t>
  </si>
  <si>
    <t>OUTPUT.kt.NL.NFM.OTHER_NFM</t>
  </si>
  <si>
    <t>Installed capacity (kt production)</t>
  </si>
  <si>
    <t>CAP.kt.NL.NFM.ALUMINA</t>
  </si>
  <si>
    <t>CAP.kt.NL.NFM.PRIM_ALU</t>
  </si>
  <si>
    <t>CAP.kt.NL.NFM.SEC_ALU</t>
  </si>
  <si>
    <t>CAP.kt.NL.NFM.OTHER_NFM</t>
  </si>
  <si>
    <t>Capacity investment (kt production)</t>
  </si>
  <si>
    <t>NEWCAP.kt.NL.NFM.ALUMINA</t>
  </si>
  <si>
    <t>NEWCAP.kt.NL.NFM.PRIM_ALU</t>
  </si>
  <si>
    <t>NEWCAP.kt.NL.NFM.SEC_ALU</t>
  </si>
  <si>
    <t>NEWCAP.kt.NL.NFM.OTHER_NFM</t>
  </si>
  <si>
    <t>Decommissioned capacity (kt production)</t>
  </si>
  <si>
    <t>Idle capacity (kt production)</t>
  </si>
  <si>
    <t>FEC.ktoe.NL.NFM.TOTAL.TOTAL.TOTAL.TOTAL</t>
  </si>
  <si>
    <t>FEC.ktoe.NL.NFM.TOTAL.TOTAL.TOTAL.SOLIDS</t>
  </si>
  <si>
    <t>FEC.ktoe.NL.NFM.TOTAL.TOTAL.TOTAL.RFG</t>
  </si>
  <si>
    <t>FEC.ktoe.NL.NFM.TOTAL.TOTAL.TOTAL.LPG</t>
  </si>
  <si>
    <t>FEC.ktoe.NL.NFM.TOTAL.TOTAL.TOTAL.DIESEL</t>
  </si>
  <si>
    <t>FEC.ktoe.NL.NFM.TOTAL.TOTAL.TOTAL.RFO</t>
  </si>
  <si>
    <t>FEC.ktoe.NL.NFM.TOTAL.TOTAL.TOTAL.OTHER</t>
  </si>
  <si>
    <t>FEC.ktoe.NL.NFM.TOTAL.TOTAL.TOTAL.NG</t>
  </si>
  <si>
    <t>FEC.ktoe.NL.NFM.TOTAL.TOTAL.TOTAL.DERIVED</t>
  </si>
  <si>
    <t>FEC.ktoe.NL.NFM.TOTAL.TOTAL.TOTAL.BIOMASS_WASTE</t>
  </si>
  <si>
    <t>FEC.ktoe.NL.NFM.TOTAL.TOTAL.TOTAL.BIOGAS</t>
  </si>
  <si>
    <t>FEC.ktoe.NL.NFM.TOTAL.TOTAL.TOTAL.LIQBIO</t>
  </si>
  <si>
    <t>FEC.ktoe.NL.NFM.TOTAL.TOTAL.TOTAL.SOLAR</t>
  </si>
  <si>
    <t>FEC.ktoe.NL.NFM.TOTAL.TOTAL.TOTAL.GEO</t>
  </si>
  <si>
    <t>FEC.ktoe.NL.NFM.TOTAL.TOTAL.TOTAL.AMBIENT</t>
  </si>
  <si>
    <t>FEC.ktoe.NL.NFM.TOTAL.TOTAL.TOTAL.STEAM_DISTR</t>
  </si>
  <si>
    <t>FEC.ktoe.NL.NFM.TOTAL.TOTAL.TOTAL.ELEC</t>
  </si>
  <si>
    <t>FEC.ktoe.NL.NFM.ALUMINA.TOTAL.TOTAL.TOTAL</t>
  </si>
  <si>
    <t>FEC.ktoe.NL.NFM.ALUMINA.LIGHT.GENERIC.ELEC</t>
  </si>
  <si>
    <t>FEC.ktoe.NL.NFM.ALUMINA.AIRCOMP.GENERIC.ELEC</t>
  </si>
  <si>
    <t>FEC.ktoe.NL.NFM.ALUMINA.MOTOR.GENERIC.ELEC</t>
  </si>
  <si>
    <t>FEC.ktoe.NL.NFM.ALUMINA.FANS.GENERIC.ELEC</t>
  </si>
  <si>
    <t>FEC.ktoe.NL.NFM.ALUMINA.LOW_ENTH.TOTAL.TOTAL</t>
  </si>
  <si>
    <t>FEC.ktoe.NL.NFM.ALUMINA.LOW_ENTH.THERM.DIESEL_LIQBIO</t>
  </si>
  <si>
    <t>FEC.ktoe.NL.NFM.ALUMINA.LOW_ENTH.THERM.NG_BIOGAS</t>
  </si>
  <si>
    <t>FEC.ktoe.NL.NFM.ALUMINA.LOW_ENTH.THERM.SOLAR_GEO</t>
  </si>
  <si>
    <t>FEC.ktoe.NL.NFM.ALUMINA.LOW_ENTH.HP.AMBIENT</t>
  </si>
  <si>
    <t>FEC.ktoe.NL.NFM.ALUMINA.LOW_ENTH.THERM.ELEC</t>
  </si>
  <si>
    <t>Alumina production: High-enthalpy heat</t>
  </si>
  <si>
    <t>FEC.ktoe.NL.NFM.ALUMINA.A_PRODUCTION.TOTAL.TOTAL</t>
  </si>
  <si>
    <t>FEC.ktoe.NL.NFM.ALUMINA.A_PRODUCTION.STEAM.SOLIDS</t>
  </si>
  <si>
    <t>FEC.ktoe.NL.NFM.ALUMINA.A_PRODUCTION.STEAM.RFG</t>
  </si>
  <si>
    <t>FEC.ktoe.NL.NFM.ALUMINA.A_PRODUCTION.STEAM.LPG</t>
  </si>
  <si>
    <t>FEC.ktoe.NL.NFM.ALUMINA.A_PRODUCTION.STEAM.DIESEL_LIQBIO</t>
  </si>
  <si>
    <t>FEC.ktoe.NL.NFM.ALUMINA.A_PRODUCTION.STEAM.RFO</t>
  </si>
  <si>
    <t>FEC.ktoe.NL.NFM.ALUMINA.A_PRODUCTION.STEAM.OTHER</t>
  </si>
  <si>
    <t>FEC.ktoe.NL.NFM.ALUMINA.A_PRODUCTION.STEAM.NG_BIOGAS</t>
  </si>
  <si>
    <t>FEC.ktoe.NL.NFM.ALUMINA.A_PRODUCTION.STEAM.DERIVED</t>
  </si>
  <si>
    <t>FEC.ktoe.NL.NFM.ALUMINA.A_PRODUCTION.STEAM.BIOMASS_WASTE</t>
  </si>
  <si>
    <t>FEC.ktoe.NL.NFM.ALUMINA.A_PRODUCTION.STEAM.STEAM_DISTR</t>
  </si>
  <si>
    <t>Alumina production: Refining</t>
  </si>
  <si>
    <t>FEC.ktoe.NL.NFM.ALUMINA.A_REFINING.TOTAL.TOTAL</t>
  </si>
  <si>
    <t>FEC.ktoe.NL.NFM.ALUMINA.A_REFINING.THERM.LPG</t>
  </si>
  <si>
    <t>FEC.ktoe.NL.NFM.ALUMINA.A_REFINING.THERM.DIESEL_LIQBIO</t>
  </si>
  <si>
    <t>FEC.ktoe.NL.NFM.ALUMINA.A_REFINING.THERM.RFO</t>
  </si>
  <si>
    <t>FEC.ktoe.NL.NFM.ALUMINA.A_REFINING.THERM.NG_BIOGAS</t>
  </si>
  <si>
    <t>FEC.ktoe.NL.NFM.ALUMINA.A_REFINING.THERM.ELEC</t>
  </si>
  <si>
    <t>FEC.ktoe.NL.NFM.PRIM_ALU.TOTAL.TOTAL.TOTAL</t>
  </si>
  <si>
    <t>FEC.ktoe.NL.NFM.PRIM_ALU.LIGHT.GENERIC.ELEC</t>
  </si>
  <si>
    <t>FEC.ktoe.NL.NFM.PRIM_ALU.AIRCOMP.GENERIC.ELEC</t>
  </si>
  <si>
    <t>FEC.ktoe.NL.NFM.PRIM_ALU.MOTOR.GENERIC.ELEC</t>
  </si>
  <si>
    <t>FEC.ktoe.NL.NFM.PRIM_ALU.FANS.GENERIC.ELEC</t>
  </si>
  <si>
    <t>FEC.ktoe.NL.NFM.PRIM_ALU.LOW_ENTH.TOTAL.TOTAL</t>
  </si>
  <si>
    <t>FEC.ktoe.NL.NFM.PRIM_ALU.LOW_ENTH.THERM.DIESEL_LIQBIO</t>
  </si>
  <si>
    <t>FEC.ktoe.NL.NFM.PRIM_ALU.LOW_ENTH.THERM.NG_BIOGAS</t>
  </si>
  <si>
    <t>FEC.ktoe.NL.NFM.PRIM_ALU.LOW_ENTH.THERM.SOLAR_GEO</t>
  </si>
  <si>
    <t>FEC.ktoe.NL.NFM.PRIM_ALU.LOW_ENTH.HP.AMBIENT</t>
  </si>
  <si>
    <t>FEC.ktoe.NL.NFM.PRIM_ALU.LOW_ENTH.THERM.ELEC</t>
  </si>
  <si>
    <t>Aluminium electrolysis (smelting)</t>
  </si>
  <si>
    <t>FEC.ktoe.NL.NFM.PRIM_ALU.SMELTING.ELEC.ELEC</t>
  </si>
  <si>
    <t>Aluminium processing  (metallurgy e.g. cast house, reheating)</t>
  </si>
  <si>
    <t>FEC.ktoe.NL.NFM.PRIM_ALU.PROCESSING.TOTAL.TOTAL</t>
  </si>
  <si>
    <t>Aluminium processing - Thermal</t>
  </si>
  <si>
    <t>FEC.ktoe.NL.NFM.PRIM_ALU.PROCESSING.THERM.TOTAL</t>
  </si>
  <si>
    <t>FEC.ktoe.NL.NFM.PRIM_ALU.PROCESSING.THERM.LPG</t>
  </si>
  <si>
    <t>FEC.ktoe.NL.NFM.PRIM_ALU.PROCESSING.THERM.DIESEL_LIQBIO</t>
  </si>
  <si>
    <t>FEC.ktoe.NL.NFM.PRIM_ALU.PROCESSING.THERM.RFO</t>
  </si>
  <si>
    <t>FEC.ktoe.NL.NFM.PRIM_ALU.PROCESSING.THERM.NG_BIOGAS</t>
  </si>
  <si>
    <t>Aluminium processing - Electric</t>
  </si>
  <si>
    <t>FEC.ktoe.NL.NFM.PRIM_ALU.PROCESSING.ELEC.ELEC</t>
  </si>
  <si>
    <t>Aluminium finishing</t>
  </si>
  <si>
    <t>Aluminium finishing - Thermal</t>
  </si>
  <si>
    <t>FEC.ktoe.NL.NFM.PRIM_ALU.FINISHING.THERM.TOTAL</t>
  </si>
  <si>
    <t>FEC.ktoe.NL.NFM.PRIM_ALU.FINISHING.THERM.LPG</t>
  </si>
  <si>
    <t>FEC.ktoe.NL.NFM.PRIM_ALU.FINISHING.THERM.DIESEL_LIQBIO</t>
  </si>
  <si>
    <t>FEC.ktoe.NL.NFM.PRIM_ALU.FINISHING.THERM.NG_BIOGAS</t>
  </si>
  <si>
    <t>Aluminium finishing - Steam</t>
  </si>
  <si>
    <t>FEC.ktoe.NL.NFM.PRIM_ALU.FINISHING_STEAM.TOTAL.TOTAL</t>
  </si>
  <si>
    <t>FEC.ktoe.NL.NFM.PRIM_ALU.FINISHING_STEAM.STEAM.SOLIDS</t>
  </si>
  <si>
    <t>FEC.ktoe.NL.NFM.PRIM_ALU.FINISHING_STEAM.STEAM.RFG</t>
  </si>
  <si>
    <t>FEC.ktoe.NL.NFM.PRIM_ALU.FINISHING_STEAM.STEAM.LPG</t>
  </si>
  <si>
    <t>FEC.ktoe.NL.NFM.PRIM_ALU.FINISHING_STEAM.STEAM.DIESEL_LIQBIO</t>
  </si>
  <si>
    <t>FEC.ktoe.NL.NFM.PRIM_ALU.FINISHING_STEAM.STEAM.RFO</t>
  </si>
  <si>
    <t>FEC.ktoe.NL.NFM.PRIM_ALU.FINISHING_STEAM.STEAM.OTHER</t>
  </si>
  <si>
    <t>FEC.ktoe.NL.NFM.PRIM_ALU.FINISHING_STEAM.STEAM.NG_BIOGAS</t>
  </si>
  <si>
    <t>FEC.ktoe.NL.NFM.PRIM_ALU.FINISHING_STEAM.STEAM.DERIVED</t>
  </si>
  <si>
    <t>FEC.ktoe.NL.NFM.PRIM_ALU.FINISHING_STEAM.STEAM.BIOMASS_WASTE</t>
  </si>
  <si>
    <t>FEC.ktoe.NL.NFM.PRIM_ALU.FINISHING_STEAM.STEAM.STEAM_DISTR</t>
  </si>
  <si>
    <t>Aluminium finishing - Electric</t>
  </si>
  <si>
    <t>FEC.ktoe.NL.NFM.PRIM_ALU.FINISHING.ELEC.ELEC</t>
  </si>
  <si>
    <t>FEC.ktoe.NL.NFM.SEC_ALU.TOTAL.TOTAL.TOTAL</t>
  </si>
  <si>
    <t>FEC.ktoe.NL.NFM.SEC_ALU.LIGHT.GENERIC.ELEC</t>
  </si>
  <si>
    <t>FEC.ktoe.NL.NFM.SEC_ALU.AIRCOMP.GENERIC.ELEC</t>
  </si>
  <si>
    <t>FEC.ktoe.NL.NFM.SEC_ALU.MOTOR.GENERIC.ELEC</t>
  </si>
  <si>
    <t>FEC.ktoe.NL.NFM.SEC_ALU.FANS.GENERIC.ELEC</t>
  </si>
  <si>
    <t>FEC.ktoe.NL.NFM.SEC_ALU.LOW_ENTH.TOTAL.TOTAL</t>
  </si>
  <si>
    <t>FEC.ktoe.NL.NFM.SEC_ALU.LOW_ENTH.THERM.DIESEL_LIQBIO</t>
  </si>
  <si>
    <t>FEC.ktoe.NL.NFM.SEC_ALU.LOW_ENTH.THERM.NG_BIOGAS</t>
  </si>
  <si>
    <t>FEC.ktoe.NL.NFM.SEC_ALU.LOW_ENTH.THERM.SOLAR_GEO</t>
  </si>
  <si>
    <t>FEC.ktoe.NL.NFM.SEC_ALU.LOW_ENTH.HP.AMBIENT</t>
  </si>
  <si>
    <t>FEC.ktoe.NL.NFM.SEC_ALU.LOW_ENTH.THERM.ELEC</t>
  </si>
  <si>
    <t>Secondary aluminium (incl. pre-treatment, remelting)</t>
  </si>
  <si>
    <t>FEC.ktoe.NL.NFM.SEC_ALU.SEC_REMELTING.TOTAL.TOTAL</t>
  </si>
  <si>
    <t>Secondary aluminium - Thermal</t>
  </si>
  <si>
    <t>FEC.ktoe.NL.NFM.SEC_ALU.SEC_REMELTING.THERM.TOTAL</t>
  </si>
  <si>
    <t>FEC.ktoe.NL.NFM.SEC_ALU.SEC_REMELTING.THERM.LPG</t>
  </si>
  <si>
    <t>FEC.ktoe.NL.NFM.SEC_ALU.SEC_REMELTING.THERM.DIESEL_LIQBIO</t>
  </si>
  <si>
    <t>FEC.ktoe.NL.NFM.SEC_ALU.SEC_REMELTING.THERM.RFO</t>
  </si>
  <si>
    <t>FEC.ktoe.NL.NFM.SEC_ALU.SEC_REMELTING.THERM.NG_BIOGAS</t>
  </si>
  <si>
    <t>Secondary aluminium - Electric</t>
  </si>
  <si>
    <t>FEC.ktoe.NL.NFM.SEC_ALU.SEC_REMELTING.ELEC.ELEC</t>
  </si>
  <si>
    <t>FEC.ktoe.NL.NFM.SEC_ALU.SEC_PROCESSING.TOTAL.TOTAL</t>
  </si>
  <si>
    <t>FEC.ktoe.NL.NFM.SEC_ALU.SEC_PROCESSING.THERM.TOTAL</t>
  </si>
  <si>
    <t>FEC.ktoe.NL.NFM.SEC_ALU.SEC_PROCESSING.THERM.LPG</t>
  </si>
  <si>
    <t>FEC.ktoe.NL.NFM.SEC_ALU.SEC_PROCESSING.THERM.DIESEL_LIQBIO</t>
  </si>
  <si>
    <t>FEC.ktoe.NL.NFM.SEC_ALU.SEC_PROCESSING.THERM.RFO</t>
  </si>
  <si>
    <t>FEC.ktoe.NL.NFM.SEC_ALU.SEC_PROCESSING.THERM.NG_BIOGAS</t>
  </si>
  <si>
    <t>FEC.ktoe.NL.NFM.SEC_ALU.SEC_PROCESSING.ELEC.ELEC</t>
  </si>
  <si>
    <t>FEC.ktoe.NL.NFM.SEC_ALU.SEC_FINISHING.THERM.TOTAL</t>
  </si>
  <si>
    <t>FEC.ktoe.NL.NFM.SEC_ALU.SEC_FINISHING.THERM.LPG</t>
  </si>
  <si>
    <t>FEC.ktoe.NL.NFM.SEC_ALU.SEC_FINISHING.THERM.DIESEL_LIQBIO</t>
  </si>
  <si>
    <t>FEC.ktoe.NL.NFM.SEC_ALU.SEC_FINISHING.THERM.NG_BIOGAS</t>
  </si>
  <si>
    <t>FEC.ktoe.NL.NFM.SEC_ALU.SEC_FINISHING_STEAM.TOTAL.TOTAL</t>
  </si>
  <si>
    <t>FEC.ktoe.NL.NFM.SEC_ALU.SEC_FINISHING_STEAM.STEAM.SOLIDS</t>
  </si>
  <si>
    <t>FEC.ktoe.NL.NFM.SEC_ALU.SEC_FINISHING_STEAM.STEAM.RFG</t>
  </si>
  <si>
    <t>FEC.ktoe.NL.NFM.SEC_ALU.SEC_FINISHING_STEAM.STEAM.LPG</t>
  </si>
  <si>
    <t>FEC.ktoe.NL.NFM.SEC_ALU.SEC_FINISHING_STEAM.STEAM.DIESEL_LIQBIO</t>
  </si>
  <si>
    <t>FEC.ktoe.NL.NFM.SEC_ALU.SEC_FINISHING_STEAM.STEAM.RFO</t>
  </si>
  <si>
    <t>FEC.ktoe.NL.NFM.SEC_ALU.SEC_FINISHING_STEAM.STEAM.OTHER</t>
  </si>
  <si>
    <t>FEC.ktoe.NL.NFM.SEC_ALU.SEC_FINISHING_STEAM.STEAM.NG_BIOGAS</t>
  </si>
  <si>
    <t>FEC.ktoe.NL.NFM.SEC_ALU.SEC_FINISHING_STEAM.STEAM.DERIVED</t>
  </si>
  <si>
    <t>FEC.ktoe.NL.NFM.SEC_ALU.SEC_FINISHING_STEAM.STEAM.BIOMASS_WASTE</t>
  </si>
  <si>
    <t>FEC.ktoe.NL.NFM.SEC_ALU.SEC_FINISHING_STEAM.STEAM.STEAM_DISTR</t>
  </si>
  <si>
    <t>FEC.ktoe.NL.NFM.SEC_ALU.SEC_FINISHING.ELEC.ELEC</t>
  </si>
  <si>
    <t>FEC.ktoe.NL.NFM.OTHER_NFM.TOTAL.TOTAL.TOTAL</t>
  </si>
  <si>
    <t>FEC.ktoe.NL.NFM.OTHER_NFM.LIGHT.GENERIC.ELEC</t>
  </si>
  <si>
    <t>FEC.ktoe.NL.NFM.OTHER_NFM.AIRCOMP.GENERIC.ELEC</t>
  </si>
  <si>
    <t>FEC.ktoe.NL.NFM.OTHER_NFM.MOTOR.GENERIC.ELEC</t>
  </si>
  <si>
    <t>FEC.ktoe.NL.NFM.OTHER_NFM.FANS.GENERIC.ELEC</t>
  </si>
  <si>
    <t>FEC.ktoe.NL.NFM.OTHER_NFM.LOW_ENTH.TOTAL.TOTAL</t>
  </si>
  <si>
    <t>FEC.ktoe.NL.NFM.OTHER_NFM.LOW_ENTH.THERM.DIESEL_LIQBIO</t>
  </si>
  <si>
    <t>FEC.ktoe.NL.NFM.OTHER_NFM.LOW_ENTH.THERM.NG_BIOGAS</t>
  </si>
  <si>
    <t>FEC.ktoe.NL.NFM.OTHER_NFM.LOW_ENTH.THERM.SOLAR_GEO</t>
  </si>
  <si>
    <t>FEC.ktoe.NL.NFM.OTHER_NFM.LOW_ENTH.HP.AMBIENT</t>
  </si>
  <si>
    <t>FEC.ktoe.NL.NFM.OTHER_NFM.LOW_ENTH.THERM.ELEC</t>
  </si>
  <si>
    <t>Other Metals: production</t>
  </si>
  <si>
    <t>FEC.ktoe.NL.NFM.OTHER_NFM.OTH_PRODUCTION.TOTAL.TOTAL</t>
  </si>
  <si>
    <t>Metal production - Thermal</t>
  </si>
  <si>
    <t>FEC.ktoe.NL.NFM.OTHER_NFM.OTH_PRODUCTION.THERM.TOTAL</t>
  </si>
  <si>
    <t>FEC.ktoe.NL.NFM.OTHER_NFM.OTH_PRODUCTION.THERM.SOLIDS</t>
  </si>
  <si>
    <t>FEC.ktoe.NL.NFM.OTHER_NFM.OTH_PRODUCTION.THERM.LPG</t>
  </si>
  <si>
    <t>FEC.ktoe.NL.NFM.OTHER_NFM.OTH_PRODUCTION.THERM.DIESEL_LIQBIO</t>
  </si>
  <si>
    <t>FEC.ktoe.NL.NFM.OTHER_NFM.OTH_PRODUCTION.THERM.RFO</t>
  </si>
  <si>
    <t>FEC.ktoe.NL.NFM.OTHER_NFM.OTH_PRODUCTION.THERM.NG_BIOGAS</t>
  </si>
  <si>
    <t>Metal production - Electric</t>
  </si>
  <si>
    <t>FEC.ktoe.NL.NFM.OTHER_NFM.OTH_PRODUCTION.ELEC.ELEC</t>
  </si>
  <si>
    <t>Metal processing  (metallurgy e.g. cast house, reheating)</t>
  </si>
  <si>
    <t>FEC.ktoe.NL.NFM.OTHER_NFM.OTH_PROCESSING.TOTAL.TOTAL</t>
  </si>
  <si>
    <t>Metal processing - Thermal</t>
  </si>
  <si>
    <t>FEC.ktoe.NL.NFM.OTHER_NFM.OTH_PROCESSING.THERM.TOTAL</t>
  </si>
  <si>
    <t>FEC.ktoe.NL.NFM.OTHER_NFM.OTH_PROCESSING.THERM.LPG</t>
  </si>
  <si>
    <t>FEC.ktoe.NL.NFM.OTHER_NFM.OTH_PROCESSING.THERM.DIESEL_LIQBIO</t>
  </si>
  <si>
    <t>FEC.ktoe.NL.NFM.OTHER_NFM.OTH_PROCESSING.THERM.RFO</t>
  </si>
  <si>
    <t>FEC.ktoe.NL.NFM.OTHER_NFM.OTH_PROCESSING.THERM.NG_BIOGAS</t>
  </si>
  <si>
    <t>Metal processing - Electric</t>
  </si>
  <si>
    <t>FEC.ktoe.NL.NFM.OTHER_NFM.OTH_PROCESSING.ELEC.ELEC</t>
  </si>
  <si>
    <t>Metal finishing</t>
  </si>
  <si>
    <t>Metal finishing - Thermal</t>
  </si>
  <si>
    <t>FEC.ktoe.NL.NFM.OTHER_NFM.OTH_FINISHING.THERM.TOTAL</t>
  </si>
  <si>
    <t>FEC.ktoe.NL.NFM.OTHER_NFM.OTH_FINISHING.THERM.LPG</t>
  </si>
  <si>
    <t>FEC.ktoe.NL.NFM.OTHER_NFM.OTH_FINISHING.THERM.DIESEL_LIQBIO</t>
  </si>
  <si>
    <t>FEC.ktoe.NL.NFM.OTHER_NFM.OTH_FINISHING.THERM.NG_BIOGAS</t>
  </si>
  <si>
    <t>Metal finishing - Steam</t>
  </si>
  <si>
    <t>FEC.ktoe.NL.NFM.OTHER_NFM.OTH_FINISHING_STEAM.TOTAL.TOTAL</t>
  </si>
  <si>
    <t>FEC.ktoe.NL.NFM.OTHER_NFM.OTH_FINISHING_STEAM.STEAM.SOLIDS</t>
  </si>
  <si>
    <t>FEC.ktoe.NL.NFM.OTHER_NFM.OTH_FINISHING_STEAM.STEAM.RFG</t>
  </si>
  <si>
    <t>FEC.ktoe.NL.NFM.OTHER_NFM.OTH_FINISHING_STEAM.STEAM.LPG</t>
  </si>
  <si>
    <t>FEC.ktoe.NL.NFM.OTHER_NFM.OTH_FINISHING_STEAM.STEAM.DIESEL_LIQBIO</t>
  </si>
  <si>
    <t>FEC.ktoe.NL.NFM.OTHER_NFM.OTH_FINISHING_STEAM.STEAM.RFO</t>
  </si>
  <si>
    <t>FEC.ktoe.NL.NFM.OTHER_NFM.OTH_FINISHING_STEAM.STEAM.OTHER</t>
  </si>
  <si>
    <t>FEC.ktoe.NL.NFM.OTHER_NFM.OTH_FINISHING_STEAM.STEAM.NG_BIOGAS</t>
  </si>
  <si>
    <t>FEC.ktoe.NL.NFM.OTHER_NFM.OTH_FINISHING_STEAM.STEAM.DERIVED</t>
  </si>
  <si>
    <t>FEC.ktoe.NL.NFM.OTHER_NFM.OTH_FINISHING_STEAM.STEAM.BIOMASS_WASTE</t>
  </si>
  <si>
    <t>FEC.ktoe.NL.NFM.OTHER_NFM.OTH_FINISHING_STEAM.STEAM.STEAM_DISTR</t>
  </si>
  <si>
    <t>Metal finishing - Electric</t>
  </si>
  <si>
    <t>FEC.ktoe.NL.NFM.OTHER_NFM.OTH_FINISHING.ELEC.ELEC</t>
  </si>
  <si>
    <t>UED.ktoe.NL.NFM.ALUMINA.TOTAL.TOTAL.TOTAL</t>
  </si>
  <si>
    <t>UED.ktoe.NL.NFM.ALUMINA.LIGHT.GENERIC.ELEC</t>
  </si>
  <si>
    <t>UED.ktoe.NL.NFM.ALUMINA.AIRCOMP.GENERIC.ELEC</t>
  </si>
  <si>
    <t>UED.ktoe.NL.NFM.ALUMINA.MOTOR.GENERIC.ELEC</t>
  </si>
  <si>
    <t>UED.ktoe.NL.NFM.ALUMINA.FANS.GENERIC.ELEC</t>
  </si>
  <si>
    <t>UED.ktoe.NL.NFM.ALUMINA.LOW_ENTH.TOTAL.TOTAL</t>
  </si>
  <si>
    <t>UED.ktoe.NL.NFM.ALUMINA.LOW_ENTH.THERM.DIESEL_LIQBIO</t>
  </si>
  <si>
    <t>UED.ktoe.NL.NFM.ALUMINA.LOW_ENTH.THERM.NG_BIOGAS</t>
  </si>
  <si>
    <t>UED.ktoe.NL.NFM.ALUMINA.LOW_ENTH.THERM.SOLAR_GEO</t>
  </si>
  <si>
    <t>UED.ktoe.NL.NFM.ALUMINA.LOW_ENTH.HP.AMBIENT</t>
  </si>
  <si>
    <t>UED.ktoe.NL.NFM.ALUMINA.LOW_ENTH.THERM.ELEC</t>
  </si>
  <si>
    <t>UED.ktoe.NL.NFM.ALUMINA.A_PRODUCTION.TOTAL.TOTAL</t>
  </si>
  <si>
    <t>UED.ktoe.NL.NFM.ALUMINA.A_PRODUCTION.STEAM.SOLIDS</t>
  </si>
  <si>
    <t>UED.ktoe.NL.NFM.ALUMINA.A_PRODUCTION.STEAM.RFG</t>
  </si>
  <si>
    <t>UED.ktoe.NL.NFM.ALUMINA.A_PRODUCTION.STEAM.LPG</t>
  </si>
  <si>
    <t>UED.ktoe.NL.NFM.ALUMINA.A_PRODUCTION.STEAM.DIESEL_LIQBIO</t>
  </si>
  <si>
    <t>UED.ktoe.NL.NFM.ALUMINA.A_PRODUCTION.STEAM.RFO</t>
  </si>
  <si>
    <t>UED.ktoe.NL.NFM.ALUMINA.A_PRODUCTION.STEAM.OTHER</t>
  </si>
  <si>
    <t>UED.ktoe.NL.NFM.ALUMINA.A_PRODUCTION.STEAM.NG_BIOGAS</t>
  </si>
  <si>
    <t>UED.ktoe.NL.NFM.ALUMINA.A_PRODUCTION.STEAM.DERIVED</t>
  </si>
  <si>
    <t>UED.ktoe.NL.NFM.ALUMINA.A_PRODUCTION.STEAM.BIOMASS_WASTE</t>
  </si>
  <si>
    <t>UED.ktoe.NL.NFM.ALUMINA.A_PRODUCTION.STEAM.STEAM_DISTR</t>
  </si>
  <si>
    <t>UED.ktoe.NL.NFM.ALUMINA.A_REFINING.TOTAL.TOTAL</t>
  </si>
  <si>
    <t>UED.ktoe.NL.NFM.ALUMINA.A_REFINING.THERM.LPG</t>
  </si>
  <si>
    <t>UED.ktoe.NL.NFM.ALUMINA.A_REFINING.THERM.DIESEL_LIQBIO</t>
  </si>
  <si>
    <t>UED.ktoe.NL.NFM.ALUMINA.A_REFINING.THERM.RFO</t>
  </si>
  <si>
    <t>UED.ktoe.NL.NFM.ALUMINA.A_REFINING.THERM.NG_BIOGAS</t>
  </si>
  <si>
    <t>UED.ktoe.NL.NFM.ALUMINA.A_REFINING.THERM.ELEC</t>
  </si>
  <si>
    <t>UED.ktoe.NL.NFM.PRIM_ALU.TOTAL.TOTAL.TOTAL</t>
  </si>
  <si>
    <t>UED.ktoe.NL.NFM.PRIM_ALU.LIGHT.GENERIC.ELEC</t>
  </si>
  <si>
    <t>UED.ktoe.NL.NFM.PRIM_ALU.AIRCOMP.GENERIC.ELEC</t>
  </si>
  <si>
    <t>UED.ktoe.NL.NFM.PRIM_ALU.MOTOR.GENERIC.ELEC</t>
  </si>
  <si>
    <t>UED.ktoe.NL.NFM.PRIM_ALU.FANS.GENERIC.ELEC</t>
  </si>
  <si>
    <t>UED.ktoe.NL.NFM.PRIM_ALU.LOW_ENTH.TOTAL.TOTAL</t>
  </si>
  <si>
    <t>UED.ktoe.NL.NFM.PRIM_ALU.LOW_ENTH.THERM.DIESEL_LIQBIO</t>
  </si>
  <si>
    <t>UED.ktoe.NL.NFM.PRIM_ALU.LOW_ENTH.THERM.NG_BIOGAS</t>
  </si>
  <si>
    <t>UED.ktoe.NL.NFM.PRIM_ALU.LOW_ENTH.THERM.SOLAR_GEO</t>
  </si>
  <si>
    <t>UED.ktoe.NL.NFM.PRIM_ALU.LOW_ENTH.HP.AMBIENT</t>
  </si>
  <si>
    <t>UED.ktoe.NL.NFM.PRIM_ALU.LOW_ENTH.THERM.ELEC</t>
  </si>
  <si>
    <t>UED.ktoe.NL.NFM.PRIM_ALU.SMELTING.ELEC.ELEC</t>
  </si>
  <si>
    <t>UED.ktoe.NL.NFM.PRIM_ALU.PROCESSING.TOTAL.TOTAL</t>
  </si>
  <si>
    <t>UED.ktoe.NL.NFM.PRIM_ALU.PROCESSING.THERM.TOTAL</t>
  </si>
  <si>
    <t>UED.ktoe.NL.NFM.PRIM_ALU.PROCESSING.THERM.LPG</t>
  </si>
  <si>
    <t>UED.ktoe.NL.NFM.PRIM_ALU.PROCESSING.THERM.DIESEL_LIQBIO</t>
  </si>
  <si>
    <t>UED.ktoe.NL.NFM.PRIM_ALU.PROCESSING.THERM.RFO</t>
  </si>
  <si>
    <t>UED.ktoe.NL.NFM.PRIM_ALU.PROCESSING.THERM.NG_BIOGAS</t>
  </si>
  <si>
    <t>UED.ktoe.NL.NFM.PRIM_ALU.PROCESSING.ELEC.ELEC</t>
  </si>
  <si>
    <t>UED.ktoe.NL.NFM.PRIM_ALU.FINISHING.THERM.TOTAL</t>
  </si>
  <si>
    <t>UED.ktoe.NL.NFM.PRIM_ALU.FINISHING.THERM.LPG</t>
  </si>
  <si>
    <t>UED.ktoe.NL.NFM.PRIM_ALU.FINISHING.THERM.DIESEL_LIQBIO</t>
  </si>
  <si>
    <t>UED.ktoe.NL.NFM.PRIM_ALU.FINISHING.THERM.NG_BIOGAS</t>
  </si>
  <si>
    <t>UED.ktoe.NL.NFM.PRIM_ALU.FINISHING_STEAM.TOTAL.TOTAL</t>
  </si>
  <si>
    <t>UED.ktoe.NL.NFM.PRIM_ALU.FINISHING_STEAM.STEAM.SOLIDS</t>
  </si>
  <si>
    <t>UED.ktoe.NL.NFM.PRIM_ALU.FINISHING_STEAM.STEAM.RFG</t>
  </si>
  <si>
    <t>UED.ktoe.NL.NFM.PRIM_ALU.FINISHING_STEAM.STEAM.LPG</t>
  </si>
  <si>
    <t>UED.ktoe.NL.NFM.PRIM_ALU.FINISHING_STEAM.STEAM.DIESEL_LIQBIO</t>
  </si>
  <si>
    <t>UED.ktoe.NL.NFM.PRIM_ALU.FINISHING_STEAM.STEAM.RFO</t>
  </si>
  <si>
    <t>UED.ktoe.NL.NFM.PRIM_ALU.FINISHING_STEAM.STEAM.OTHER</t>
  </si>
  <si>
    <t>UED.ktoe.NL.NFM.PRIM_ALU.FINISHING_STEAM.STEAM.NG_BIOGAS</t>
  </si>
  <si>
    <t>UED.ktoe.NL.NFM.PRIM_ALU.FINISHING_STEAM.STEAM.DERIVED</t>
  </si>
  <si>
    <t>UED.ktoe.NL.NFM.PRIM_ALU.FINISHING_STEAM.STEAM.BIOMASS_WASTE</t>
  </si>
  <si>
    <t>UED.ktoe.NL.NFM.PRIM_ALU.FINISHING_STEAM.STEAM.STEAM_DISTR</t>
  </si>
  <si>
    <t>UED.ktoe.NL.NFM.PRIM_ALU.FINISHING.ELEC.ELEC</t>
  </si>
  <si>
    <t>UED.ktoe.NL.NFM.SEC_ALU.TOTAL.TOTAL.TOTAL</t>
  </si>
  <si>
    <t>UED.ktoe.NL.NFM.SEC_ALU.LIGHT.GENERIC.ELEC</t>
  </si>
  <si>
    <t>UED.ktoe.NL.NFM.SEC_ALU.AIRCOMP.GENERIC.ELEC</t>
  </si>
  <si>
    <t>UED.ktoe.NL.NFM.SEC_ALU.MOTOR.GENERIC.ELEC</t>
  </si>
  <si>
    <t>UED.ktoe.NL.NFM.SEC_ALU.FANS.GENERIC.ELEC</t>
  </si>
  <si>
    <t>UED.ktoe.NL.NFM.SEC_ALU.LOW_ENTH.TOTAL.TOTAL</t>
  </si>
  <si>
    <t>UED.ktoe.NL.NFM.SEC_ALU.LOW_ENTH.THERM.DIESEL_LIQBIO</t>
  </si>
  <si>
    <t>UED.ktoe.NL.NFM.SEC_ALU.LOW_ENTH.THERM.NG_BIOGAS</t>
  </si>
  <si>
    <t>UED.ktoe.NL.NFM.SEC_ALU.LOW_ENTH.THERM.SOLAR_GEO</t>
  </si>
  <si>
    <t>UED.ktoe.NL.NFM.SEC_ALU.LOW_ENTH.HP.AMBIENT</t>
  </si>
  <si>
    <t>UED.ktoe.NL.NFM.SEC_ALU.LOW_ENTH.THERM.ELEC</t>
  </si>
  <si>
    <t>UED.ktoe.NL.NFM.SEC_ALU.SEC_REMELTING.TOTAL.TOTAL</t>
  </si>
  <si>
    <t>UED.ktoe.NL.NFM.SEC_ALU.SEC_REMELTING.THERM.TOTAL</t>
  </si>
  <si>
    <t>UED.ktoe.NL.NFM.SEC_ALU.SEC_REMELTING.THERM.LPG</t>
  </si>
  <si>
    <t>UED.ktoe.NL.NFM.SEC_ALU.SEC_REMELTING.THERM.DIESEL_LIQBIO</t>
  </si>
  <si>
    <t>UED.ktoe.NL.NFM.SEC_ALU.SEC_REMELTING.THERM.RFO</t>
  </si>
  <si>
    <t>UED.ktoe.NL.NFM.SEC_ALU.SEC_REMELTING.THERM.NG_BIOGAS</t>
  </si>
  <si>
    <t>UED.ktoe.NL.NFM.SEC_ALU.SEC_REMELTING.ELEC.ELEC</t>
  </si>
  <si>
    <t>UED.ktoe.NL.NFM.SEC_ALU.SEC_PROCESSING.TOTAL.TOTAL</t>
  </si>
  <si>
    <t>UED.ktoe.NL.NFM.SEC_ALU.SEC_PROCESSING.THERM.TOTAL</t>
  </si>
  <si>
    <t>UED.ktoe.NL.NFM.SEC_ALU.SEC_PROCESSING.THERM.LPG</t>
  </si>
  <si>
    <t>UED.ktoe.NL.NFM.SEC_ALU.SEC_PROCESSING.THERM.DIESEL_LIQBIO</t>
  </si>
  <si>
    <t>UED.ktoe.NL.NFM.SEC_ALU.SEC_PROCESSING.THERM.RFO</t>
  </si>
  <si>
    <t>UED.ktoe.NL.NFM.SEC_ALU.SEC_PROCESSING.THERM.NG_BIOGAS</t>
  </si>
  <si>
    <t>UED.ktoe.NL.NFM.SEC_ALU.SEC_PROCESSING.ELEC.ELEC</t>
  </si>
  <si>
    <t>UED.ktoe.NL.NFM.SEC_ALU.SEC_FINISHING.THERM.TOTAL</t>
  </si>
  <si>
    <t>UED.ktoe.NL.NFM.SEC_ALU.SEC_FINISHING.THERM.LPG</t>
  </si>
  <si>
    <t>UED.ktoe.NL.NFM.SEC_ALU.SEC_FINISHING.THERM.DIESEL_LIQBIO</t>
  </si>
  <si>
    <t>UED.ktoe.NL.NFM.SEC_ALU.SEC_FINISHING.THERM.NG_BIOGAS</t>
  </si>
  <si>
    <t>UED.ktoe.NL.NFM.SEC_ALU.SEC_FINISHING_STEAM.TOTAL.TOTAL</t>
  </si>
  <si>
    <t>UED.ktoe.NL.NFM.SEC_ALU.SEC_FINISHING_STEAM.STEAM.SOLIDS</t>
  </si>
  <si>
    <t>UED.ktoe.NL.NFM.SEC_ALU.SEC_FINISHING_STEAM.STEAM.RFG</t>
  </si>
  <si>
    <t>UED.ktoe.NL.NFM.SEC_ALU.SEC_FINISHING_STEAM.STEAM.LPG</t>
  </si>
  <si>
    <t>UED.ktoe.NL.NFM.SEC_ALU.SEC_FINISHING_STEAM.STEAM.DIESEL_LIQBIO</t>
  </si>
  <si>
    <t>UED.ktoe.NL.NFM.SEC_ALU.SEC_FINISHING_STEAM.STEAM.RFO</t>
  </si>
  <si>
    <t>UED.ktoe.NL.NFM.SEC_ALU.SEC_FINISHING_STEAM.STEAM.OTHER</t>
  </si>
  <si>
    <t>UED.ktoe.NL.NFM.SEC_ALU.SEC_FINISHING_STEAM.STEAM.NG_BIOGAS</t>
  </si>
  <si>
    <t>UED.ktoe.NL.NFM.SEC_ALU.SEC_FINISHING_STEAM.STEAM.DERIVED</t>
  </si>
  <si>
    <t>UED.ktoe.NL.NFM.SEC_ALU.SEC_FINISHING_STEAM.STEAM.BIOMASS_WASTE</t>
  </si>
  <si>
    <t>UED.ktoe.NL.NFM.SEC_ALU.SEC_FINISHING_STEAM.STEAM.STEAM_DISTR</t>
  </si>
  <si>
    <t>UED.ktoe.NL.NFM.SEC_ALU.SEC_FINISHING.ELEC.ELEC</t>
  </si>
  <si>
    <t>UED.ktoe.NL.NFM.OTHER_NFM.TOTAL.TOTAL.TOTAL</t>
  </si>
  <si>
    <t>UED.ktoe.NL.NFM.OTHER_NFM.LIGHT.GENERIC.ELEC</t>
  </si>
  <si>
    <t>UED.ktoe.NL.NFM.OTHER_NFM.AIRCOMP.GENERIC.ELEC</t>
  </si>
  <si>
    <t>UED.ktoe.NL.NFM.OTHER_NFM.MOTOR.GENERIC.ELEC</t>
  </si>
  <si>
    <t>UED.ktoe.NL.NFM.OTHER_NFM.FANS.GENERIC.ELEC</t>
  </si>
  <si>
    <t>UED.ktoe.NL.NFM.OTHER_NFM.LOW_ENTH.TOTAL.TOTAL</t>
  </si>
  <si>
    <t>UED.ktoe.NL.NFM.OTHER_NFM.LOW_ENTH.THERM.DIESEL_LIQBIO</t>
  </si>
  <si>
    <t>UED.ktoe.NL.NFM.OTHER_NFM.LOW_ENTH.THERM.NG_BIOGAS</t>
  </si>
  <si>
    <t>UED.ktoe.NL.NFM.OTHER_NFM.LOW_ENTH.THERM.SOLAR_GEO</t>
  </si>
  <si>
    <t>UED.ktoe.NL.NFM.OTHER_NFM.LOW_ENTH.HP.AMBIENT</t>
  </si>
  <si>
    <t>UED.ktoe.NL.NFM.OTHER_NFM.LOW_ENTH.THERM.ELEC</t>
  </si>
  <si>
    <t>UED.ktoe.NL.NFM.OTHER_NFM.OTH_PRODUCTION.TOTAL.TOTAL</t>
  </si>
  <si>
    <t>UED.ktoe.NL.NFM.OTHER_NFM.OTH_PRODUCTION.THERM.TOTAL</t>
  </si>
  <si>
    <t>UED.ktoe.NL.NFM.OTHER_NFM.OTH_PRODUCTION.THERM.SOLIDS</t>
  </si>
  <si>
    <t>UED.ktoe.NL.NFM.OTHER_NFM.OTH_PRODUCTION.THERM.LPG</t>
  </si>
  <si>
    <t>UED.ktoe.NL.NFM.OTHER_NFM.OTH_PRODUCTION.THERM.DIESEL_LIQBIO</t>
  </si>
  <si>
    <t>UED.ktoe.NL.NFM.OTHER_NFM.OTH_PRODUCTION.THERM.RFO</t>
  </si>
  <si>
    <t>UED.ktoe.NL.NFM.OTHER_NFM.OTH_PRODUCTION.THERM.NG_BIOGAS</t>
  </si>
  <si>
    <t>UED.ktoe.NL.NFM.OTHER_NFM.OTH_PRODUCTION.ELEC.ELEC</t>
  </si>
  <si>
    <t>UED.ktoe.NL.NFM.OTHER_NFM.OTH_PROCESSING.TOTAL.TOTAL</t>
  </si>
  <si>
    <t>UED.ktoe.NL.NFM.OTHER_NFM.OTH_PROCESSING.THERM.TOTAL</t>
  </si>
  <si>
    <t>UED.ktoe.NL.NFM.OTHER_NFM.OTH_PROCESSING.THERM.LPG</t>
  </si>
  <si>
    <t>UED.ktoe.NL.NFM.OTHER_NFM.OTH_PROCESSING.THERM.DIESEL_LIQBIO</t>
  </si>
  <si>
    <t>UED.ktoe.NL.NFM.OTHER_NFM.OTH_PROCESSING.THERM.RFO</t>
  </si>
  <si>
    <t>UED.ktoe.NL.NFM.OTHER_NFM.OTH_PROCESSING.THERM.NG_BIOGAS</t>
  </si>
  <si>
    <t>UED.ktoe.NL.NFM.OTHER_NFM.OTH_PROCESSING.ELEC.ELEC</t>
  </si>
  <si>
    <t>UED.ktoe.NL.NFM.OTHER_NFM.OTH_FINISHING.THERM.TOTAL</t>
  </si>
  <si>
    <t>UED.ktoe.NL.NFM.OTHER_NFM.OTH_FINISHING.THERM.LPG</t>
  </si>
  <si>
    <t>UED.ktoe.NL.NFM.OTHER_NFM.OTH_FINISHING.THERM.DIESEL_LIQBIO</t>
  </si>
  <si>
    <t>UED.ktoe.NL.NFM.OTHER_NFM.OTH_FINISHING.THERM.NG_BIOGAS</t>
  </si>
  <si>
    <t>UED.ktoe.NL.NFM.OTHER_NFM.OTH_FINISHING_STEAM.TOTAL.TOTAL</t>
  </si>
  <si>
    <t>UED.ktoe.NL.NFM.OTHER_NFM.OTH_FINISHING_STEAM.STEAM.SOLIDS</t>
  </si>
  <si>
    <t>UED.ktoe.NL.NFM.OTHER_NFM.OTH_FINISHING_STEAM.STEAM.RFG</t>
  </si>
  <si>
    <t>UED.ktoe.NL.NFM.OTHER_NFM.OTH_FINISHING_STEAM.STEAM.LPG</t>
  </si>
  <si>
    <t>UED.ktoe.NL.NFM.OTHER_NFM.OTH_FINISHING_STEAM.STEAM.DIESEL_LIQBIO</t>
  </si>
  <si>
    <t>UED.ktoe.NL.NFM.OTHER_NFM.OTH_FINISHING_STEAM.STEAM.RFO</t>
  </si>
  <si>
    <t>UED.ktoe.NL.NFM.OTHER_NFM.OTH_FINISHING_STEAM.STEAM.OTHER</t>
  </si>
  <si>
    <t>UED.ktoe.NL.NFM.OTHER_NFM.OTH_FINISHING_STEAM.STEAM.NG_BIOGAS</t>
  </si>
  <si>
    <t>UED.ktoe.NL.NFM.OTHER_NFM.OTH_FINISHING_STEAM.STEAM.DERIVED</t>
  </si>
  <si>
    <t>UED.ktoe.NL.NFM.OTHER_NFM.OTH_FINISHING_STEAM.STEAM.BIOMASS_WASTE</t>
  </si>
  <si>
    <t>UED.ktoe.NL.NFM.OTHER_NFM.OTH_FINISHING_STEAM.STEAM.STEAM_DISTR</t>
  </si>
  <si>
    <t>UED.ktoe.NL.NFM.OTHER_NFM.OTH_FINISHING.ELEC.ELEC</t>
  </si>
  <si>
    <t>FUEL_EMI.ktCO2.NL.NFM.ALUMINA.TOTAL.TOTAL.TOTAL</t>
  </si>
  <si>
    <t>FUEL_EMI.ktCO2.NL.NFM.ALUMINA.LIGHT.GENERIC.ELEC</t>
  </si>
  <si>
    <t>FUEL_EMI.ktCO2.NL.NFM.ALUMINA.AIRCOMP.GENERIC.ELEC</t>
  </si>
  <si>
    <t>FUEL_EMI.ktCO2.NL.NFM.ALUMINA.MOTOR.GENERIC.ELEC</t>
  </si>
  <si>
    <t>FUEL_EMI.ktCO2.NL.NFM.ALUMINA.FANS.GENERIC.ELEC</t>
  </si>
  <si>
    <t>FUEL_EMI.ktCO2.NL.NFM.ALUMINA.LOW_ENTH.TOTAL.TOTAL</t>
  </si>
  <si>
    <t>FUEL_EMI.ktCO2.NL.NFM.ALUMINA.LOW_ENTH.THERM.DIESEL_LIQBIO</t>
  </si>
  <si>
    <t>FUEL_EMI.ktCO2.NL.NFM.ALUMINA.LOW_ENTH.THERM.NG_BIOGAS</t>
  </si>
  <si>
    <t>FUEL_EMI.ktCO2.NL.NFM.ALUMINA.LOW_ENTH.THERM.SOLAR_GEO</t>
  </si>
  <si>
    <t>FUEL_EMI.ktCO2.NL.NFM.ALUMINA.LOW_ENTH.HP.AMBIENT</t>
  </si>
  <si>
    <t>FUEL_EMI.ktCO2.NL.NFM.ALUMINA.LOW_ENTH.THERM.ELEC</t>
  </si>
  <si>
    <t>FUEL_EMI.ktCO2.NL.NFM.ALUMINA.A_PRODUCTION.TOTAL.TOTAL</t>
  </si>
  <si>
    <t>FUEL_EMI.ktCO2.NL.NFM.ALUMINA.A_PRODUCTION.STEAM.SOLIDS</t>
  </si>
  <si>
    <t>FUEL_EMI.ktCO2.NL.NFM.ALUMINA.A_PRODUCTION.STEAM.RFG</t>
  </si>
  <si>
    <t>FUEL_EMI.ktCO2.NL.NFM.ALUMINA.A_PRODUCTION.STEAM.LPG</t>
  </si>
  <si>
    <t>FUEL_EMI.ktCO2.NL.NFM.ALUMINA.A_PRODUCTION.STEAM.DIESEL_LIQBIO</t>
  </si>
  <si>
    <t>FUEL_EMI.ktCO2.NL.NFM.ALUMINA.A_PRODUCTION.STEAM.RFO</t>
  </si>
  <si>
    <t>FUEL_EMI.ktCO2.NL.NFM.ALUMINA.A_PRODUCTION.STEAM.OTHER</t>
  </si>
  <si>
    <t>FUEL_EMI.ktCO2.NL.NFM.ALUMINA.A_PRODUCTION.STEAM.NG_BIOGAS</t>
  </si>
  <si>
    <t>FUEL_EMI.ktCO2.NL.NFM.ALUMINA.A_PRODUCTION.STEAM.DERIVED</t>
  </si>
  <si>
    <t>FUEL_EMI.ktCO2.NL.NFM.ALUMINA.A_PRODUCTION.STEAM.BIOMASS_WASTE</t>
  </si>
  <si>
    <t>FUEL_EMI.ktCO2.NL.NFM.ALUMINA.A_PRODUCTION.STEAM.STEAM_DISTR</t>
  </si>
  <si>
    <t>FUEL_EMI.ktCO2.NL.NFM.ALUMINA.A_REFINING.TOTAL.TOTAL</t>
  </si>
  <si>
    <t>FUEL_EMI.ktCO2.NL.NFM.ALUMINA.A_REFINING.THERM.LPG</t>
  </si>
  <si>
    <t>FUEL_EMI.ktCO2.NL.NFM.ALUMINA.A_REFINING.THERM.DIESEL_LIQBIO</t>
  </si>
  <si>
    <t>FUEL_EMI.ktCO2.NL.NFM.ALUMINA.A_REFINING.THERM.RFO</t>
  </si>
  <si>
    <t>FUEL_EMI.ktCO2.NL.NFM.ALUMINA.A_REFINING.THERM.NG_BIOGAS</t>
  </si>
  <si>
    <t>FUEL_EMI.ktCO2.NL.NFM.ALUMINA.A_REFINING.THERM.ELEC</t>
  </si>
  <si>
    <t>FUEL_EMI.ktCO2.NL.NFM.PRIM_ALU.LIGHT.GENERIC.ELEC</t>
  </si>
  <si>
    <t>FUEL_EMI.ktCO2.NL.NFM.PRIM_ALU.AIRCOMP.GENERIC.ELEC</t>
  </si>
  <si>
    <t>FUEL_EMI.ktCO2.NL.NFM.PRIM_ALU.MOTOR.GENERIC.ELEC</t>
  </si>
  <si>
    <t>FUEL_EMI.ktCO2.NL.NFM.PRIM_ALU.FANS.GENERIC.ELEC</t>
  </si>
  <si>
    <t>FUEL_EMI.ktCO2.NL.NFM.PRIM_ALU.LOW_ENTH.TOTAL.TOTAL</t>
  </si>
  <si>
    <t>FUEL_EMI.ktCO2.NL.NFM.PRIM_ALU.LOW_ENTH.THERM.DIESEL_LIQBIO</t>
  </si>
  <si>
    <t>FUEL_EMI.ktCO2.NL.NFM.PRIM_ALU.LOW_ENTH.THERM.NG_BIOGAS</t>
  </si>
  <si>
    <t>FUEL_EMI.ktCO2.NL.NFM.PRIM_ALU.LOW_ENTH.THERM.SOLAR_GEO</t>
  </si>
  <si>
    <t>FUEL_EMI.ktCO2.NL.NFM.PRIM_ALU.LOW_ENTH.HP.AMBIENT</t>
  </si>
  <si>
    <t>FUEL_EMI.ktCO2.NL.NFM.PRIM_ALU.LOW_ENTH.THERM.ELEC</t>
  </si>
  <si>
    <t>FUEL_EMI.ktCO2.NL.NFM.PRIM_ALU.SMELTING.ELEC.ELEC</t>
  </si>
  <si>
    <t>FUEL_EMI.ktCO2.NL.NFM.PRIM_ALU.PROCESSING.TOTAL.TOTAL</t>
  </si>
  <si>
    <t>FUEL_EMI.ktCO2.NL.NFM.PRIM_ALU.PROCESSING.THERM.TOTAL</t>
  </si>
  <si>
    <t>FUEL_EMI.ktCO2.NL.NFM.PRIM_ALU.PROCESSING.THERM.LPG</t>
  </si>
  <si>
    <t>FUEL_EMI.ktCO2.NL.NFM.PRIM_ALU.PROCESSING.THERM.DIESEL_LIQBIO</t>
  </si>
  <si>
    <t>FUEL_EMI.ktCO2.NL.NFM.PRIM_ALU.PROCESSING.THERM.RFO</t>
  </si>
  <si>
    <t>FUEL_EMI.ktCO2.NL.NFM.PRIM_ALU.PROCESSING.THERM.NG_BIOGAS</t>
  </si>
  <si>
    <t>FUEL_EMI.ktCO2.NL.NFM.PRIM_ALU.PROCESSING.ELEC.ELEC</t>
  </si>
  <si>
    <t>FUEL_EMI.ktCO2.NL.NFM.PRIM_ALU.FINISHING.THERM.TOTAL</t>
  </si>
  <si>
    <t>FUEL_EMI.ktCO2.NL.NFM.PRIM_ALU.FINISHING.THERM.LPG</t>
  </si>
  <si>
    <t>FUEL_EMI.ktCO2.NL.NFM.PRIM_ALU.FINISHING.THERM.DIESEL_LIQBIO</t>
  </si>
  <si>
    <t>FUEL_EMI.ktCO2.NL.NFM.PRIM_ALU.FINISHING.THERM.NG_BIOGAS</t>
  </si>
  <si>
    <t>FUEL_EMI.ktCO2.NL.NFM.PRIM_ALU.FINISHING_STEAM.TOTAL.TOTAL</t>
  </si>
  <si>
    <t>FUEL_EMI.ktCO2.NL.NFM.PRIM_ALU.FINISHING_STEAM.STEAM.SOLIDS</t>
  </si>
  <si>
    <t>FUEL_EMI.ktCO2.NL.NFM.PRIM_ALU.FINISHING_STEAM.STEAM.RFG</t>
  </si>
  <si>
    <t>FUEL_EMI.ktCO2.NL.NFM.PRIM_ALU.FINISHING_STEAM.STEAM.LPG</t>
  </si>
  <si>
    <t>FUEL_EMI.ktCO2.NL.NFM.PRIM_ALU.FINISHING_STEAM.STEAM.DIESEL_LIQBIO</t>
  </si>
  <si>
    <t>FUEL_EMI.ktCO2.NL.NFM.PRIM_ALU.FINISHING_STEAM.STEAM.RFO</t>
  </si>
  <si>
    <t>FUEL_EMI.ktCO2.NL.NFM.PRIM_ALU.FINISHING_STEAM.STEAM.OTHER</t>
  </si>
  <si>
    <t>FUEL_EMI.ktCO2.NL.NFM.PRIM_ALU.FINISHING_STEAM.STEAM.NG_BIOGAS</t>
  </si>
  <si>
    <t>FUEL_EMI.ktCO2.NL.NFM.PRIM_ALU.FINISHING_STEAM.STEAM.DERIVED</t>
  </si>
  <si>
    <t>FUEL_EMI.ktCO2.NL.NFM.PRIM_ALU.FINISHING_STEAM.STEAM.BIOMASS_WASTE</t>
  </si>
  <si>
    <t>FUEL_EMI.ktCO2.NL.NFM.PRIM_ALU.FINISHING_STEAM.STEAM.STEAM_DISTR</t>
  </si>
  <si>
    <t>FUEL_EMI.ktCO2.NL.NFM.PRIM_ALU.FINISHING.ELEC.ELEC</t>
  </si>
  <si>
    <t>PROCESS_EMI.ktCO2.NL.NFM.PRIM_ALU</t>
  </si>
  <si>
    <t>FUEL_EMI.ktCO2.NL.NFM.SEC_ALU.TOTAL.TOTAL.TOTAL</t>
  </si>
  <si>
    <t>FUEL_EMI.ktCO2.NL.NFM.SEC_ALU.LIGHT.GENERIC.ELEC</t>
  </si>
  <si>
    <t>FUEL_EMI.ktCO2.NL.NFM.SEC_ALU.AIRCOMP.GENERIC.ELEC</t>
  </si>
  <si>
    <t>FUEL_EMI.ktCO2.NL.NFM.SEC_ALU.MOTOR.GENERIC.ELEC</t>
  </si>
  <si>
    <t>FUEL_EMI.ktCO2.NL.NFM.SEC_ALU.FANS.GENERIC.ELEC</t>
  </si>
  <si>
    <t>FUEL_EMI.ktCO2.NL.NFM.SEC_ALU.LOW_ENTH.TOTAL.TOTAL</t>
  </si>
  <si>
    <t>FUEL_EMI.ktCO2.NL.NFM.SEC_ALU.LOW_ENTH.THERM.DIESEL_LIQBIO</t>
  </si>
  <si>
    <t>FUEL_EMI.ktCO2.NL.NFM.SEC_ALU.LOW_ENTH.THERM.NG_BIOGAS</t>
  </si>
  <si>
    <t>FUEL_EMI.ktCO2.NL.NFM.SEC_ALU.LOW_ENTH.THERM.SOLAR_GEO</t>
  </si>
  <si>
    <t>FUEL_EMI.ktCO2.NL.NFM.SEC_ALU.LOW_ENTH.HP.AMBIENT</t>
  </si>
  <si>
    <t>FUEL_EMI.ktCO2.NL.NFM.SEC_ALU.LOW_ENTH.THERM.ELEC</t>
  </si>
  <si>
    <t>FUEL_EMI.ktCO2.NL.NFM.SEC_ALU.SEC_REMELTING.TOTAL.TOTAL</t>
  </si>
  <si>
    <t>FUEL_EMI.ktCO2.NL.NFM.SEC_ALU.SEC_REMELTING.THERM.TOTAL</t>
  </si>
  <si>
    <t>FUEL_EMI.ktCO2.NL.NFM.SEC_ALU.SEC_REMELTING.THERM.LPG</t>
  </si>
  <si>
    <t>FUEL_EMI.ktCO2.NL.NFM.SEC_ALU.SEC_REMELTING.THERM.DIESEL_LIQBIO</t>
  </si>
  <si>
    <t>FUEL_EMI.ktCO2.NL.NFM.SEC_ALU.SEC_REMELTING.THERM.RFO</t>
  </si>
  <si>
    <t>FUEL_EMI.ktCO2.NL.NFM.SEC_ALU.SEC_REMELTING.THERM.NG_BIOGAS</t>
  </si>
  <si>
    <t>FUEL_EMI.ktCO2.NL.NFM.SEC_ALU.SEC_REMELTING.ELEC.ELEC</t>
  </si>
  <si>
    <t>FUEL_EMI.ktCO2.NL.NFM.SEC_ALU.SEC_PROCESSING.TOTAL.TOTAL</t>
  </si>
  <si>
    <t>FUEL_EMI.ktCO2.NL.NFM.SEC_ALU.SEC_PROCESSING.THERM.TOTAL</t>
  </si>
  <si>
    <t>FUEL_EMI.ktCO2.NL.NFM.SEC_ALU.SEC_PROCESSING.THERM.LPG</t>
  </si>
  <si>
    <t>FUEL_EMI.ktCO2.NL.NFM.SEC_ALU.SEC_PROCESSING.THERM.DIESEL_LIQBIO</t>
  </si>
  <si>
    <t>FUEL_EMI.ktCO2.NL.NFM.SEC_ALU.SEC_PROCESSING.THERM.RFO</t>
  </si>
  <si>
    <t>FUEL_EMI.ktCO2.NL.NFM.SEC_ALU.SEC_PROCESSING.THERM.NG_BIOGAS</t>
  </si>
  <si>
    <t>FUEL_EMI.ktCO2.NL.NFM.SEC_ALU.SEC_PROCESSING.ELEC.ELEC</t>
  </si>
  <si>
    <t>FUEL_EMI.ktCO2.NL.NFM.SEC_ALU.SEC_FINISHING.THERM.TOTAL</t>
  </si>
  <si>
    <t>FUEL_EMI.ktCO2.NL.NFM.SEC_ALU.SEC_FINISHING.THERM.LPG</t>
  </si>
  <si>
    <t>FUEL_EMI.ktCO2.NL.NFM.SEC_ALU.SEC_FINISHING.THERM.DIESEL_LIQBIO</t>
  </si>
  <si>
    <t>FUEL_EMI.ktCO2.NL.NFM.SEC_ALU.SEC_FINISHING.THERM.NG_BIOGAS</t>
  </si>
  <si>
    <t>FUEL_EMI.ktCO2.NL.NFM.SEC_ALU.SEC_FINISHING_STEAM.TOTAL.TOTAL</t>
  </si>
  <si>
    <t>FUEL_EMI.ktCO2.NL.NFM.SEC_ALU.SEC_FINISHING_STEAM.STEAM.SOLIDS</t>
  </si>
  <si>
    <t>FUEL_EMI.ktCO2.NL.NFM.SEC_ALU.SEC_FINISHING_STEAM.STEAM.RFG</t>
  </si>
  <si>
    <t>FUEL_EMI.ktCO2.NL.NFM.SEC_ALU.SEC_FINISHING_STEAM.STEAM.LPG</t>
  </si>
  <si>
    <t>FUEL_EMI.ktCO2.NL.NFM.SEC_ALU.SEC_FINISHING_STEAM.STEAM.DIESEL_LIQBIO</t>
  </si>
  <si>
    <t>FUEL_EMI.ktCO2.NL.NFM.SEC_ALU.SEC_FINISHING_STEAM.STEAM.RFO</t>
  </si>
  <si>
    <t>FUEL_EMI.ktCO2.NL.NFM.SEC_ALU.SEC_FINISHING_STEAM.STEAM.OTHER</t>
  </si>
  <si>
    <t>FUEL_EMI.ktCO2.NL.NFM.SEC_ALU.SEC_FINISHING_STEAM.STEAM.NG_BIOGAS</t>
  </si>
  <si>
    <t>FUEL_EMI.ktCO2.NL.NFM.SEC_ALU.SEC_FINISHING_STEAM.STEAM.DERIVED</t>
  </si>
  <si>
    <t>FUEL_EMI.ktCO2.NL.NFM.SEC_ALU.SEC_FINISHING_STEAM.STEAM.BIOMASS_WASTE</t>
  </si>
  <si>
    <t>FUEL_EMI.ktCO2.NL.NFM.SEC_ALU.SEC_FINISHING_STEAM.STEAM.STEAM_DISTR</t>
  </si>
  <si>
    <t>FUEL_EMI.ktCO2.NL.NFM.SEC_ALU.SEC_FINISHING.ELEC.ELEC</t>
  </si>
  <si>
    <t>FUEL_EMI.ktCO2.NL.NFM.OTHER_NFM.LIGHT.GENERIC.ELEC</t>
  </si>
  <si>
    <t>FUEL_EMI.ktCO2.NL.NFM.OTHER_NFM.AIRCOMP.GENERIC.ELEC</t>
  </si>
  <si>
    <t>FUEL_EMI.ktCO2.NL.NFM.OTHER_NFM.MOTOR.GENERIC.ELEC</t>
  </si>
  <si>
    <t>FUEL_EMI.ktCO2.NL.NFM.OTHER_NFM.FANS.GENERIC.ELEC</t>
  </si>
  <si>
    <t>FUEL_EMI.ktCO2.NL.NFM.OTHER_NFM.LOW_ENTH.TOTAL.TOTAL</t>
  </si>
  <si>
    <t>FUEL_EMI.ktCO2.NL.NFM.OTHER_NFM.LOW_ENTH.THERM.DIESEL_LIQBIO</t>
  </si>
  <si>
    <t>FUEL_EMI.ktCO2.NL.NFM.OTHER_NFM.LOW_ENTH.THERM.NG_BIOGAS</t>
  </si>
  <si>
    <t>FUEL_EMI.ktCO2.NL.NFM.OTHER_NFM.LOW_ENTH.THERM.SOLAR_GEO</t>
  </si>
  <si>
    <t>FUEL_EMI.ktCO2.NL.NFM.OTHER_NFM.LOW_ENTH.HP.AMBIENT</t>
  </si>
  <si>
    <t>FUEL_EMI.ktCO2.NL.NFM.OTHER_NFM.LOW_ENTH.THERM.ELEC</t>
  </si>
  <si>
    <t>FUEL_EMI.ktCO2.NL.NFM.OTHER_NFM.OTH_PRODUCTION.TOTAL.TOTAL</t>
  </si>
  <si>
    <t>FUEL_EMI.ktCO2.NL.NFM.OTHER_NFM.OTH_PRODUCTION.THERM.TOTAL</t>
  </si>
  <si>
    <t>FUEL_EMI.ktCO2.NL.NFM.OTHER_NFM.OTH_PRODUCTION.THERM.SOLIDS</t>
  </si>
  <si>
    <t>FUEL_EMI.ktCO2.NL.NFM.OTHER_NFM.OTH_PRODUCTION.THERM.LPG</t>
  </si>
  <si>
    <t>FUEL_EMI.ktCO2.NL.NFM.OTHER_NFM.OTH_PRODUCTION.THERM.DIESEL_LIQBIO</t>
  </si>
  <si>
    <t>FUEL_EMI.ktCO2.NL.NFM.OTHER_NFM.OTH_PRODUCTION.THERM.RFO</t>
  </si>
  <si>
    <t>FUEL_EMI.ktCO2.NL.NFM.OTHER_NFM.OTH_PRODUCTION.THERM.NG_BIOGAS</t>
  </si>
  <si>
    <t>FUEL_EMI.ktCO2.NL.NFM.OTHER_NFM.OTH_PRODUCTION.ELEC.ELEC</t>
  </si>
  <si>
    <t>FUEL_EMI.ktCO2.NL.NFM.OTHER_NFM.OTH_PROCESSING.TOTAL.TOTAL</t>
  </si>
  <si>
    <t>FUEL_EMI.ktCO2.NL.NFM.OTHER_NFM.OTH_PROCESSING.THERM.TOTAL</t>
  </si>
  <si>
    <t>FUEL_EMI.ktCO2.NL.NFM.OTHER_NFM.OTH_PROCESSING.THERM.LPG</t>
  </si>
  <si>
    <t>FUEL_EMI.ktCO2.NL.NFM.OTHER_NFM.OTH_PROCESSING.THERM.DIESEL_LIQBIO</t>
  </si>
  <si>
    <t>FUEL_EMI.ktCO2.NL.NFM.OTHER_NFM.OTH_PROCESSING.THERM.RFO</t>
  </si>
  <si>
    <t>FUEL_EMI.ktCO2.NL.NFM.OTHER_NFM.OTH_PROCESSING.THERM.NG_BIOGAS</t>
  </si>
  <si>
    <t>FUEL_EMI.ktCO2.NL.NFM.OTHER_NFM.OTH_PROCESSING.ELEC.ELEC</t>
  </si>
  <si>
    <t>FUEL_EMI.ktCO2.NL.NFM.OTHER_NFM.OTH_FINISHING.THERM.TOTAL</t>
  </si>
  <si>
    <t>FUEL_EMI.ktCO2.NL.NFM.OTHER_NFM.OTH_FINISHING.THERM.LPG</t>
  </si>
  <si>
    <t>FUEL_EMI.ktCO2.NL.NFM.OTHER_NFM.OTH_FINISHING.THERM.DIESEL_LIQBIO</t>
  </si>
  <si>
    <t>FUEL_EMI.ktCO2.NL.NFM.OTHER_NFM.OTH_FINISHING.THERM.NG_BIOGAS</t>
  </si>
  <si>
    <t>FUEL_EMI.ktCO2.NL.NFM.OTHER_NFM.OTH_FINISHING_STEAM.TOTAL.TOTAL</t>
  </si>
  <si>
    <t>FUEL_EMI.ktCO2.NL.NFM.OTHER_NFM.OTH_FINISHING_STEAM.STEAM.SOLIDS</t>
  </si>
  <si>
    <t>FUEL_EMI.ktCO2.NL.NFM.OTHER_NFM.OTH_FINISHING_STEAM.STEAM.RFG</t>
  </si>
  <si>
    <t>FUEL_EMI.ktCO2.NL.NFM.OTHER_NFM.OTH_FINISHING_STEAM.STEAM.LPG</t>
  </si>
  <si>
    <t>FUEL_EMI.ktCO2.NL.NFM.OTHER_NFM.OTH_FINISHING_STEAM.STEAM.DIESEL_LIQBIO</t>
  </si>
  <si>
    <t>FUEL_EMI.ktCO2.NL.NFM.OTHER_NFM.OTH_FINISHING_STEAM.STEAM.RFO</t>
  </si>
  <si>
    <t>FUEL_EMI.ktCO2.NL.NFM.OTHER_NFM.OTH_FINISHING_STEAM.STEAM.OTHER</t>
  </si>
  <si>
    <t>FUEL_EMI.ktCO2.NL.NFM.OTHER_NFM.OTH_FINISHING_STEAM.STEAM.NG_BIOGAS</t>
  </si>
  <si>
    <t>FUEL_EMI.ktCO2.NL.NFM.OTHER_NFM.OTH_FINISHING_STEAM.STEAM.DERIVED</t>
  </si>
  <si>
    <t>FUEL_EMI.ktCO2.NL.NFM.OTHER_NFM.OTH_FINISHING_STEAM.STEAM.BIOMASS_WASTE</t>
  </si>
  <si>
    <t>FUEL_EMI.ktCO2.NL.NFM.OTHER_NFM.OTH_FINISHING_STEAM.STEAM.STEAM_DISTR</t>
  </si>
  <si>
    <t>FUEL_EMI.ktCO2.NL.NFM.OTHER_NFM.OTH_FINISHING.ELEC.ELEC</t>
  </si>
  <si>
    <t>PROCESS_EMI.ktCO2.NL.NFM.OTHER_NFM</t>
  </si>
  <si>
    <t>Aluminium - primary production (without process emissions)</t>
  </si>
  <si>
    <t>Other non-ferrous metals (without process emissions)</t>
  </si>
  <si>
    <t>Basic and other chemicals</t>
  </si>
  <si>
    <t>VA.Meuro2023.NL.CHI.BASIC_CHEM</t>
  </si>
  <si>
    <t>VA.Meuro2023.NL.CHI.OTHER_CHEM</t>
  </si>
  <si>
    <t>VA.Meuro2023.NL.CHI.PHARM</t>
  </si>
  <si>
    <t>Basic chemicals (kt ethylene eq.)</t>
  </si>
  <si>
    <t>OUTPUT.kt.NL.CHI.BASIC_CHEM</t>
  </si>
  <si>
    <t>Other chemicals (kt ethylene eq.)</t>
  </si>
  <si>
    <t>OUTPUT.kt.NL.CHI.OTHER_CHEM</t>
  </si>
  <si>
    <t>Pharmaceutical products etc. (kt ethylene eq.)</t>
  </si>
  <si>
    <t>OUTPUT.kt.NL.CHI.PHARM</t>
  </si>
  <si>
    <t>CAP.kt.NL.CHI.BASIC_CHEM</t>
  </si>
  <si>
    <t>CAP.kt.NL.CHI.OTHER_CHEM</t>
  </si>
  <si>
    <t>CAP.kt.NL.CHI.PHARM</t>
  </si>
  <si>
    <t>NEWCAP.kt.NL.CHI.BASIC_CHEM</t>
  </si>
  <si>
    <t>NEWCAP.kt.NL.CHI.OTHER_CHEM</t>
  </si>
  <si>
    <t>NEWCAP.kt.NL.CHI.PHARM</t>
  </si>
  <si>
    <t>FEC.ktoe.NL.CHI.TOTAL.TOTAL.TOTAL.TOTAL</t>
  </si>
  <si>
    <t>FEC.ktoe.NL.CHI.TOTAL.TOTAL.TOTAL.SOLIDS</t>
  </si>
  <si>
    <t>FEC.ktoe.NL.CHI.TOTAL.TOTAL.TOTAL.RFG</t>
  </si>
  <si>
    <t>FEC.ktoe.NL.CHI.TOTAL.TOTAL.TOTAL.LPG</t>
  </si>
  <si>
    <t>FEC.ktoe.NL.CHI.TOTAL.TOTAL.TOTAL.DIESEL</t>
  </si>
  <si>
    <t>FEC.ktoe.NL.CHI.TOTAL.TOTAL.TOTAL.RFO</t>
  </si>
  <si>
    <t>FEC.ktoe.NL.CHI.TOTAL.TOTAL.TOTAL.OTHER</t>
  </si>
  <si>
    <t>FEC.ktoe.NL.CHI.TOTAL.TOTAL.TOTAL.NG</t>
  </si>
  <si>
    <t>FEC.ktoe.NL.CHI.TOTAL.TOTAL.TOTAL.DERIVED</t>
  </si>
  <si>
    <t>FEC.ktoe.NL.CHI.TOTAL.TOTAL.TOTAL.BIOMASS_WASTE</t>
  </si>
  <si>
    <t>FEC.ktoe.NL.CHI.TOTAL.TOTAL.TOTAL.BIOGAS</t>
  </si>
  <si>
    <t>FEC.ktoe.NL.CHI.TOTAL.TOTAL.TOTAL.LIQBIO</t>
  </si>
  <si>
    <t>FEC.ktoe.NL.CHI.TOTAL.TOTAL.TOTAL.SOLAR</t>
  </si>
  <si>
    <t>FEC.ktoe.NL.CHI.TOTAL.TOTAL.TOTAL.GEO</t>
  </si>
  <si>
    <t>FEC.ktoe.NL.CHI.TOTAL.TOTAL.TOTAL.AMBIENT</t>
  </si>
  <si>
    <t>FEC.ktoe.NL.CHI.TOTAL.TOTAL.TOTAL.STEAM_DISTR</t>
  </si>
  <si>
    <t>FEC.ktoe.NL.CHI.TOTAL.TOTAL.TOTAL.ELEC</t>
  </si>
  <si>
    <t>Non-energy use in the Chemical industry (ktoe)</t>
  </si>
  <si>
    <t>NONENERGY.ktoe.NL.CHI.TOTAL.TOTAL.TOTAL.TOTAL</t>
  </si>
  <si>
    <t>NONENERGY.ktoe.NL.CHI.TOTAL.TOTAL.TOTAL.SOLIDS</t>
  </si>
  <si>
    <t>NONENERGY.ktoe.NL.CHI.TOTAL.TOTAL.TOTAL.RFG</t>
  </si>
  <si>
    <t>NONENERGY.ktoe.NL.CHI.TOTAL.TOTAL.TOTAL.LPG</t>
  </si>
  <si>
    <t>NONENERGY.ktoe.NL.CHI.TOTAL.TOTAL.TOTAL.DIESEL</t>
  </si>
  <si>
    <t>NONENERGY.ktoe.NL.CHI.TOTAL.TOTAL.TOTAL.RFO</t>
  </si>
  <si>
    <t>NONENERGY.ktoe.NL.CHI.TOTAL.TOTAL.TOTAL.OTHER</t>
  </si>
  <si>
    <t>NONENERGY.ktoe.NL.CHI.TOTAL.TOTAL.TOTAL.NAPHTHA</t>
  </si>
  <si>
    <t>NONENERGY.ktoe.NL.CHI.TOTAL.TOTAL.TOTAL.NG_BIOGAS</t>
  </si>
  <si>
    <t>NONENERGY.ktoe.NL.CHI.TOTAL.TOTAL.TOTAL.DERIVED</t>
  </si>
  <si>
    <t>NONENERGY.ktoe.NL.CHI.TOTAL.TOTAL.TOTAL.BIOMASS_WASTE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</si>
  <si>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</si>
  <si>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</si>
  <si>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</si>
  <si>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</si>
  <si>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</si>
  <si>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FEC.ktoe.NL.CHI.BASIC_CHEM.LIGHT.GENERIC.ELEC</t>
  </si>
  <si>
    <t>FEC.ktoe.NL.CHI.BASIC_CHEM.AIRCOMP.GENERIC.ELEC</t>
  </si>
  <si>
    <t>FEC.ktoe.NL.CHI.BASIC_CHEM.MOTOR.GENERIC.ELEC</t>
  </si>
  <si>
    <t>FEC.ktoe.NL.CHI.BASIC_CHEM.FANS.GENERIC.ELEC</t>
  </si>
  <si>
    <t>FEC.ktoe.NL.CHI.BASIC_CHEM.LOW_ENTH.TOTAL.TOTAL</t>
  </si>
  <si>
    <t>FEC.ktoe.NL.CHI.BASIC_CHEM.LOW_ENTH.THERM.DIESEL_LIQBIO</t>
  </si>
  <si>
    <t>FEC.ktoe.NL.CHI.BASIC_CHEM.LOW_ENTH.THERM.NG_BIOGAS</t>
  </si>
  <si>
    <t>FEC.ktoe.NL.CHI.BASIC_CHEM.LOW_ENTH.THERM.SOLAR_GEO</t>
  </si>
  <si>
    <t>FEC.ktoe.NL.CHI.BASIC_CHEM.LOW_ENTH.HP.AMBIENT</t>
  </si>
  <si>
    <t>FEC.ktoe.NL.CHI.BASIC_CHEM.LOW_ENTH.THERM.ELEC</t>
  </si>
  <si>
    <t>Chemicals: Feedstock (energy used as raw material)</t>
  </si>
  <si>
    <t>Chemicals: Steam processing</t>
  </si>
  <si>
    <t>FEC.ktoe.NL.CHI.BASIC_CHEM.PROCESSING.TOTAL.TOTAL</t>
  </si>
  <si>
    <t>FEC.ktoe.NL.CHI.BASIC_CHEM.PROCESSING.STEAM.SOLIDS</t>
  </si>
  <si>
    <t>FEC.ktoe.NL.CHI.BASIC_CHEM.PROCESSING.STEAM.RFG</t>
  </si>
  <si>
    <t>FEC.ktoe.NL.CHI.BASIC_CHEM.PROCESSING.STEAM.LPG</t>
  </si>
  <si>
    <t>FEC.ktoe.NL.CHI.BASIC_CHEM.PROCESSING.STEAM.DIESEL_LIQBIO</t>
  </si>
  <si>
    <t>FEC.ktoe.NL.CHI.BASIC_CHEM.PROCESSING.STEAM.RFO</t>
  </si>
  <si>
    <t>FEC.ktoe.NL.CHI.BASIC_CHEM.PROCESSING.STEAM.OTHER</t>
  </si>
  <si>
    <t>FEC.ktoe.NL.CHI.BASIC_CHEM.PROCESSING.STEAM.NG_BIOGAS</t>
  </si>
  <si>
    <t>FEC.ktoe.NL.CHI.BASIC_CHEM.PROCESSING.STEAM.DERIVED</t>
  </si>
  <si>
    <t>FEC.ktoe.NL.CHI.BASIC_CHEM.PROCESSING.STEAM.BIOMASS_WASTE</t>
  </si>
  <si>
    <t>FEC.ktoe.NL.CHI.BASIC_CHEM.PROCESSING.STEAM.STEAM_DISTR</t>
  </si>
  <si>
    <t>Chemicals: Furnaces</t>
  </si>
  <si>
    <t>FEC.ktoe.NL.CHI.BASIC_CHEM.PROC_HEAT.TOTAL.TOTAL</t>
  </si>
  <si>
    <t>Chemicals: Furnaces - Thermal</t>
  </si>
  <si>
    <t>FEC.ktoe.NL.CHI.BASIC_CHEM.PROC_HEAT.THERM.TOTAL</t>
  </si>
  <si>
    <t>FEC.ktoe.NL.CHI.BASIC_CHEM.PROC_HEAT.THERM.SOLIDS</t>
  </si>
  <si>
    <t>FEC.ktoe.NL.CHI.BASIC_CHEM.PROC_HEAT.THERM.LPG</t>
  </si>
  <si>
    <t>FEC.ktoe.NL.CHI.BASIC_CHEM.PROC_HEAT.THERM.DIESEL_LIQBIO</t>
  </si>
  <si>
    <t>FEC.ktoe.NL.CHI.BASIC_CHEM.PROC_HEAT.THERM.RFO</t>
  </si>
  <si>
    <t>FEC.ktoe.NL.CHI.BASIC_CHEM.PROC_HEAT.THERM.NG_BIOGAS</t>
  </si>
  <si>
    <t>Chemicals: Furnaces - Electric</t>
  </si>
  <si>
    <t>FEC.ktoe.NL.CHI.BASIC_CHEM.PROC_HEAT.ELEC.ELEC</t>
  </si>
  <si>
    <t>Chemicals: Process cooling</t>
  </si>
  <si>
    <t>Chemicals: Process cooling - Natural gas and biogas</t>
  </si>
  <si>
    <t>FEC.ktoe.NL.CHI.BASIC_CHEM.PROC_COOL.THERM.NG_BIOGAS</t>
  </si>
  <si>
    <t>Chemicals: Process cooling - Steam</t>
  </si>
  <si>
    <t>FEC.ktoe.NL.CHI.BASIC_CHEM.PROC_COOL_STEAM.TOTAL.TOTAL</t>
  </si>
  <si>
    <t>FEC.ktoe.NL.CHI.BASIC_CHEM.PROC_COOL_STEAM.STEAM.SOLIDS</t>
  </si>
  <si>
    <t>FEC.ktoe.NL.CHI.BASIC_CHEM.PROC_COOL_STEAM.STEAM.RFG</t>
  </si>
  <si>
    <t>FEC.ktoe.NL.CHI.BASIC_CHEM.PROC_COOL_STEAM.STEAM.LPG</t>
  </si>
  <si>
    <t>FEC.ktoe.NL.CHI.BASIC_CHEM.PROC_COOL_STEAM.STEAM.DIESEL_LIQBIO</t>
  </si>
  <si>
    <t>FEC.ktoe.NL.CHI.BASIC_CHEM.PROC_COOL_STEAM.STEAM.RFO</t>
  </si>
  <si>
    <t>FEC.ktoe.NL.CHI.BASIC_CHEM.PROC_COOL_STEAM.STEAM.OTHER</t>
  </si>
  <si>
    <t>FEC.ktoe.NL.CHI.BASIC_CHEM.PROC_COOL_STEAM.STEAM.NG_BIOGAS</t>
  </si>
  <si>
    <t>FEC.ktoe.NL.CHI.BASIC_CHEM.PROC_COOL_STEAM.STEAM.DERIVED</t>
  </si>
  <si>
    <t>FEC.ktoe.NL.CHI.BASIC_CHEM.PROC_COOL_STEAM.STEAM.BIOMASS_WASTE</t>
  </si>
  <si>
    <t>FEC.ktoe.NL.CHI.BASIC_CHEM.PROC_COOL_STEAM.STEAM.STEAM_DISTR</t>
  </si>
  <si>
    <t>Chemicals: Process cooling - Electric</t>
  </si>
  <si>
    <t>FEC.ktoe.NL.CHI.BASIC_CHEM.PROC_COOL.ELEC.ELEC</t>
  </si>
  <si>
    <t>Chemicals: Generic electric process</t>
  </si>
  <si>
    <t>FEC.ktoe.NL.CHI.BASIC_CHEM.GENERIC.MECH.ELEC</t>
  </si>
  <si>
    <t>FEC.ktoe.NL.CHI.OTHER_CHEM.TOTAL.TOTAL.TOTAL</t>
  </si>
  <si>
    <t>FEC.ktoe.NL.CHI.OTHER_CHEM.LIGHT.GENERIC.ELEC</t>
  </si>
  <si>
    <t>FEC.ktoe.NL.CHI.OTHER_CHEM.AIRCOMP.GENERIC.ELEC</t>
  </si>
  <si>
    <t>FEC.ktoe.NL.CHI.OTHER_CHEM.MOTOR.GENERIC.ELEC</t>
  </si>
  <si>
    <t>FEC.ktoe.NL.CHI.OTHER_CHEM.FANS.GENERIC.ELEC</t>
  </si>
  <si>
    <t>FEC.ktoe.NL.CHI.OTHER_CHEM.LOW_ENTH.TOTAL.TOTAL</t>
  </si>
  <si>
    <t>FEC.ktoe.NL.CHI.OTHER_CHEM.LOW_ENTH.THERM.DIESEL_LIQBIO</t>
  </si>
  <si>
    <t>FEC.ktoe.NL.CHI.OTHER_CHEM.LOW_ENTH.THERM.NG_BIOGAS</t>
  </si>
  <si>
    <t>FEC.ktoe.NL.CHI.OTHER_CHEM.LOW_ENTH.THERM.SOLAR_GEO</t>
  </si>
  <si>
    <t>FEC.ktoe.NL.CHI.OTHER_CHEM.LOW_ENTH.HP.AMBIENT</t>
  </si>
  <si>
    <t>FEC.ktoe.NL.CHI.OTHER_CHEM.LOW_ENTH.THERM.ELEC</t>
  </si>
  <si>
    <t>Chemicals: High-enthalpy heat processing</t>
  </si>
  <si>
    <t>High-enthalpy heat processing - Steam</t>
  </si>
  <si>
    <t>FEC.ktoe.NL.CHI.OTHER_CHEM.PROCESSING_STEAM.TOTAL.TOTAL</t>
  </si>
  <si>
    <t>FEC.ktoe.NL.CHI.OTHER_CHEM.PROCESSING_STEAM.STEAM.SOLIDS</t>
  </si>
  <si>
    <t>FEC.ktoe.NL.CHI.OTHER_CHEM.PROCESSING_STEAM.STEAM.RFG</t>
  </si>
  <si>
    <t>FEC.ktoe.NL.CHI.OTHER_CHEM.PROCESSING_STEAM.STEAM.LPG</t>
  </si>
  <si>
    <t>FEC.ktoe.NL.CHI.OTHER_CHEM.PROCESSING_STEAM.STEAM.DIESEL_LIQBIO</t>
  </si>
  <si>
    <t>FEC.ktoe.NL.CHI.OTHER_CHEM.PROCESSING_STEAM.STEAM.RFO</t>
  </si>
  <si>
    <t>FEC.ktoe.NL.CHI.OTHER_CHEM.PROCESSING_STEAM.STEAM.OTHER</t>
  </si>
  <si>
    <t>FEC.ktoe.NL.CHI.OTHER_CHEM.PROCESSING_STEAM.STEAM.NG_BIOGAS</t>
  </si>
  <si>
    <t>FEC.ktoe.NL.CHI.OTHER_CHEM.PROCESSING_STEAM.STEAM.DERIVED</t>
  </si>
  <si>
    <t>FEC.ktoe.NL.CHI.OTHER_CHEM.PROCESSING_STEAM.STEAM.BIOMASS_WASTE</t>
  </si>
  <si>
    <t>FEC.ktoe.NL.CHI.OTHER_CHEM.PROCESSING_STEAM.STEAM.STEAM_DISTR</t>
  </si>
  <si>
    <t>High-enthalpy heat processing - Electric (microwave)</t>
  </si>
  <si>
    <t>FEC.ktoe.NL.CHI.OTHER_CHEM.PROCESSING.MICROW.ELEC</t>
  </si>
  <si>
    <t>FEC.ktoe.NL.CHI.OTHER_CHEM.PROC_HEAT.TOTAL.TOTAL</t>
  </si>
  <si>
    <t>FEC.ktoe.NL.CHI.OTHER_CHEM.PROC_HEAT.THERM.TOTAL</t>
  </si>
  <si>
    <t>FEC.ktoe.NL.CHI.OTHER_CHEM.PROC_HEAT.THERM.SOLIDS</t>
  </si>
  <si>
    <t>FEC.ktoe.NL.CHI.OTHER_CHEM.PROC_HEAT.THERM.LPG</t>
  </si>
  <si>
    <t>FEC.ktoe.NL.CHI.OTHER_CHEM.PROC_HEAT.THERM.DIESEL_LIQBIO</t>
  </si>
  <si>
    <t>FEC.ktoe.NL.CHI.OTHER_CHEM.PROC_HEAT.THERM.RFO</t>
  </si>
  <si>
    <t>FEC.ktoe.NL.CHI.OTHER_CHEM.PROC_HEAT.THERM.NG_BIOGAS</t>
  </si>
  <si>
    <t>FEC.ktoe.NL.CHI.OTHER_CHEM.PROC_HEAT.ELEC.ELEC</t>
  </si>
  <si>
    <t>FEC.ktoe.NL.CHI.OTHER_CHEM.PROC_COOL.THERM.NG_BIOGAS</t>
  </si>
  <si>
    <t>FEC.ktoe.NL.CHI.OTHER_CHEM.PROC_COOL_STEAM.TOTAL.TOTAL</t>
  </si>
  <si>
    <t>FEC.ktoe.NL.CHI.OTHER_CHEM.PROC_COOL_STEAM.STEAM.SOLIDS</t>
  </si>
  <si>
    <t>FEC.ktoe.NL.CHI.OTHER_CHEM.PROC_COOL_STEAM.STEAM.RFG</t>
  </si>
  <si>
    <t>FEC.ktoe.NL.CHI.OTHER_CHEM.PROC_COOL_STEAM.STEAM.LPG</t>
  </si>
  <si>
    <t>FEC.ktoe.NL.CHI.OTHER_CHEM.PROC_COOL_STEAM.STEAM.DIESEL_LIQBIO</t>
  </si>
  <si>
    <t>FEC.ktoe.NL.CHI.OTHER_CHEM.PROC_COOL_STEAM.STEAM.RFO</t>
  </si>
  <si>
    <t>FEC.ktoe.NL.CHI.OTHER_CHEM.PROC_COOL_STEAM.STEAM.OTHER</t>
  </si>
  <si>
    <t>FEC.ktoe.NL.CHI.OTHER_CHEM.PROC_COOL_STEAM.STEAM.NG_BIOGAS</t>
  </si>
  <si>
    <t>FEC.ktoe.NL.CHI.OTHER_CHEM.PROC_COOL_STEAM.STEAM.DERIVED</t>
  </si>
  <si>
    <t>FEC.ktoe.NL.CHI.OTHER_CHEM.PROC_COOL_STEAM.STEAM.BIOMASS_WASTE</t>
  </si>
  <si>
    <t>FEC.ktoe.NL.CHI.OTHER_CHEM.PROC_COOL_STEAM.STEAM.STEAM_DISTR</t>
  </si>
  <si>
    <t>FEC.ktoe.NL.CHI.OTHER_CHEM.PROC_COOL.ELEC.ELEC</t>
  </si>
  <si>
    <t>FEC.ktoe.NL.CHI.OTHER_CHEM.GENERIC.MECH.ELEC</t>
  </si>
  <si>
    <t>FEC.ktoe.NL.CHI.PHARM.TOTAL.TOTAL.TOTAL</t>
  </si>
  <si>
    <t>FEC.ktoe.NL.CHI.PHARM.LIGHT.GENERIC.ELEC</t>
  </si>
  <si>
    <t>FEC.ktoe.NL.CHI.PHARM.AIRCOMP.GENERIC.ELEC</t>
  </si>
  <si>
    <t>FEC.ktoe.NL.CHI.PHARM.MOTOR.GENERIC.ELEC</t>
  </si>
  <si>
    <t>FEC.ktoe.NL.CHI.PHARM.FANS.GENERIC.ELEC</t>
  </si>
  <si>
    <t>FEC.ktoe.NL.CHI.PHARM.LOW_ENTH.TOTAL.TOTAL</t>
  </si>
  <si>
    <t>FEC.ktoe.NL.CHI.PHARM.LOW_ENTH.THERM.DIESEL_LIQBIO</t>
  </si>
  <si>
    <t>FEC.ktoe.NL.CHI.PHARM.LOW_ENTH.THERM.NG_BIOGAS</t>
  </si>
  <si>
    <t>FEC.ktoe.NL.CHI.PHARM.LOW_ENTH.THERM.SOLAR_GEO</t>
  </si>
  <si>
    <t>FEC.ktoe.NL.CHI.PHARM.LOW_ENTH.HP.AMBIENT</t>
  </si>
  <si>
    <t>FEC.ktoe.NL.CHI.PHARM.LOW_ENTH.THERM.ELEC</t>
  </si>
  <si>
    <t>FEC.ktoe.NL.CHI.PHARM.PROCESSING_STEAM.TOTAL.TOTAL</t>
  </si>
  <si>
    <t>FEC.ktoe.NL.CHI.PHARM.PROCESSING_STEAM.STEAM.SOLIDS</t>
  </si>
  <si>
    <t>FEC.ktoe.NL.CHI.PHARM.PROCESSING_STEAM.STEAM.RFG</t>
  </si>
  <si>
    <t>FEC.ktoe.NL.CHI.PHARM.PROCESSING_STEAM.STEAM.LPG</t>
  </si>
  <si>
    <t>FEC.ktoe.NL.CHI.PHARM.PROCESSING_STEAM.STEAM.DIESEL_LIQBIO</t>
  </si>
  <si>
    <t>FEC.ktoe.NL.CHI.PHARM.PROCESSING_STEAM.STEAM.RFO</t>
  </si>
  <si>
    <t>FEC.ktoe.NL.CHI.PHARM.PROCESSING_STEAM.STEAM.OTHER</t>
  </si>
  <si>
    <t>FEC.ktoe.NL.CHI.PHARM.PROCESSING_STEAM.STEAM.NG_BIOGAS</t>
  </si>
  <si>
    <t>FEC.ktoe.NL.CHI.PHARM.PROCESSING_STEAM.STEAM.DERIVED</t>
  </si>
  <si>
    <t>FEC.ktoe.NL.CHI.PHARM.PROCESSING_STEAM.STEAM.BIOMASS_WASTE</t>
  </si>
  <si>
    <t>FEC.ktoe.NL.CHI.PHARM.PROCESSING_STEAM.STEAM.STEAM_DISTR</t>
  </si>
  <si>
    <t>FEC.ktoe.NL.CHI.PHARM.PROCESSING.MICROW.ELEC</t>
  </si>
  <si>
    <t>FEC.ktoe.NL.CHI.PHARM.PROC_HEAT.TOTAL.TOTAL</t>
  </si>
  <si>
    <t>FEC.ktoe.NL.CHI.PHARM.PROC_HEAT.THERM.TOTAL</t>
  </si>
  <si>
    <t>FEC.ktoe.NL.CHI.PHARM.PROC_HEAT.THERM.SOLIDS</t>
  </si>
  <si>
    <t>FEC.ktoe.NL.CHI.PHARM.PROC_HEAT.THERM.LPG</t>
  </si>
  <si>
    <t>FEC.ktoe.NL.CHI.PHARM.PROC_HEAT.THERM.DIESEL_LIQBIO</t>
  </si>
  <si>
    <t>FEC.ktoe.NL.CHI.PHARM.PROC_HEAT.THERM.RFO</t>
  </si>
  <si>
    <t>FEC.ktoe.NL.CHI.PHARM.PROC_HEAT.THERM.NG_BIOGAS</t>
  </si>
  <si>
    <t>FEC.ktoe.NL.CHI.PHARM.PROC_HEAT.ELEC.ELEC</t>
  </si>
  <si>
    <t>FEC.ktoe.NL.CHI.PHARM.PROC_COOL.THERM.NG_BIOGAS</t>
  </si>
  <si>
    <t>FEC.ktoe.NL.CHI.PHARM.PROC_COOL_STEAM.TOTAL.TOTAL</t>
  </si>
  <si>
    <t>FEC.ktoe.NL.CHI.PHARM.PROC_COOL_STEAM.STEAM.SOLIDS</t>
  </si>
  <si>
    <t>FEC.ktoe.NL.CHI.PHARM.PROC_COOL_STEAM.STEAM.RFG</t>
  </si>
  <si>
    <t>FEC.ktoe.NL.CHI.PHARM.PROC_COOL_STEAM.STEAM.LPG</t>
  </si>
  <si>
    <t>FEC.ktoe.NL.CHI.PHARM.PROC_COOL_STEAM.STEAM.DIESEL_LIQBIO</t>
  </si>
  <si>
    <t>FEC.ktoe.NL.CHI.PHARM.PROC_COOL_STEAM.STEAM.RFO</t>
  </si>
  <si>
    <t>FEC.ktoe.NL.CHI.PHARM.PROC_COOL_STEAM.STEAM.OTHER</t>
  </si>
  <si>
    <t>FEC.ktoe.NL.CHI.PHARM.PROC_COOL_STEAM.STEAM.NG_BIOGAS</t>
  </si>
  <si>
    <t>FEC.ktoe.NL.CHI.PHARM.PROC_COOL_STEAM.STEAM.DERIVED</t>
  </si>
  <si>
    <t>FEC.ktoe.NL.CHI.PHARM.PROC_COOL_STEAM.STEAM.BIOMASS_WASTE</t>
  </si>
  <si>
    <t>FEC.ktoe.NL.CHI.PHARM.PROC_COOL_STEAM.STEAM.STEAM_DISTR</t>
  </si>
  <si>
    <t>FEC.ktoe.NL.CHI.PHARM.PROC_COOL.ELEC.ELEC</t>
  </si>
  <si>
    <t>FEC.ktoe.NL.CHI.PHARM.GENERIC.MECH.ELEC</t>
  </si>
  <si>
    <t>Chemicals: Process cooling - Natural gas</t>
  </si>
  <si>
    <t>UED.ktoe.NL.CHI.BASIC_CHEM.LIGHT.GENERIC.ELEC</t>
  </si>
  <si>
    <t>UED.ktoe.NL.CHI.BASIC_CHEM.AIRCOMP.GENERIC.ELEC</t>
  </si>
  <si>
    <t>UED.ktoe.NL.CHI.BASIC_CHEM.MOTOR.GENERIC.ELEC</t>
  </si>
  <si>
    <t>UED.ktoe.NL.CHI.BASIC_CHEM.FANS.GENERIC.ELEC</t>
  </si>
  <si>
    <t>UED.ktoe.NL.CHI.BASIC_CHEM.LOW_ENTH.TOTAL.TOTAL</t>
  </si>
  <si>
    <t>UED.ktoe.NL.CHI.BASIC_CHEM.LOW_ENTH.THERM.DIESEL_LIQBIO</t>
  </si>
  <si>
    <t>UED.ktoe.NL.CHI.BASIC_CHEM.LOW_ENTH.THERM.NG_BIOGAS</t>
  </si>
  <si>
    <t>UED.ktoe.NL.CHI.BASIC_CHEM.LOW_ENTH.THERM.SOLAR_GEO</t>
  </si>
  <si>
    <t>UED.ktoe.NL.CHI.BASIC_CHEM.LOW_ENTH.HP.AMBIENT</t>
  </si>
  <si>
    <t>UED.ktoe.NL.CHI.BASIC_CHEM.LOW_ENTH.THERM.ELEC</t>
  </si>
  <si>
    <t>UED.ktoe.NL.CHI.BASIC_CHEM.PROCESSING.TOTAL.TOTAL</t>
  </si>
  <si>
    <t>UED.ktoe.NL.CHI.BASIC_CHEM.PROCESSING.STEAM.SOLIDS</t>
  </si>
  <si>
    <t>UED.ktoe.NL.CHI.BASIC_CHEM.PROCESSING.STEAM.RFG</t>
  </si>
  <si>
    <t>UED.ktoe.NL.CHI.BASIC_CHEM.PROCESSING.STEAM.LPG</t>
  </si>
  <si>
    <t>UED.ktoe.NL.CHI.BASIC_CHEM.PROCESSING.STEAM.DIESEL_LIQBIO</t>
  </si>
  <si>
    <t>UED.ktoe.NL.CHI.BASIC_CHEM.PROCESSING.STEAM.RFO</t>
  </si>
  <si>
    <t>UED.ktoe.NL.CHI.BASIC_CHEM.PROCESSING.STEAM.OTHER</t>
  </si>
  <si>
    <t>UED.ktoe.NL.CHI.BASIC_CHEM.PROCESSING.STEAM.NG_BIOGAS</t>
  </si>
  <si>
    <t>UED.ktoe.NL.CHI.BASIC_CHEM.PROCESSING.STEAM.DERIVED</t>
  </si>
  <si>
    <t>UED.ktoe.NL.CHI.BASIC_CHEM.PROCESSING.STEAM.BIOMASS_WASTE</t>
  </si>
  <si>
    <t>UED.ktoe.NL.CHI.BASIC_CHEM.PROCESSING.STEAM.STEAM_DISTR</t>
  </si>
  <si>
    <t>UED.ktoe.NL.CHI.BASIC_CHEM.PROC_HEAT.TOTAL.TOTAL</t>
  </si>
  <si>
    <t>UED.ktoe.NL.CHI.BASIC_CHEM.PROC_HEAT.THERM.TOTAL</t>
  </si>
  <si>
    <t>UED.ktoe.NL.CHI.BASIC_CHEM.PROC_HEAT.THERM.SOLIDS</t>
  </si>
  <si>
    <t>UED.ktoe.NL.CHI.BASIC_CHEM.PROC_HEAT.THERM.LPG</t>
  </si>
  <si>
    <t>UED.ktoe.NL.CHI.BASIC_CHEM.PROC_HEAT.THERM.DIESEL_LIQBIO</t>
  </si>
  <si>
    <t>UED.ktoe.NL.CHI.BASIC_CHEM.PROC_HEAT.THERM.RFO</t>
  </si>
  <si>
    <t>UED.ktoe.NL.CHI.BASIC_CHEM.PROC_HEAT.THERM.NG_BIOGAS</t>
  </si>
  <si>
    <t>UED.ktoe.NL.CHI.BASIC_CHEM.PROC_HEAT.ELEC.ELEC</t>
  </si>
  <si>
    <t>UED.ktoe.NL.CHI.BASIC_CHEM.PROC_COOL.THERM.NG_BIOGAS</t>
  </si>
  <si>
    <t>UED.ktoe.NL.CHI.BASIC_CHEM.PROC_COOL_STEAM.TOTAL.TOTAL</t>
  </si>
  <si>
    <t>UED.ktoe.NL.CHI.BASIC_CHEM.PROC_COOL_STEAM.STEAM.SOLIDS</t>
  </si>
  <si>
    <t>UED.ktoe.NL.CHI.BASIC_CHEM.PROC_COOL_STEAM.STEAM.RFG</t>
  </si>
  <si>
    <t>UED.ktoe.NL.CHI.BASIC_CHEM.PROC_COOL_STEAM.STEAM.LPG</t>
  </si>
  <si>
    <t>UED.ktoe.NL.CHI.BASIC_CHEM.PROC_COOL_STEAM.STEAM.DIESEL_LIQBIO</t>
  </si>
  <si>
    <t>UED.ktoe.NL.CHI.BASIC_CHEM.PROC_COOL_STEAM.STEAM.RFO</t>
  </si>
  <si>
    <t>UED.ktoe.NL.CHI.BASIC_CHEM.PROC_COOL_STEAM.STEAM.OTHER</t>
  </si>
  <si>
    <t>UED.ktoe.NL.CHI.BASIC_CHEM.PROC_COOL_STEAM.STEAM.NG_BIOGAS</t>
  </si>
  <si>
    <t>UED.ktoe.NL.CHI.BASIC_CHEM.PROC_COOL_STEAM.STEAM.DERIVED</t>
  </si>
  <si>
    <t>UED.ktoe.NL.CHI.BASIC_CHEM.PROC_COOL_STEAM.STEAM.BIOMASS_WASTE</t>
  </si>
  <si>
    <t>UED.ktoe.NL.CHI.BASIC_CHEM.PROC_COOL_STEAM.STEAM.STEAM_DISTR</t>
  </si>
  <si>
    <t>UED.ktoe.NL.CHI.BASIC_CHEM.PROC_COOL.ELEC.ELEC</t>
  </si>
  <si>
    <t>UED.ktoe.NL.CHI.BASIC_CHEM.GENERIC.MECH.ELEC</t>
  </si>
  <si>
    <t>UED.ktoe.NL.CHI.OTHER_CHEM.TOTAL.TOTAL.TOTAL</t>
  </si>
  <si>
    <t>UED.ktoe.NL.CHI.OTHER_CHEM.LIGHT.GENERIC.ELEC</t>
  </si>
  <si>
    <t>UED.ktoe.NL.CHI.OTHER_CHEM.AIRCOMP.GENERIC.ELEC</t>
  </si>
  <si>
    <t>UED.ktoe.NL.CHI.OTHER_CHEM.MOTOR.GENERIC.ELEC</t>
  </si>
  <si>
    <t>UED.ktoe.NL.CHI.OTHER_CHEM.FANS.GENERIC.ELEC</t>
  </si>
  <si>
    <t>UED.ktoe.NL.CHI.OTHER_CHEM.LOW_ENTH.TOTAL.TOTAL</t>
  </si>
  <si>
    <t>UED.ktoe.NL.CHI.OTHER_CHEM.LOW_ENTH.THERM.DIESEL_LIQBIO</t>
  </si>
  <si>
    <t>UED.ktoe.NL.CHI.OTHER_CHEM.LOW_ENTH.THERM.NG_BIOGAS</t>
  </si>
  <si>
    <t>UED.ktoe.NL.CHI.OTHER_CHEM.LOW_ENTH.THERM.SOLAR_GEO</t>
  </si>
  <si>
    <t>UED.ktoe.NL.CHI.OTHER_CHEM.LOW_ENTH.HP.AMBIENT</t>
  </si>
  <si>
    <t>UED.ktoe.NL.CHI.OTHER_CHEM.LOW_ENTH.THERM.ELEC</t>
  </si>
  <si>
    <t>UED.ktoe.NL.CHI.OTHER_CHEM.PROCESSING_STEAM.TOTAL.TOTAL</t>
  </si>
  <si>
    <t>UED.ktoe.NL.CHI.OTHER_CHEM.PROCESSING_STEAM.STEAM.SOLIDS</t>
  </si>
  <si>
    <t>UED.ktoe.NL.CHI.OTHER_CHEM.PROCESSING_STEAM.STEAM.RFG</t>
  </si>
  <si>
    <t>UED.ktoe.NL.CHI.OTHER_CHEM.PROCESSING_STEAM.STEAM.LPG</t>
  </si>
  <si>
    <t>UED.ktoe.NL.CHI.OTHER_CHEM.PROCESSING_STEAM.STEAM.DIESEL_LIQBIO</t>
  </si>
  <si>
    <t>UED.ktoe.NL.CHI.OTHER_CHEM.PROCESSING_STEAM.STEAM.RFO</t>
  </si>
  <si>
    <t>UED.ktoe.NL.CHI.OTHER_CHEM.PROCESSING_STEAM.STEAM.OTHER</t>
  </si>
  <si>
    <t>UED.ktoe.NL.CHI.OTHER_CHEM.PROCESSING_STEAM.STEAM.NG_BIOGAS</t>
  </si>
  <si>
    <t>UED.ktoe.NL.CHI.OTHER_CHEM.PROCESSING_STEAM.STEAM.DERIVED</t>
  </si>
  <si>
    <t>UED.ktoe.NL.CHI.OTHER_CHEM.PROCESSING_STEAM.STEAM.BIOMASS_WASTE</t>
  </si>
  <si>
    <t>UED.ktoe.NL.CHI.OTHER_CHEM.PROCESSING_STEAM.STEAM.STEAM_DISTR</t>
  </si>
  <si>
    <t>UED.ktoe.NL.CHI.OTHER_CHEM.PROCESSING.MICROW.ELEC</t>
  </si>
  <si>
    <t>UED.ktoe.NL.CHI.OTHER_CHEM.PROC_HEAT.TOTAL.TOTAL</t>
  </si>
  <si>
    <t>UED.ktoe.NL.CHI.OTHER_CHEM.PROC_HEAT.THERM.TOTAL</t>
  </si>
  <si>
    <t>UED.ktoe.NL.CHI.OTHER_CHEM.PROC_HEAT.THERM.SOLIDS</t>
  </si>
  <si>
    <t>UED.ktoe.NL.CHI.OTHER_CHEM.PROC_HEAT.THERM.LPG</t>
  </si>
  <si>
    <t>UED.ktoe.NL.CHI.OTHER_CHEM.PROC_HEAT.THERM.DIESEL_LIQBIO</t>
  </si>
  <si>
    <t>UED.ktoe.NL.CHI.OTHER_CHEM.PROC_HEAT.THERM.RFO</t>
  </si>
  <si>
    <t>UED.ktoe.NL.CHI.OTHER_CHEM.PROC_HEAT.THERM.NG_BIOGAS</t>
  </si>
  <si>
    <t>UED.ktoe.NL.CHI.OTHER_CHEM.PROC_HEAT.ELEC.ELEC</t>
  </si>
  <si>
    <t>UED.ktoe.NL.CHI.OTHER_CHEM.PROC_COOL.THERM.NG_BIOGAS</t>
  </si>
  <si>
    <t>UED.ktoe.NL.CHI.OTHER_CHEM.PROC_COOL_STEAM.TOTAL.TOTAL</t>
  </si>
  <si>
    <t>UED.ktoe.NL.CHI.OTHER_CHEM.PROC_COOL_STEAM.STEAM.SOLIDS</t>
  </si>
  <si>
    <t>UED.ktoe.NL.CHI.OTHER_CHEM.PROC_COOL_STEAM.STEAM.RFG</t>
  </si>
  <si>
    <t>UED.ktoe.NL.CHI.OTHER_CHEM.PROC_COOL_STEAM.STEAM.LPG</t>
  </si>
  <si>
    <t>UED.ktoe.NL.CHI.OTHER_CHEM.PROC_COOL_STEAM.STEAM.DIESEL_LIQBIO</t>
  </si>
  <si>
    <t>UED.ktoe.NL.CHI.OTHER_CHEM.PROC_COOL_STEAM.STEAM.RFO</t>
  </si>
  <si>
    <t>UED.ktoe.NL.CHI.OTHER_CHEM.PROC_COOL_STEAM.STEAM.OTHER</t>
  </si>
  <si>
    <t>UED.ktoe.NL.CHI.OTHER_CHEM.PROC_COOL_STEAM.STEAM.NG_BIOGAS</t>
  </si>
  <si>
    <t>UED.ktoe.NL.CHI.OTHER_CHEM.PROC_COOL_STEAM.STEAM.DERIVED</t>
  </si>
  <si>
    <t>UED.ktoe.NL.CHI.OTHER_CHEM.PROC_COOL_STEAM.STEAM.BIOMASS_WASTE</t>
  </si>
  <si>
    <t>UED.ktoe.NL.CHI.OTHER_CHEM.PROC_COOL_STEAM.STEAM.STEAM_DISTR</t>
  </si>
  <si>
    <t>UED.ktoe.NL.CHI.OTHER_CHEM.PROC_COOL.ELEC.ELEC</t>
  </si>
  <si>
    <t>UED.ktoe.NL.CHI.OTHER_CHEM.GENERIC.MECH.ELEC</t>
  </si>
  <si>
    <t>UED.ktoe.NL.CHI.PHARM.TOTAL.TOTAL.TOTAL</t>
  </si>
  <si>
    <t>UED.ktoe.NL.CHI.PHARM.LIGHT.GENERIC.ELEC</t>
  </si>
  <si>
    <t>UED.ktoe.NL.CHI.PHARM.AIRCOMP.GENERIC.ELEC</t>
  </si>
  <si>
    <t>UED.ktoe.NL.CHI.PHARM.MOTOR.GENERIC.ELEC</t>
  </si>
  <si>
    <t>UED.ktoe.NL.CHI.PHARM.FANS.GENERIC.ELEC</t>
  </si>
  <si>
    <t>UED.ktoe.NL.CHI.PHARM.LOW_ENTH.TOTAL.TOTAL</t>
  </si>
  <si>
    <t>UED.ktoe.NL.CHI.PHARM.LOW_ENTH.THERM.DIESEL_LIQBIO</t>
  </si>
  <si>
    <t>UED.ktoe.NL.CHI.PHARM.LOW_ENTH.THERM.NG_BIOGAS</t>
  </si>
  <si>
    <t>UED.ktoe.NL.CHI.PHARM.LOW_ENTH.THERM.SOLAR_GEO</t>
  </si>
  <si>
    <t>UED.ktoe.NL.CHI.PHARM.LOW_ENTH.HP.AMBIENT</t>
  </si>
  <si>
    <t>UED.ktoe.NL.CHI.PHARM.LOW_ENTH.THERM.ELEC</t>
  </si>
  <si>
    <t>UED.ktoe.NL.CHI.PHARM.PROCESSING_STEAM.TOTAL.TOTAL</t>
  </si>
  <si>
    <t>UED.ktoe.NL.CHI.PHARM.PROCESSING_STEAM.STEAM.SOLIDS</t>
  </si>
  <si>
    <t>UED.ktoe.NL.CHI.PHARM.PROCESSING_STEAM.STEAM.RFG</t>
  </si>
  <si>
    <t>UED.ktoe.NL.CHI.PHARM.PROCESSING_STEAM.STEAM.LPG</t>
  </si>
  <si>
    <t>UED.ktoe.NL.CHI.PHARM.PROCESSING_STEAM.STEAM.DIESEL_LIQBIO</t>
  </si>
  <si>
    <t>UED.ktoe.NL.CHI.PHARM.PROCESSING_STEAM.STEAM.RFO</t>
  </si>
  <si>
    <t>UED.ktoe.NL.CHI.PHARM.PROCESSING_STEAM.STEAM.OTHER</t>
  </si>
  <si>
    <t>UED.ktoe.NL.CHI.PHARM.PROCESSING_STEAM.STEAM.NG_BIOGAS</t>
  </si>
  <si>
    <t>UED.ktoe.NL.CHI.PHARM.PROCESSING_STEAM.STEAM.DERIVED</t>
  </si>
  <si>
    <t>UED.ktoe.NL.CHI.PHARM.PROCESSING_STEAM.STEAM.BIOMASS_WASTE</t>
  </si>
  <si>
    <t>UED.ktoe.NL.CHI.PHARM.PROCESSING_STEAM.STEAM.STEAM_DISTR</t>
  </si>
  <si>
    <t>UED.ktoe.NL.CHI.PHARM.PROCESSING.MICROW.ELEC</t>
  </si>
  <si>
    <t>UED.ktoe.NL.CHI.PHARM.PROC_HEAT.TOTAL.TOTAL</t>
  </si>
  <si>
    <t>UED.ktoe.NL.CHI.PHARM.PROC_HEAT.THERM.TOTAL</t>
  </si>
  <si>
    <t>UED.ktoe.NL.CHI.PHARM.PROC_HEAT.THERM.SOLIDS</t>
  </si>
  <si>
    <t>UED.ktoe.NL.CHI.PHARM.PROC_HEAT.THERM.LPG</t>
  </si>
  <si>
    <t>UED.ktoe.NL.CHI.PHARM.PROC_HEAT.THERM.DIESEL_LIQBIO</t>
  </si>
  <si>
    <t>UED.ktoe.NL.CHI.PHARM.PROC_HEAT.THERM.RFO</t>
  </si>
  <si>
    <t>UED.ktoe.NL.CHI.PHARM.PROC_HEAT.THERM.NG_BIOGAS</t>
  </si>
  <si>
    <t>UED.ktoe.NL.CHI.PHARM.PROC_HEAT.ELEC.ELEC</t>
  </si>
  <si>
    <t>UED.ktoe.NL.CHI.PHARM.PROC_COOL.THERM.NG_BIOGAS</t>
  </si>
  <si>
    <t>UED.ktoe.NL.CHI.PHARM.PROC_COOL_STEAM.TOTAL.TOTAL</t>
  </si>
  <si>
    <t>UED.ktoe.NL.CHI.PHARM.PROC_COOL_STEAM.STEAM.SOLIDS</t>
  </si>
  <si>
    <t>UED.ktoe.NL.CHI.PHARM.PROC_COOL_STEAM.STEAM.RFG</t>
  </si>
  <si>
    <t>UED.ktoe.NL.CHI.PHARM.PROC_COOL_STEAM.STEAM.LPG</t>
  </si>
  <si>
    <t>UED.ktoe.NL.CHI.PHARM.PROC_COOL_STEAM.STEAM.DIESEL_LIQBIO</t>
  </si>
  <si>
    <t>UED.ktoe.NL.CHI.PHARM.PROC_COOL_STEAM.STEAM.RFO</t>
  </si>
  <si>
    <t>UED.ktoe.NL.CHI.PHARM.PROC_COOL_STEAM.STEAM.OTHER</t>
  </si>
  <si>
    <t>UED.ktoe.NL.CHI.PHARM.PROC_COOL_STEAM.STEAM.NG_BIOGAS</t>
  </si>
  <si>
    <t>UED.ktoe.NL.CHI.PHARM.PROC_COOL_STEAM.STEAM.DERIVED</t>
  </si>
  <si>
    <t>UED.ktoe.NL.CHI.PHARM.PROC_COOL_STEAM.STEAM.BIOMASS_WASTE</t>
  </si>
  <si>
    <t>UED.ktoe.NL.CHI.PHARM.PROC_COOL_STEAM.STEAM.STEAM_DISTR</t>
  </si>
  <si>
    <t>UED.ktoe.NL.CHI.PHARM.PROC_COOL.ELEC.ELEC</t>
  </si>
  <si>
    <t>UED.ktoe.NL.CHI.PHARM.GENERIC.MECH.ELEC</t>
  </si>
  <si>
    <t>Basic chemicals (energy consumption)</t>
  </si>
  <si>
    <t>FUEL_EMI.ktCO2.NL.CHI.BASIC_CHEM.LIGHT.GENERIC.ELEC</t>
  </si>
  <si>
    <t>FUEL_EMI.ktCO2.NL.CHI.BASIC_CHEM.AIRCOMP.GENERIC.ELEC</t>
  </si>
  <si>
    <t>FUEL_EMI.ktCO2.NL.CHI.BASIC_CHEM.MOTOR.GENERIC.ELEC</t>
  </si>
  <si>
    <t>FUEL_EMI.ktCO2.NL.CHI.BASIC_CHEM.FANS.GENERIC.ELEC</t>
  </si>
  <si>
    <t>FUEL_EMI.ktCO2.NL.CHI.BASIC_CHEM.LOW_ENTH.TOTAL.TOTAL</t>
  </si>
  <si>
    <t>FUEL_EMI.ktCO2.NL.CHI.BASIC_CHEM.LOW_ENTH.THERM.DIESEL_LIQBIO</t>
  </si>
  <si>
    <t>FUEL_EMI.ktCO2.NL.CHI.BASIC_CHEM.LOW_ENTH.THERM.NG_BIOGAS</t>
  </si>
  <si>
    <t>FUEL_EMI.ktCO2.NL.CHI.BASIC_CHEM.LOW_ENTH.THERM.SOLAR_GEO</t>
  </si>
  <si>
    <t>FUEL_EMI.ktCO2.NL.CHI.BASIC_CHEM.LOW_ENTH.HP.AMBIENT</t>
  </si>
  <si>
    <t>FUEL_EMI.ktCO2.NL.CHI.BASIC_CHEM.LOW_ENTH.THERM.ELEC</t>
  </si>
  <si>
    <t>FUEL_EMI.ktCO2.NL.CHI.BASIC_CHEM.PROCESSING.TOTAL.TOTAL</t>
  </si>
  <si>
    <t>FUEL_EMI.ktCO2.NL.CHI.BASIC_CHEM.PROCESSING.STEAM.SOLIDS</t>
  </si>
  <si>
    <t>FUEL_EMI.ktCO2.NL.CHI.BASIC_CHEM.PROCESSING.STEAM.RFG</t>
  </si>
  <si>
    <t>FUEL_EMI.ktCO2.NL.CHI.BASIC_CHEM.PROCESSING.STEAM.LPG</t>
  </si>
  <si>
    <t>FUEL_EMI.ktCO2.NL.CHI.BASIC_CHEM.PROCESSING.STEAM.DIESEL_LIQBIO</t>
  </si>
  <si>
    <t>FUEL_EMI.ktCO2.NL.CHI.BASIC_CHEM.PROCESSING.STEAM.RFO</t>
  </si>
  <si>
    <t>FUEL_EMI.ktCO2.NL.CHI.BASIC_CHEM.PROCESSING.STEAM.OTHER</t>
  </si>
  <si>
    <t>FUEL_EMI.ktCO2.NL.CHI.BASIC_CHEM.PROCESSING.STEAM.NG_BIOGAS</t>
  </si>
  <si>
    <t>FUEL_EMI.ktCO2.NL.CHI.BASIC_CHEM.PROCESSING.STEAM.DERIVED</t>
  </si>
  <si>
    <t>FUEL_EMI.ktCO2.NL.CHI.BASIC_CHEM.PROCESSING.STEAM.BIOMASS_WASTE</t>
  </si>
  <si>
    <t>FUEL_EMI.ktCO2.NL.CHI.BASIC_CHEM.PROCESSING.STEAM.STEAM_DISTR</t>
  </si>
  <si>
    <t>FUEL_EMI.ktCO2.NL.CHI.BASIC_CHEM.PROC_HEAT.TOTAL.TOTAL</t>
  </si>
  <si>
    <t>FUEL_EMI.ktCO2.NL.CHI.BASIC_CHEM.PROC_HEAT.THERM.TOTAL</t>
  </si>
  <si>
    <t>FUEL_EMI.ktCO2.NL.CHI.BASIC_CHEM.PROC_HEAT.THERM.SOLIDS</t>
  </si>
  <si>
    <t>FUEL_EMI.ktCO2.NL.CHI.BASIC_CHEM.PROC_HEAT.THERM.LPG</t>
  </si>
  <si>
    <t>FUEL_EMI.ktCO2.NL.CHI.BASIC_CHEM.PROC_HEAT.THERM.DIESEL_LIQBIO</t>
  </si>
  <si>
    <t>FUEL_EMI.ktCO2.NL.CHI.BASIC_CHEM.PROC_HEAT.THERM.RFO</t>
  </si>
  <si>
    <t>FUEL_EMI.ktCO2.NL.CHI.BASIC_CHEM.PROC_HEAT.THERM.NG_BIOGAS</t>
  </si>
  <si>
    <t>FUEL_EMI.ktCO2.NL.CHI.BASIC_CHEM.PROC_HEAT.ELEC.ELEC</t>
  </si>
  <si>
    <t>FUEL_EMI.ktCO2.NL.CHI.BASIC_CHEM.PROC_COOL.THERM.NG_BIOGAS</t>
  </si>
  <si>
    <t>FUEL_EMI.ktCO2.NL.CHI.BASIC_CHEM.PROC_COOL_STEAM.TOTAL.TOTAL</t>
  </si>
  <si>
    <t>FUEL_EMI.ktCO2.NL.CHI.BASIC_CHEM.PROC_COOL_STEAM.STEAM.SOLIDS</t>
  </si>
  <si>
    <t>FUEL_EMI.ktCO2.NL.CHI.BASIC_CHEM.PROC_COOL_STEAM.STEAM.RFG</t>
  </si>
  <si>
    <t>FUEL_EMI.ktCO2.NL.CHI.BASIC_CHEM.PROC_COOL_STEAM.STEAM.LPG</t>
  </si>
  <si>
    <t>FUEL_EMI.ktCO2.NL.CHI.BASIC_CHEM.PROC_COOL_STEAM.STEAM.DIESEL_LIQBIO</t>
  </si>
  <si>
    <t>FUEL_EMI.ktCO2.NL.CHI.BASIC_CHEM.PROC_COOL_STEAM.STEAM.RFO</t>
  </si>
  <si>
    <t>FUEL_EMI.ktCO2.NL.CHI.BASIC_CHEM.PROC_COOL_STEAM.STEAM.OTHER</t>
  </si>
  <si>
    <t>FUEL_EMI.ktCO2.NL.CHI.BASIC_CHEM.PROC_COOL_STEAM.STEAM.NG_BIOGAS</t>
  </si>
  <si>
    <t>FUEL_EMI.ktCO2.NL.CHI.BASIC_CHEM.PROC_COOL_STEAM.STEAM.DERIVED</t>
  </si>
  <si>
    <t>FUEL_EMI.ktCO2.NL.CHI.BASIC_CHEM.PROC_COOL_STEAM.STEAM.BIOMASS_WASTE</t>
  </si>
  <si>
    <t>FUEL_EMI.ktCO2.NL.CHI.BASIC_CHEM.PROC_COOL_STEAM.STEAM.STEAM_DISTR</t>
  </si>
  <si>
    <t>FUEL_EMI.ktCO2.NL.CHI.BASIC_CHEM.PROC_COOL.ELEC.ELEC</t>
  </si>
  <si>
    <t>FUEL_EMI.ktCO2.NL.CHI.BASIC_CHEM.GENERIC.MECH.ELEC</t>
  </si>
  <si>
    <t>PROCESS_EMI.ktCO2.NL.CHI.BASIC_CHEM</t>
  </si>
  <si>
    <t>FUEL_EMI.ktCO2.NL.CHI.OTHER_CHEM.LIGHT.GENERIC.ELEC</t>
  </si>
  <si>
    <t>FUEL_EMI.ktCO2.NL.CHI.OTHER_CHEM.AIRCOMP.GENERIC.ELEC</t>
  </si>
  <si>
    <t>FUEL_EMI.ktCO2.NL.CHI.OTHER_CHEM.MOTOR.GENERIC.ELEC</t>
  </si>
  <si>
    <t>FUEL_EMI.ktCO2.NL.CHI.OTHER_CHEM.FANS.GENERIC.ELEC</t>
  </si>
  <si>
    <t>FUEL_EMI.ktCO2.NL.CHI.OTHER_CHEM.LOW_ENTH.TOTAL.TOTAL</t>
  </si>
  <si>
    <t>FUEL_EMI.ktCO2.NL.CHI.OTHER_CHEM.LOW_ENTH.THERM.DIESEL_LIQBIO</t>
  </si>
  <si>
    <t>FUEL_EMI.ktCO2.NL.CHI.OTHER_CHEM.LOW_ENTH.THERM.NG_BIOGAS</t>
  </si>
  <si>
    <t>FUEL_EMI.ktCO2.NL.CHI.OTHER_CHEM.LOW_ENTH.THERM.SOLAR_GEO</t>
  </si>
  <si>
    <t>FUEL_EMI.ktCO2.NL.CHI.OTHER_CHEM.LOW_ENTH.HP.AMBIENT</t>
  </si>
  <si>
    <t>FUEL_EMI.ktCO2.NL.CHI.OTHER_CHEM.LOW_ENTH.THERM.ELEC</t>
  </si>
  <si>
    <t>FUEL_EMI.ktCO2.NL.CHI.OTHER_CHEM.PROCESSING_STEAM.TOTAL.TOTAL</t>
  </si>
  <si>
    <t>FUEL_EMI.ktCO2.NL.CHI.OTHER_CHEM.PROCESSING_STEAM.STEAM.SOLIDS</t>
  </si>
  <si>
    <t>FUEL_EMI.ktCO2.NL.CHI.OTHER_CHEM.PROCESSING_STEAM.STEAM.RFG</t>
  </si>
  <si>
    <t>FUEL_EMI.ktCO2.NL.CHI.OTHER_CHEM.PROCESSING_STEAM.STEAM.LPG</t>
  </si>
  <si>
    <t>FUEL_EMI.ktCO2.NL.CHI.OTHER_CHEM.PROCESSING_STEAM.STEAM.DIESEL_LIQBIO</t>
  </si>
  <si>
    <t>FUEL_EMI.ktCO2.NL.CHI.OTHER_CHEM.PROCESSING_STEAM.STEAM.RFO</t>
  </si>
  <si>
    <t>FUEL_EMI.ktCO2.NL.CHI.OTHER_CHEM.PROCESSING_STEAM.STEAM.OTHER</t>
  </si>
  <si>
    <t>FUEL_EMI.ktCO2.NL.CHI.OTHER_CHEM.PROCESSING_STEAM.STEAM.NG_BIOGAS</t>
  </si>
  <si>
    <t>FUEL_EMI.ktCO2.NL.CHI.OTHER_CHEM.PROCESSING_STEAM.STEAM.DERIVED</t>
  </si>
  <si>
    <t>FUEL_EMI.ktCO2.NL.CHI.OTHER_CHEM.PROCESSING_STEAM.STEAM.BIOMASS_WASTE</t>
  </si>
  <si>
    <t>FUEL_EMI.ktCO2.NL.CHI.OTHER_CHEM.PROCESSING_STEAM.STEAM.STEAM_DISTR</t>
  </si>
  <si>
    <t>FUEL_EMI.ktCO2.NL.CHI.OTHER_CHEM.PROCESSING.MICROW.ELEC</t>
  </si>
  <si>
    <t>FUEL_EMI.ktCO2.NL.CHI.OTHER_CHEM.PROC_HEAT.TOTAL.TOTAL</t>
  </si>
  <si>
    <t>FUEL_EMI.ktCO2.NL.CHI.OTHER_CHEM.PROC_HEAT.THERM.TOTAL</t>
  </si>
  <si>
    <t>FUEL_EMI.ktCO2.NL.CHI.OTHER_CHEM.PROC_HEAT.THERM.SOLIDS</t>
  </si>
  <si>
    <t>FUEL_EMI.ktCO2.NL.CHI.OTHER_CHEM.PROC_HEAT.THERM.LPG</t>
  </si>
  <si>
    <t>FUEL_EMI.ktCO2.NL.CHI.OTHER_CHEM.PROC_HEAT.THERM.DIESEL_LIQBIO</t>
  </si>
  <si>
    <t>FUEL_EMI.ktCO2.NL.CHI.OTHER_CHEM.PROC_HEAT.THERM.RFO</t>
  </si>
  <si>
    <t>FUEL_EMI.ktCO2.NL.CHI.OTHER_CHEM.PROC_HEAT.THERM.NG_BIOGAS</t>
  </si>
  <si>
    <t>FUEL_EMI.ktCO2.NL.CHI.OTHER_CHEM.PROC_HEAT.ELEC.ELEC</t>
  </si>
  <si>
    <t>FUEL_EMI.ktCO2.NL.CHI.OTHER_CHEM.PROC_COOL.THERM.NG_BIOGAS</t>
  </si>
  <si>
    <t>FUEL_EMI.ktCO2.NL.CHI.OTHER_CHEM.PROC_COOL_STEAM.TOTAL.TOTAL</t>
  </si>
  <si>
    <t>FUEL_EMI.ktCO2.NL.CHI.OTHER_CHEM.PROC_COOL_STEAM.STEAM.SOLIDS</t>
  </si>
  <si>
    <t>FUEL_EMI.ktCO2.NL.CHI.OTHER_CHEM.PROC_COOL_STEAM.STEAM.RFG</t>
  </si>
  <si>
    <t>FUEL_EMI.ktCO2.NL.CHI.OTHER_CHEM.PROC_COOL_STEAM.STEAM.LPG</t>
  </si>
  <si>
    <t>FUEL_EMI.ktCO2.NL.CHI.OTHER_CHEM.PROC_COOL_STEAM.STEAM.DIESEL_LIQBIO</t>
  </si>
  <si>
    <t>FUEL_EMI.ktCO2.NL.CHI.OTHER_CHEM.PROC_COOL_STEAM.STEAM.RFO</t>
  </si>
  <si>
    <t>FUEL_EMI.ktCO2.NL.CHI.OTHER_CHEM.PROC_COOL_STEAM.STEAM.OTHER</t>
  </si>
  <si>
    <t>FUEL_EMI.ktCO2.NL.CHI.OTHER_CHEM.PROC_COOL_STEAM.STEAM.NG_BIOGAS</t>
  </si>
  <si>
    <t>FUEL_EMI.ktCO2.NL.CHI.OTHER_CHEM.PROC_COOL_STEAM.STEAM.DERIVED</t>
  </si>
  <si>
    <t>FUEL_EMI.ktCO2.NL.CHI.OTHER_CHEM.PROC_COOL_STEAM.STEAM.BIOMASS_WASTE</t>
  </si>
  <si>
    <t>FUEL_EMI.ktCO2.NL.CHI.OTHER_CHEM.PROC_COOL_STEAM.STEAM.STEAM_DISTR</t>
  </si>
  <si>
    <t>FUEL_EMI.ktCO2.NL.CHI.OTHER_CHEM.PROC_COOL.ELEC.ELEC</t>
  </si>
  <si>
    <t>FUEL_EMI.ktCO2.NL.CHI.OTHER_CHEM.GENERIC.MECH.ELEC</t>
  </si>
  <si>
    <t>PROCESS_EMI.ktCO2.NL.CHI.OTHER_CHEM</t>
  </si>
  <si>
    <t>FUEL_EMI.ktCO2.NL.CHI.PHARM.TOTAL.TOTAL.TOTAL</t>
  </si>
  <si>
    <t>FUEL_EMI.ktCO2.NL.CHI.PHARM.LIGHT.GENERIC.ELEC</t>
  </si>
  <si>
    <t>FUEL_EMI.ktCO2.NL.CHI.PHARM.AIRCOMP.GENERIC.ELEC</t>
  </si>
  <si>
    <t>FUEL_EMI.ktCO2.NL.CHI.PHARM.MOTOR.GENERIC.ELEC</t>
  </si>
  <si>
    <t>FUEL_EMI.ktCO2.NL.CHI.PHARM.FANS.GENERIC.ELEC</t>
  </si>
  <si>
    <t>FUEL_EMI.ktCO2.NL.CHI.PHARM.LOW_ENTH.TOTAL.TOTAL</t>
  </si>
  <si>
    <t>FUEL_EMI.ktCO2.NL.CHI.PHARM.LOW_ENTH.THERM.DIESEL_LIQBIO</t>
  </si>
  <si>
    <t>FUEL_EMI.ktCO2.NL.CHI.PHARM.LOW_ENTH.THERM.NG_BIOGAS</t>
  </si>
  <si>
    <t>FUEL_EMI.ktCO2.NL.CHI.PHARM.LOW_ENTH.THERM.SOLAR_GEO</t>
  </si>
  <si>
    <t>FUEL_EMI.ktCO2.NL.CHI.PHARM.LOW_ENTH.HP.AMBIENT</t>
  </si>
  <si>
    <t>FUEL_EMI.ktCO2.NL.CHI.PHARM.LOW_ENTH.THERM.ELEC</t>
  </si>
  <si>
    <t>FUEL_EMI.ktCO2.NL.CHI.PHARM.PROCESSING_STEAM.TOTAL.TOTAL</t>
  </si>
  <si>
    <t>FUEL_EMI.ktCO2.NL.CHI.PHARM.PROCESSING_STEAM.STEAM.SOLIDS</t>
  </si>
  <si>
    <t>FUEL_EMI.ktCO2.NL.CHI.PHARM.PROCESSING_STEAM.STEAM.RFG</t>
  </si>
  <si>
    <t>FUEL_EMI.ktCO2.NL.CHI.PHARM.PROCESSING_STEAM.STEAM.LPG</t>
  </si>
  <si>
    <t>FUEL_EMI.ktCO2.NL.CHI.PHARM.PROCESSING_STEAM.STEAM.DIESEL_LIQBIO</t>
  </si>
  <si>
    <t>FUEL_EMI.ktCO2.NL.CHI.PHARM.PROCESSING_STEAM.STEAM.RFO</t>
  </si>
  <si>
    <t>FUEL_EMI.ktCO2.NL.CHI.PHARM.PROCESSING_STEAM.STEAM.OTHER</t>
  </si>
  <si>
    <t>FUEL_EMI.ktCO2.NL.CHI.PHARM.PROCESSING_STEAM.STEAM.NG_BIOGAS</t>
  </si>
  <si>
    <t>FUEL_EMI.ktCO2.NL.CHI.PHARM.PROCESSING_STEAM.STEAM.DERIVED</t>
  </si>
  <si>
    <t>FUEL_EMI.ktCO2.NL.CHI.PHARM.PROCESSING_STEAM.STEAM.BIOMASS_WASTE</t>
  </si>
  <si>
    <t>FUEL_EMI.ktCO2.NL.CHI.PHARM.PROCESSING_STEAM.STEAM.STEAM_DISTR</t>
  </si>
  <si>
    <t>FUEL_EMI.ktCO2.NL.CHI.PHARM.PROCESSING.MICROW.ELEC</t>
  </si>
  <si>
    <t>FUEL_EMI.ktCO2.NL.CHI.PHARM.PROC_HEAT.TOTAL.TOTAL</t>
  </si>
  <si>
    <t>FUEL_EMI.ktCO2.NL.CHI.PHARM.PROC_HEAT.THERM.TOTAL</t>
  </si>
  <si>
    <t>FUEL_EMI.ktCO2.NL.CHI.PHARM.PROC_HEAT.THERM.SOLIDS</t>
  </si>
  <si>
    <t>FUEL_EMI.ktCO2.NL.CHI.PHARM.PROC_HEAT.THERM.LPG</t>
  </si>
  <si>
    <t>FUEL_EMI.ktCO2.NL.CHI.PHARM.PROC_HEAT.THERM.DIESEL_LIQBIO</t>
  </si>
  <si>
    <t>FUEL_EMI.ktCO2.NL.CHI.PHARM.PROC_HEAT.THERM.RFO</t>
  </si>
  <si>
    <t>FUEL_EMI.ktCO2.NL.CHI.PHARM.PROC_HEAT.THERM.NG_BIOGAS</t>
  </si>
  <si>
    <t>FUEL_EMI.ktCO2.NL.CHI.PHARM.PROC_HEAT.ELEC.ELEC</t>
  </si>
  <si>
    <t>FUEL_EMI.ktCO2.NL.CHI.PHARM.PROC_COOL.THERM.NG_BIOGAS</t>
  </si>
  <si>
    <t>FUEL_EMI.ktCO2.NL.CHI.PHARM.PROC_COOL_STEAM.TOTAL.TOTAL</t>
  </si>
  <si>
    <t>FUEL_EMI.ktCO2.NL.CHI.PHARM.PROC_COOL_STEAM.STEAM.SOLIDS</t>
  </si>
  <si>
    <t>FUEL_EMI.ktCO2.NL.CHI.PHARM.PROC_COOL_STEAM.STEAM.RFG</t>
  </si>
  <si>
    <t>FUEL_EMI.ktCO2.NL.CHI.PHARM.PROC_COOL_STEAM.STEAM.LPG</t>
  </si>
  <si>
    <t>FUEL_EMI.ktCO2.NL.CHI.PHARM.PROC_COOL_STEAM.STEAM.DIESEL_LIQBIO</t>
  </si>
  <si>
    <t>FUEL_EMI.ktCO2.NL.CHI.PHARM.PROC_COOL_STEAM.STEAM.RFO</t>
  </si>
  <si>
    <t>FUEL_EMI.ktCO2.NL.CHI.PHARM.PROC_COOL_STEAM.STEAM.OTHER</t>
  </si>
  <si>
    <t>FUEL_EMI.ktCO2.NL.CHI.PHARM.PROC_COOL_STEAM.STEAM.NG_BIOGAS</t>
  </si>
  <si>
    <t>FUEL_EMI.ktCO2.NL.CHI.PHARM.PROC_COOL_STEAM.STEAM.DERIVED</t>
  </si>
  <si>
    <t>FUEL_EMI.ktCO2.NL.CHI.PHARM.PROC_COOL_STEAM.STEAM.BIOMASS_WASTE</t>
  </si>
  <si>
    <t>FUEL_EMI.ktCO2.NL.CHI.PHARM.PROC_COOL_STEAM.STEAM.STEAM_DISTR</t>
  </si>
  <si>
    <t>FUEL_EMI.ktCO2.NL.CHI.PHARM.PROC_COOL.ELEC.ELEC</t>
  </si>
  <si>
    <t>FUEL_EMI.ktCO2.NL.CHI.PHARM.GENERIC.MECH.ELEC</t>
  </si>
  <si>
    <t>Basic chemicals (over energy consumption, without process emissions)</t>
  </si>
  <si>
    <t>Other chemicals (without process emissions)</t>
  </si>
  <si>
    <t>VA.Meuro2023.NL.NMM.CEM</t>
  </si>
  <si>
    <t>VA.Meuro2023.NL.NMM.CER</t>
  </si>
  <si>
    <t>VA.Meuro2023.NL.NMM.GLASS</t>
  </si>
  <si>
    <t>Cement (kt)</t>
  </si>
  <si>
    <t>OUTPUT.kt.NL.NMM.CEM</t>
  </si>
  <si>
    <t>Ceramics &amp; other NMM (kt bricks eq.)</t>
  </si>
  <si>
    <t>OUTPUT.kt.NL.NMM.CER</t>
  </si>
  <si>
    <t>Glass production  (kt)</t>
  </si>
  <si>
    <t>OUTPUT.kt.NL.NMM.GLASS</t>
  </si>
  <si>
    <t>CAP.kt.NL.NMM.CEM</t>
  </si>
  <si>
    <t>CAP.kt.NL.NMM.CER</t>
  </si>
  <si>
    <t>CAP.kt.NL.NMM.GLASS</t>
  </si>
  <si>
    <t>NEWCAP.kt.NL.NMM.CEM</t>
  </si>
  <si>
    <t>NEWCAP.kt.NL.NMM.CER</t>
  </si>
  <si>
    <t>NEWCAP.kt.NL.NMM.GLASS</t>
  </si>
  <si>
    <t>FEC.ktoe.NL.NMM.TOTAL.TOTAL.TOTAL.TOTAL</t>
  </si>
  <si>
    <t>FEC.ktoe.NL.NMM.TOTAL.TOTAL.TOTAL.SOLIDS</t>
  </si>
  <si>
    <t>FEC.ktoe.NL.NMM.TOTAL.TOTAL.TOTAL.RFG</t>
  </si>
  <si>
    <t>FEC.ktoe.NL.NMM.TOTAL.TOTAL.TOTAL.LPG</t>
  </si>
  <si>
    <t>FEC.ktoe.NL.NMM.TOTAL.TOTAL.TOTAL.DIESEL</t>
  </si>
  <si>
    <t>FEC.ktoe.NL.NMM.TOTAL.TOTAL.TOTAL.RFO</t>
  </si>
  <si>
    <t>FEC.ktoe.NL.NMM.TOTAL.TOTAL.TOTAL.OTHER</t>
  </si>
  <si>
    <t>FEC.ktoe.NL.NMM.TOTAL.TOTAL.TOTAL.NG</t>
  </si>
  <si>
    <t>FEC.ktoe.NL.NMM.TOTAL.TOTAL.TOTAL.DERIVED</t>
  </si>
  <si>
    <t>FEC.ktoe.NL.NMM.TOTAL.TOTAL.TOTAL.BIOMASS_WASTE</t>
  </si>
  <si>
    <t>FEC.ktoe.NL.NMM.TOTAL.TOTAL.TOTAL.BIOGAS</t>
  </si>
  <si>
    <t>FEC.ktoe.NL.NMM.TOTAL.TOTAL.TOTAL.LIQBIO</t>
  </si>
  <si>
    <t>FEC.ktoe.NL.NMM.TOTAL.TOTAL.TOTAL.SOLAR</t>
  </si>
  <si>
    <t>FEC.ktoe.NL.NMM.TOTAL.TOTAL.TOTAL.GEO</t>
  </si>
  <si>
    <t>FEC.ktoe.NL.NMM.TOTAL.TOTAL.TOTAL.AMBIENT</t>
  </si>
  <si>
    <t>FEC.ktoe.NL.NMM.TOTAL.TOTAL.TOTAL.STEAM_DISTR</t>
  </si>
  <si>
    <t>FEC.ktoe.NL.NMM.TOTAL.TOTAL.TOTAL.ELEC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</si>
  <si>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</si>
  <si>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</si>
  <si>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</si>
  <si>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FEC.ktoe.NL.NMM.CEM.TOTAL.TOTAL.TOTAL</t>
  </si>
  <si>
    <t>FEC.ktoe.NL.NMM.CEM.LIGHT.GENERIC.ELEC</t>
  </si>
  <si>
    <t>FEC.ktoe.NL.NMM.CEM.AIRCOMP.GENERIC.ELEC</t>
  </si>
  <si>
    <t>FEC.ktoe.NL.NMM.CEM.MOTOR.GENERIC.ELEC</t>
  </si>
  <si>
    <t>FEC.ktoe.NL.NMM.CEM.FANS.GENERIC.ELEC</t>
  </si>
  <si>
    <t>FEC.ktoe.NL.NMM.CEM.LOW_ENTH.TOTAL.TOTAL</t>
  </si>
  <si>
    <t>FEC.ktoe.NL.NMM.CEM.LOW_ENTH.THERM.DIESEL_LIQBIO</t>
  </si>
  <si>
    <t>FEC.ktoe.NL.NMM.CEM.LOW_ENTH.THERM.NG_BIOGAS</t>
  </si>
  <si>
    <t>FEC.ktoe.NL.NMM.CEM.LOW_ENTH.THERM.SOLAR_GEO</t>
  </si>
  <si>
    <t>FEC.ktoe.NL.NMM.CEM.LOW_ENTH.HP.AMBIENT</t>
  </si>
  <si>
    <t>FEC.ktoe.NL.NMM.CEM.LOW_ENTH.THERM.ELEC</t>
  </si>
  <si>
    <t>Cement: Grinding, milling of raw material</t>
  </si>
  <si>
    <t>FEC.ktoe.NL.NMM.CEM.GRINDING_RAW.MECH.ELEC</t>
  </si>
  <si>
    <t>Cement: Pre-heating and pre-calcination</t>
  </si>
  <si>
    <t>FEC.ktoe.NL.NMM.CEM.PREHEAT.TOTAL.TOTAL</t>
  </si>
  <si>
    <t>FEC.ktoe.NL.NMM.CEM.PREHEAT.THERM.SOLIDS</t>
  </si>
  <si>
    <t>FEC.ktoe.NL.NMM.CEM.PREHEAT.THERM.LPG</t>
  </si>
  <si>
    <t>FEC.ktoe.NL.NMM.CEM.PREHEAT.THERM.DIESEL_LIQBIO</t>
  </si>
  <si>
    <t>FEC.ktoe.NL.NMM.CEM.PREHEAT.THERM.RFO</t>
  </si>
  <si>
    <t>FEC.ktoe.NL.NMM.CEM.PREHEAT.THERM.OTHER</t>
  </si>
  <si>
    <t>FEC.ktoe.NL.NMM.CEM.PREHEAT.THERM.NG_BIOGAS</t>
  </si>
  <si>
    <t>FEC.ktoe.NL.NMM.CEM.PREHEAT.THERM.BIOMASS_WASTE</t>
  </si>
  <si>
    <t>Cement: Clinker production (kilns)</t>
  </si>
  <si>
    <t>FEC.ktoe.NL.NMM.CEM.KILN.TOTAL.TOTAL</t>
  </si>
  <si>
    <t>FEC.ktoe.NL.NMM.CEM.KILN.THERM.SOLIDS</t>
  </si>
  <si>
    <t>FEC.ktoe.NL.NMM.CEM.KILN.THERM.LPG</t>
  </si>
  <si>
    <t>FEC.ktoe.NL.NMM.CEM.KILN.THERM.DIESEL_LIQBIO</t>
  </si>
  <si>
    <t>FEC.ktoe.NL.NMM.CEM.KILN.THERM.RFO</t>
  </si>
  <si>
    <t>FEC.ktoe.NL.NMM.CEM.KILN.THERM.OTHER</t>
  </si>
  <si>
    <t>FEC.ktoe.NL.NMM.CEM.KILN.THERM.NG_BIOGAS</t>
  </si>
  <si>
    <t>FEC.ktoe.NL.NMM.CEM.KILN.THERM.BIOMASS_WASTE</t>
  </si>
  <si>
    <t>Cement: Grinding, packaging and precasting</t>
  </si>
  <si>
    <t>Cement: Grinding, packaging and precasting (electricity)</t>
  </si>
  <si>
    <t>FEC.ktoe.NL.NMM.CEM.PRECAST.MECH.ELEC</t>
  </si>
  <si>
    <t>Cement: Precasting - Steam</t>
  </si>
  <si>
    <t>FEC.ktoe.NL.NMM.CEM.PRECAST_STEAM.TOTAL.TOTAL</t>
  </si>
  <si>
    <t>FEC.ktoe.NL.NMM.CEM.PRECAST_STEAM.STEAM.SOLIDS</t>
  </si>
  <si>
    <t>FEC.ktoe.NL.NMM.CEM.PRECAST_STEAM.STEAM.RFG</t>
  </si>
  <si>
    <t>FEC.ktoe.NL.NMM.CEM.PRECAST_STEAM.STEAM.LPG</t>
  </si>
  <si>
    <t>FEC.ktoe.NL.NMM.CEM.PRECAST_STEAM.STEAM.DIESEL_LIQBIO</t>
  </si>
  <si>
    <t>FEC.ktoe.NL.NMM.CEM.PRECAST_STEAM.STEAM.RFO</t>
  </si>
  <si>
    <t>FEC.ktoe.NL.NMM.CEM.PRECAST_STEAM.STEAM.OTHER</t>
  </si>
  <si>
    <t>FEC.ktoe.NL.NMM.CEM.PRECAST_STEAM.STEAM.NG_BIOGAS</t>
  </si>
  <si>
    <t>FEC.ktoe.NL.NMM.CEM.PRECAST_STEAM.STEAM.DERIVED</t>
  </si>
  <si>
    <t>FEC.ktoe.NL.NMM.CEM.PRECAST_STEAM.STEAM.BIOMASS_WASTE</t>
  </si>
  <si>
    <t>FEC.ktoe.NL.NMM.CEM.PRECAST_STEAM.STEAM.STEAM_DISTR</t>
  </si>
  <si>
    <t>FEC.ktoe.NL.NMM.CER.TOTAL.TOTAL.TOTAL</t>
  </si>
  <si>
    <t>FEC.ktoe.NL.NMM.CER.LIGHT.GENERIC.ELEC</t>
  </si>
  <si>
    <t>FEC.ktoe.NL.NMM.CER.AIRCOMP.GENERIC.ELEC</t>
  </si>
  <si>
    <t>FEC.ktoe.NL.NMM.CER.MOTOR.GENERIC.ELEC</t>
  </si>
  <si>
    <t>FEC.ktoe.NL.NMM.CER.FANS.GENERIC.ELEC</t>
  </si>
  <si>
    <t>FEC.ktoe.NL.NMM.CER.LOW_ENTH.TOTAL.TOTAL</t>
  </si>
  <si>
    <t>FEC.ktoe.NL.NMM.CER.LOW_ENTH.THERM.DIESEL_LIQBIO</t>
  </si>
  <si>
    <t>FEC.ktoe.NL.NMM.CER.LOW_ENTH.THERM.NG_BIOGAS</t>
  </si>
  <si>
    <t>FEC.ktoe.NL.NMM.CER.LOW_ENTH.THERM.SOLAR_GEO</t>
  </si>
  <si>
    <t>FEC.ktoe.NL.NMM.CER.LOW_ENTH.HP.AMBIENT</t>
  </si>
  <si>
    <t>FEC.ktoe.NL.NMM.CER.LOW_ENTH.THERM.ELEC</t>
  </si>
  <si>
    <t>Ceramics: Mixing of raw material</t>
  </si>
  <si>
    <t>FEC.ktoe.NL.NMM.CER.MIXING.MECH.ELEC</t>
  </si>
  <si>
    <t>Ceramics: Drying and sintering of raw material</t>
  </si>
  <si>
    <t>Ceramics: Thermal drying and sintering</t>
  </si>
  <si>
    <t>FEC.ktoe.NL.NMM.CER.DRYING.TOTAL.TOTAL</t>
  </si>
  <si>
    <t>FEC.ktoe.NL.NMM.CER.DRYING.THERM.SOLIDS</t>
  </si>
  <si>
    <t>FEC.ktoe.NL.NMM.CER.DRYING.THERM.LPG</t>
  </si>
  <si>
    <t>FEC.ktoe.NL.NMM.CER.DRYING.THERM.DIESEL_LIQBIO</t>
  </si>
  <si>
    <t>FEC.ktoe.NL.NMM.CER.DRYING.THERM.RFO</t>
  </si>
  <si>
    <t>FEC.ktoe.NL.NMM.CER.DRYING.THERM.NG_BIOGAS</t>
  </si>
  <si>
    <t>Ceramics: Steam drying and sintering</t>
  </si>
  <si>
    <t>FEC.ktoe.NL.NMM.CER.DRYING_STEAM.TOTAL.TOTAL</t>
  </si>
  <si>
    <t>FEC.ktoe.NL.NMM.CER.DRYING_STEAM.STEAM.SOLIDS</t>
  </si>
  <si>
    <t>FEC.ktoe.NL.NMM.CER.DRYING_STEAM.STEAM.RFG</t>
  </si>
  <si>
    <t>FEC.ktoe.NL.NMM.CER.DRYING_STEAM.STEAM.LPG</t>
  </si>
  <si>
    <t>FEC.ktoe.NL.NMM.CER.DRYING_STEAM.STEAM.DIESEL_LIQBIO</t>
  </si>
  <si>
    <t>FEC.ktoe.NL.NMM.CER.DRYING_STEAM.STEAM.RFO</t>
  </si>
  <si>
    <t>FEC.ktoe.NL.NMM.CER.DRYING_STEAM.STEAM.OTHER</t>
  </si>
  <si>
    <t>FEC.ktoe.NL.NMM.CER.DRYING_STEAM.STEAM.NG_BIOGAS</t>
  </si>
  <si>
    <t>FEC.ktoe.NL.NMM.CER.DRYING_STEAM.STEAM.DERIVED</t>
  </si>
  <si>
    <t>FEC.ktoe.NL.NMM.CER.DRYING_STEAM.STEAM.BIOMASS_WASTE</t>
  </si>
  <si>
    <t>FEC.ktoe.NL.NMM.CER.DRYING_STEAM.STEAM.STEAM_DISTR</t>
  </si>
  <si>
    <t>Ceramics: Microwave drying and sintering</t>
  </si>
  <si>
    <t>FEC.ktoe.NL.NMM.CER.DRYING_MICROW.MICROW.ELEC</t>
  </si>
  <si>
    <t>Ceramics: Primary production process</t>
  </si>
  <si>
    <t>Ceramics: Thermal kiln</t>
  </si>
  <si>
    <t>FEC.ktoe.NL.NMM.CER.KILN_THERM.TOTAL.TOTAL</t>
  </si>
  <si>
    <t>FEC.ktoe.NL.NMM.CER.KILN_THERM.THERM.SOLIDS</t>
  </si>
  <si>
    <t>FEC.ktoe.NL.NMM.CER.KILN_THERM.THERM.LPG</t>
  </si>
  <si>
    <t>FEC.ktoe.NL.NMM.CER.KILN_THERM.THERM.DIESEL_LIQBIO</t>
  </si>
  <si>
    <t>FEC.ktoe.NL.NMM.CER.KILN_THERM.THERM.RFO</t>
  </si>
  <si>
    <t>FEC.ktoe.NL.NMM.CER.KILN_THERM.THERM.OTHER</t>
  </si>
  <si>
    <t>FEC.ktoe.NL.NMM.CER.KILN_THERM.THERM.NG_BIOGAS</t>
  </si>
  <si>
    <t>FEC.ktoe.NL.NMM.CER.KILN_THERM.THERM.BIOMASS_WASTE</t>
  </si>
  <si>
    <t>Ceramics: Electric kiln</t>
  </si>
  <si>
    <t>FEC.ktoe.NL.NMM.CER.KILN_ELEC.ELEC.ELEC</t>
  </si>
  <si>
    <t>Ceramics: Product finishing</t>
  </si>
  <si>
    <t>Ceramics: Thermal furnace</t>
  </si>
  <si>
    <t>FEC.ktoe.NL.NMM.CER.FINISHING.TOTAL.TOTAL</t>
  </si>
  <si>
    <t>FEC.ktoe.NL.NMM.CER.FINISHING.THERM.SOLIDS</t>
  </si>
  <si>
    <t>FEC.ktoe.NL.NMM.CER.FINISHING.THERM.LPG</t>
  </si>
  <si>
    <t>FEC.ktoe.NL.NMM.CER.FINISHING.THERM.DIESEL_LIQBIO</t>
  </si>
  <si>
    <t>FEC.ktoe.NL.NMM.CER.FINISHING.THERM.RFO</t>
  </si>
  <si>
    <t>FEC.ktoe.NL.NMM.CER.FINISHING.THERM.NG_BIOGAS</t>
  </si>
  <si>
    <t>Ceramics: Electric furnace</t>
  </si>
  <si>
    <t>FEC.ktoe.NL.NMM.CER.FINISHING_ELEC.ELEC.ELEC</t>
  </si>
  <si>
    <t>FEC.ktoe.NL.NMM.GLASS.TOTAL.TOTAL.TOTAL</t>
  </si>
  <si>
    <t>FEC.ktoe.NL.NMM.GLASS.LIGHT.GENERIC.ELEC</t>
  </si>
  <si>
    <t>FEC.ktoe.NL.NMM.GLASS.AIRCOMP.GENERIC.ELEC</t>
  </si>
  <si>
    <t>FEC.ktoe.NL.NMM.GLASS.MOTOR.GENERIC.ELEC</t>
  </si>
  <si>
    <t>FEC.ktoe.NL.NMM.GLASS.FANS.GENERIC.ELEC</t>
  </si>
  <si>
    <t>FEC.ktoe.NL.NMM.GLASS.LOW_ENTH.TOTAL.TOTAL</t>
  </si>
  <si>
    <t>FEC.ktoe.NL.NMM.GLASS.LOW_ENTH.THERM.DIESEL_LIQBIO</t>
  </si>
  <si>
    <t>FEC.ktoe.NL.NMM.GLASS.LOW_ENTH.THERM.NG_BIOGAS</t>
  </si>
  <si>
    <t>FEC.ktoe.NL.NMM.GLASS.LOW_ENTH.THERM.SOLAR_GEO</t>
  </si>
  <si>
    <t>FEC.ktoe.NL.NMM.GLASS.LOW_ENTH.HP.AMBIENT</t>
  </si>
  <si>
    <t>FEC.ktoe.NL.NMM.GLASS.LOW_ENTH.THERM.ELEC</t>
  </si>
  <si>
    <t>Glass: Melting tank</t>
  </si>
  <si>
    <t>Glass: Thermal melting tank</t>
  </si>
  <si>
    <t>FEC.ktoe.NL.NMM.GLASS.MELTING.TOTAL.TOTAL</t>
  </si>
  <si>
    <t>FEC.ktoe.NL.NMM.GLASS.MELTING.THERM.SOLIDS</t>
  </si>
  <si>
    <t>FEC.ktoe.NL.NMM.GLASS.MELTING.THERM.LPG</t>
  </si>
  <si>
    <t>FEC.ktoe.NL.NMM.GLASS.MELTING.THERM.DIESEL_LIQBIO</t>
  </si>
  <si>
    <t>FEC.ktoe.NL.NMM.GLASS.MELTING.THERM.RFO</t>
  </si>
  <si>
    <t>FEC.ktoe.NL.NMM.GLASS.MELTING.THERM.NG_BIOGAS</t>
  </si>
  <si>
    <t>Glass: Electric melting tank</t>
  </si>
  <si>
    <t>FEC.ktoe.NL.NMM.GLASS.MELTING_ELEC.ELEC.ELEC</t>
  </si>
  <si>
    <t>Glass: Forming</t>
  </si>
  <si>
    <t>FEC.ktoe.NL.NMM.GLASS.FORMING.ELEC.ELEC</t>
  </si>
  <si>
    <t>Glass: Annealing</t>
  </si>
  <si>
    <t>Glass: Annealing - thermal</t>
  </si>
  <si>
    <t>FEC.ktoe.NL.NMM.GLASS.ANNEALING.TOTAL.TOTAL</t>
  </si>
  <si>
    <t>FEC.ktoe.NL.NMM.GLASS.ANNEALING.THERM.SOLIDS</t>
  </si>
  <si>
    <t>FEC.ktoe.NL.NMM.GLASS.ANNEALING.THERM.LPG</t>
  </si>
  <si>
    <t>FEC.ktoe.NL.NMM.GLASS.ANNEALING.THERM.DIESEL_LIQBIO</t>
  </si>
  <si>
    <t>FEC.ktoe.NL.NMM.GLASS.ANNEALING.THERM.RFO</t>
  </si>
  <si>
    <t>FEC.ktoe.NL.NMM.GLASS.ANNEALING.THERM.NG_BIOGAS</t>
  </si>
  <si>
    <t>Glass: Annealing - electric</t>
  </si>
  <si>
    <t>FEC.ktoe.NL.NMM.GLASS.ANNEALING_ELEC.ELEC.ELEC</t>
  </si>
  <si>
    <t>Glass: Finishing processes</t>
  </si>
  <si>
    <t>FEC.ktoe.NL.NMM.GLASS.FINISHING.ELEC.ELEC</t>
  </si>
  <si>
    <t>Cement: Grinding, packaging - electric</t>
  </si>
  <si>
    <t>Cement: Precasting - steam</t>
  </si>
  <si>
    <t>UED.ktoe.NL.NMM.CEM.TOTAL.TOTAL.TOTAL</t>
  </si>
  <si>
    <t>UED.ktoe.NL.NMM.CEM.LIGHT.GENERIC.ELEC</t>
  </si>
  <si>
    <t>UED.ktoe.NL.NMM.CEM.AIRCOMP.GENERIC.ELEC</t>
  </si>
  <si>
    <t>UED.ktoe.NL.NMM.CEM.MOTOR.GENERIC.ELEC</t>
  </si>
  <si>
    <t>UED.ktoe.NL.NMM.CEM.FANS.GENERIC.ELEC</t>
  </si>
  <si>
    <t>UED.ktoe.NL.NMM.CEM.LOW_ENTH.TOTAL.TOTAL</t>
  </si>
  <si>
    <t>UED.ktoe.NL.NMM.CEM.LOW_ENTH.THERM.DIESEL_LIQBIO</t>
  </si>
  <si>
    <t>UED.ktoe.NL.NMM.CEM.LOW_ENTH.THERM.NG_BIOGAS</t>
  </si>
  <si>
    <t>UED.ktoe.NL.NMM.CEM.LOW_ENTH.THERM.SOLAR_GEO</t>
  </si>
  <si>
    <t>UED.ktoe.NL.NMM.CEM.LOW_ENTH.HP.AMBIENT</t>
  </si>
  <si>
    <t>UED.ktoe.NL.NMM.CEM.LOW_ENTH.THERM.ELEC</t>
  </si>
  <si>
    <t>UED.ktoe.NL.NMM.CEM.GRINDING_RAW.MECH.ELEC</t>
  </si>
  <si>
    <t>UED.ktoe.NL.NMM.CEM.PREHEAT.TOTAL.TOTAL</t>
  </si>
  <si>
    <t>UED.ktoe.NL.NMM.CEM.PREHEAT.THERM.SOLIDS</t>
  </si>
  <si>
    <t>UED.ktoe.NL.NMM.CEM.PREHEAT.THERM.LPG</t>
  </si>
  <si>
    <t>UED.ktoe.NL.NMM.CEM.PREHEAT.THERM.DIESEL_LIQBIO</t>
  </si>
  <si>
    <t>UED.ktoe.NL.NMM.CEM.PREHEAT.THERM.RFO</t>
  </si>
  <si>
    <t>UED.ktoe.NL.NMM.CEM.PREHEAT.THERM.OTHER</t>
  </si>
  <si>
    <t>UED.ktoe.NL.NMM.CEM.PREHEAT.THERM.NG_BIOGAS</t>
  </si>
  <si>
    <t>UED.ktoe.NL.NMM.CEM.PREHEAT.THERM.BIOMASS_WASTE</t>
  </si>
  <si>
    <t>UED.ktoe.NL.NMM.CEM.KILN.TOTAL.TOTAL</t>
  </si>
  <si>
    <t>UED.ktoe.NL.NMM.CEM.KILN.THERM.SOLIDS</t>
  </si>
  <si>
    <t>UED.ktoe.NL.NMM.CEM.KILN.THERM.LPG</t>
  </si>
  <si>
    <t>UED.ktoe.NL.NMM.CEM.KILN.THERM.DIESEL_LIQBIO</t>
  </si>
  <si>
    <t>UED.ktoe.NL.NMM.CEM.KILN.THERM.RFO</t>
  </si>
  <si>
    <t>UED.ktoe.NL.NMM.CEM.KILN.THERM.OTHER</t>
  </si>
  <si>
    <t>UED.ktoe.NL.NMM.CEM.KILN.THERM.NG_BIOGAS</t>
  </si>
  <si>
    <t>UED.ktoe.NL.NMM.CEM.KILN.THERM.BIOMASS_WASTE</t>
  </si>
  <si>
    <t>UED.ktoe.NL.NMM.CEM.PRECAST.MECH.ELEC</t>
  </si>
  <si>
    <t>UED.ktoe.NL.NMM.CEM.PRECAST_STEAM.TOTAL.TOTAL</t>
  </si>
  <si>
    <t>UED.ktoe.NL.NMM.CEM.PRECAST_STEAM.STEAM.SOLIDS</t>
  </si>
  <si>
    <t>UED.ktoe.NL.NMM.CEM.PRECAST_STEAM.STEAM.RFG</t>
  </si>
  <si>
    <t>UED.ktoe.NL.NMM.CEM.PRECAST_STEAM.STEAM.LPG</t>
  </si>
  <si>
    <t>UED.ktoe.NL.NMM.CEM.PRECAST_STEAM.STEAM.DIESEL_LIQBIO</t>
  </si>
  <si>
    <t>UED.ktoe.NL.NMM.CEM.PRECAST_STEAM.STEAM.RFO</t>
  </si>
  <si>
    <t>UED.ktoe.NL.NMM.CEM.PRECAST_STEAM.STEAM.OTHER</t>
  </si>
  <si>
    <t>UED.ktoe.NL.NMM.CEM.PRECAST_STEAM.STEAM.NG_BIOGAS</t>
  </si>
  <si>
    <t>UED.ktoe.NL.NMM.CEM.PRECAST_STEAM.STEAM.DERIVED</t>
  </si>
  <si>
    <t>UED.ktoe.NL.NMM.CEM.PRECAST_STEAM.STEAM.BIOMASS_WASTE</t>
  </si>
  <si>
    <t>UED.ktoe.NL.NMM.CEM.PRECAST_STEAM.STEAM.STEAM_DISTR</t>
  </si>
  <si>
    <t>UED.ktoe.NL.NMM.CER.TOTAL.TOTAL.TOTAL</t>
  </si>
  <si>
    <t>UED.ktoe.NL.NMM.CER.LIGHT.GENERIC.ELEC</t>
  </si>
  <si>
    <t>UED.ktoe.NL.NMM.CER.AIRCOMP.GENERIC.ELEC</t>
  </si>
  <si>
    <t>UED.ktoe.NL.NMM.CER.MOTOR.GENERIC.ELEC</t>
  </si>
  <si>
    <t>UED.ktoe.NL.NMM.CER.FANS.GENERIC.ELEC</t>
  </si>
  <si>
    <t>UED.ktoe.NL.NMM.CER.LOW_ENTH.TOTAL.TOTAL</t>
  </si>
  <si>
    <t>UED.ktoe.NL.NMM.CER.LOW_ENTH.THERM.DIESEL_LIQBIO</t>
  </si>
  <si>
    <t>UED.ktoe.NL.NMM.CER.LOW_ENTH.THERM.NG_BIOGAS</t>
  </si>
  <si>
    <t>UED.ktoe.NL.NMM.CER.LOW_ENTH.THERM.SOLAR_GEO</t>
  </si>
  <si>
    <t>UED.ktoe.NL.NMM.CER.LOW_ENTH.HP.AMBIENT</t>
  </si>
  <si>
    <t>UED.ktoe.NL.NMM.CER.LOW_ENTH.THERM.ELEC</t>
  </si>
  <si>
    <t>UED.ktoe.NL.NMM.CER.MIXING.MECH.ELEC</t>
  </si>
  <si>
    <t>UED.ktoe.NL.NMM.CER.DRYING.TOTAL.TOTAL</t>
  </si>
  <si>
    <t>UED.ktoe.NL.NMM.CER.DRYING.THERM.SOLIDS</t>
  </si>
  <si>
    <t>UED.ktoe.NL.NMM.CER.DRYING.THERM.LPG</t>
  </si>
  <si>
    <t>UED.ktoe.NL.NMM.CER.DRYING.THERM.DIESEL_LIQBIO</t>
  </si>
  <si>
    <t>UED.ktoe.NL.NMM.CER.DRYING.THERM.RFO</t>
  </si>
  <si>
    <t>UED.ktoe.NL.NMM.CER.DRYING.THERM.NG_BIOGAS</t>
  </si>
  <si>
    <t>UED.ktoe.NL.NMM.CER.DRYING_STEAM.TOTAL.TOTAL</t>
  </si>
  <si>
    <t>UED.ktoe.NL.NMM.CER.DRYING_STEAM.STEAM.SOLIDS</t>
  </si>
  <si>
    <t>UED.ktoe.NL.NMM.CER.DRYING_STEAM.STEAM.RFG</t>
  </si>
  <si>
    <t>UED.ktoe.NL.NMM.CER.DRYING_STEAM.STEAM.LPG</t>
  </si>
  <si>
    <t>UED.ktoe.NL.NMM.CER.DRYING_STEAM.STEAM.DIESEL_LIQBIO</t>
  </si>
  <si>
    <t>UED.ktoe.NL.NMM.CER.DRYING_STEAM.STEAM.RFO</t>
  </si>
  <si>
    <t>UED.ktoe.NL.NMM.CER.DRYING_STEAM.STEAM.OTHER</t>
  </si>
  <si>
    <t>UED.ktoe.NL.NMM.CER.DRYING_STEAM.STEAM.NG_BIOGAS</t>
  </si>
  <si>
    <t>UED.ktoe.NL.NMM.CER.DRYING_STEAM.STEAM.DERIVED</t>
  </si>
  <si>
    <t>UED.ktoe.NL.NMM.CER.DRYING_STEAM.STEAM.BIOMASS_WASTE</t>
  </si>
  <si>
    <t>UED.ktoe.NL.NMM.CER.DRYING_STEAM.STEAM.STEAM_DISTR</t>
  </si>
  <si>
    <t>UED.ktoe.NL.NMM.CER.DRYING_MICROW.MICROW.ELEC</t>
  </si>
  <si>
    <t>UED.ktoe.NL.NMM.CER.KILN_THERM.TOTAL.TOTAL</t>
  </si>
  <si>
    <t>UED.ktoe.NL.NMM.CER.KILN_THERM.THERM.SOLIDS</t>
  </si>
  <si>
    <t>UED.ktoe.NL.NMM.CER.KILN_THERM.THERM.LPG</t>
  </si>
  <si>
    <t>UED.ktoe.NL.NMM.CER.KILN_THERM.THERM.DIESEL_LIQBIO</t>
  </si>
  <si>
    <t>UED.ktoe.NL.NMM.CER.KILN_THERM.THERM.RFO</t>
  </si>
  <si>
    <t>UED.ktoe.NL.NMM.CER.KILN_THERM.THERM.OTHER</t>
  </si>
  <si>
    <t>UED.ktoe.NL.NMM.CER.KILN_THERM.THERM.NG_BIOGAS</t>
  </si>
  <si>
    <t>UED.ktoe.NL.NMM.CER.KILN_THERM.THERM.BIOMASS_WASTE</t>
  </si>
  <si>
    <t>UED.ktoe.NL.NMM.CER.KILN_ELEC.ELEC.ELEC</t>
  </si>
  <si>
    <t>UED.ktoe.NL.NMM.CER.FINISHING.TOTAL.TOTAL</t>
  </si>
  <si>
    <t>UED.ktoe.NL.NMM.CER.FINISHING.THERM.SOLIDS</t>
  </si>
  <si>
    <t>UED.ktoe.NL.NMM.CER.FINISHING.THERM.LPG</t>
  </si>
  <si>
    <t>UED.ktoe.NL.NMM.CER.FINISHING.THERM.DIESEL_LIQBIO</t>
  </si>
  <si>
    <t>UED.ktoe.NL.NMM.CER.FINISHING.THERM.RFO</t>
  </si>
  <si>
    <t>UED.ktoe.NL.NMM.CER.FINISHING.THERM.NG_BIOGAS</t>
  </si>
  <si>
    <t>UED.ktoe.NL.NMM.CER.FINISHING_ELEC.ELEC.ELEC</t>
  </si>
  <si>
    <t>UED.ktoe.NL.NMM.GLASS.TOTAL.TOTAL.TOTAL</t>
  </si>
  <si>
    <t>UED.ktoe.NL.NMM.GLASS.LIGHT.GENERIC.ELEC</t>
  </si>
  <si>
    <t>UED.ktoe.NL.NMM.GLASS.AIRCOMP.GENERIC.ELEC</t>
  </si>
  <si>
    <t>UED.ktoe.NL.NMM.GLASS.MOTOR.GENERIC.ELEC</t>
  </si>
  <si>
    <t>UED.ktoe.NL.NMM.GLASS.FANS.GENERIC.ELEC</t>
  </si>
  <si>
    <t>UED.ktoe.NL.NMM.GLASS.LOW_ENTH.TOTAL.TOTAL</t>
  </si>
  <si>
    <t>UED.ktoe.NL.NMM.GLASS.LOW_ENTH.THERM.DIESEL_LIQBIO</t>
  </si>
  <si>
    <t>UED.ktoe.NL.NMM.GLASS.LOW_ENTH.THERM.NG_BIOGAS</t>
  </si>
  <si>
    <t>UED.ktoe.NL.NMM.GLASS.LOW_ENTH.THERM.SOLAR_GEO</t>
  </si>
  <si>
    <t>UED.ktoe.NL.NMM.GLASS.LOW_ENTH.HP.AMBIENT</t>
  </si>
  <si>
    <t>UED.ktoe.NL.NMM.GLASS.LOW_ENTH.THERM.ELEC</t>
  </si>
  <si>
    <t>UED.ktoe.NL.NMM.GLASS.MELTING.TOTAL.TOTAL</t>
  </si>
  <si>
    <t>UED.ktoe.NL.NMM.GLASS.MELTING.THERM.SOLIDS</t>
  </si>
  <si>
    <t>UED.ktoe.NL.NMM.GLASS.MELTING.THERM.LPG</t>
  </si>
  <si>
    <t>UED.ktoe.NL.NMM.GLASS.MELTING.THERM.DIESEL_LIQBIO</t>
  </si>
  <si>
    <t>UED.ktoe.NL.NMM.GLASS.MELTING.THERM.RFO</t>
  </si>
  <si>
    <t>UED.ktoe.NL.NMM.GLASS.MELTING.THERM.NG_BIOGAS</t>
  </si>
  <si>
    <t>UED.ktoe.NL.NMM.GLASS.MELTING_ELEC.ELEC.ELEC</t>
  </si>
  <si>
    <t>UED.ktoe.NL.NMM.GLASS.FORMING.ELEC.ELEC</t>
  </si>
  <si>
    <t>UED.ktoe.NL.NMM.GLASS.ANNEALING.TOTAL.TOTAL</t>
  </si>
  <si>
    <t>UED.ktoe.NL.NMM.GLASS.ANNEALING.THERM.SOLIDS</t>
  </si>
  <si>
    <t>UED.ktoe.NL.NMM.GLASS.ANNEALING.THERM.LPG</t>
  </si>
  <si>
    <t>UED.ktoe.NL.NMM.GLASS.ANNEALING.THERM.DIESEL_LIQBIO</t>
  </si>
  <si>
    <t>UED.ktoe.NL.NMM.GLASS.ANNEALING.THERM.RFO</t>
  </si>
  <si>
    <t>UED.ktoe.NL.NMM.GLASS.ANNEALING.THERM.NG_BIOGAS</t>
  </si>
  <si>
    <t>UED.ktoe.NL.NMM.GLASS.ANNEALING_ELEC.ELEC.ELEC</t>
  </si>
  <si>
    <t>UED.ktoe.NL.NMM.GLASS.FINISHING.ELEC.ELEC</t>
  </si>
  <si>
    <t>FUEL_EMI.ktCO2.NL.NMM.CEM.LIGHT.GENERIC.ELEC</t>
  </si>
  <si>
    <t>FUEL_EMI.ktCO2.NL.NMM.CEM.AIRCOMP.GENERIC.ELEC</t>
  </si>
  <si>
    <t>FUEL_EMI.ktCO2.NL.NMM.CEM.MOTOR.GENERIC.ELEC</t>
  </si>
  <si>
    <t>FUEL_EMI.ktCO2.NL.NMM.CEM.FANS.GENERIC.ELEC</t>
  </si>
  <si>
    <t>FUEL_EMI.ktCO2.NL.NMM.CEM.LOW_ENTH.TOTAL.TOTAL</t>
  </si>
  <si>
    <t>FUEL_EMI.ktCO2.NL.NMM.CEM.LOW_ENTH.THERM.DIESEL_LIQBIO</t>
  </si>
  <si>
    <t>FUEL_EMI.ktCO2.NL.NMM.CEM.LOW_ENTH.THERM.NG_BIOGAS</t>
  </si>
  <si>
    <t>FUEL_EMI.ktCO2.NL.NMM.CEM.LOW_ENTH.THERM.SOLAR_GEO</t>
  </si>
  <si>
    <t>FUEL_EMI.ktCO2.NL.NMM.CEM.LOW_ENTH.HP.AMBIENT</t>
  </si>
  <si>
    <t>FUEL_EMI.ktCO2.NL.NMM.CEM.LOW_ENTH.THERM.ELEC</t>
  </si>
  <si>
    <t>FUEL_EMI.ktCO2.NL.NMM.CEM.GRINDING_RAW.MECH.ELEC</t>
  </si>
  <si>
    <t>FUEL_EMI.ktCO2.NL.NMM.CEM.PREHEAT.TOTAL.TOTAL</t>
  </si>
  <si>
    <t>FUEL_EMI.ktCO2.NL.NMM.CEM.PREHEAT.THERM.SOLIDS</t>
  </si>
  <si>
    <t>FUEL_EMI.ktCO2.NL.NMM.CEM.PREHEAT.THERM.LPG</t>
  </si>
  <si>
    <t>FUEL_EMI.ktCO2.NL.NMM.CEM.PREHEAT.THERM.DIESEL_LIQBIO</t>
  </si>
  <si>
    <t>FUEL_EMI.ktCO2.NL.NMM.CEM.PREHEAT.THERM.RFO</t>
  </si>
  <si>
    <t>FUEL_EMI.ktCO2.NL.NMM.CEM.PREHEAT.THERM.OTHER</t>
  </si>
  <si>
    <t>FUEL_EMI.ktCO2.NL.NMM.CEM.PREHEAT.THERM.NG_BIOGAS</t>
  </si>
  <si>
    <t>FUEL_EMI.ktCO2.NL.NMM.CEM.PREHEAT.THERM.BIOMASS_WASTE</t>
  </si>
  <si>
    <t>FUEL_EMI.ktCO2.NL.NMM.CEM.KILN.TOTAL.TOTAL</t>
  </si>
  <si>
    <t>FUEL_EMI.ktCO2.NL.NMM.CEM.KILN.THERM.SOLIDS</t>
  </si>
  <si>
    <t>FUEL_EMI.ktCO2.NL.NMM.CEM.KILN.THERM.LPG</t>
  </si>
  <si>
    <t>FUEL_EMI.ktCO2.NL.NMM.CEM.KILN.THERM.DIESEL_LIQBIO</t>
  </si>
  <si>
    <t>FUEL_EMI.ktCO2.NL.NMM.CEM.KILN.THERM.RFO</t>
  </si>
  <si>
    <t>FUEL_EMI.ktCO2.NL.NMM.CEM.KILN.THERM.OTHER</t>
  </si>
  <si>
    <t>FUEL_EMI.ktCO2.NL.NMM.CEM.KILN.THERM.NG_BIOGAS</t>
  </si>
  <si>
    <t>FUEL_EMI.ktCO2.NL.NMM.CEM.KILN.THERM.BIOMASS_WASTE</t>
  </si>
  <si>
    <t>FUEL_EMI.ktCO2.NL.NMM.CEM.PRECAST.MECH.ELEC</t>
  </si>
  <si>
    <t>FUEL_EMI.ktCO2.NL.NMM.CEM.PRECAST_STEAM.TOTAL.TOTAL</t>
  </si>
  <si>
    <t>FUEL_EMI.ktCO2.NL.NMM.CEM.PRECAST_STEAM.STEAM.SOLIDS</t>
  </si>
  <si>
    <t>FUEL_EMI.ktCO2.NL.NMM.CEM.PRECAST_STEAM.STEAM.RFG</t>
  </si>
  <si>
    <t>FUEL_EMI.ktCO2.NL.NMM.CEM.PRECAST_STEAM.STEAM.LPG</t>
  </si>
  <si>
    <t>FUEL_EMI.ktCO2.NL.NMM.CEM.PRECAST_STEAM.STEAM.DIESEL_LIQBIO</t>
  </si>
  <si>
    <t>FUEL_EMI.ktCO2.NL.NMM.CEM.PRECAST_STEAM.STEAM.RFO</t>
  </si>
  <si>
    <t>FUEL_EMI.ktCO2.NL.NMM.CEM.PRECAST_STEAM.STEAM.OTHER</t>
  </si>
  <si>
    <t>FUEL_EMI.ktCO2.NL.NMM.CEM.PRECAST_STEAM.STEAM.NG_BIOGAS</t>
  </si>
  <si>
    <t>FUEL_EMI.ktCO2.NL.NMM.CEM.PRECAST_STEAM.STEAM.DERIVED</t>
  </si>
  <si>
    <t>FUEL_EMI.ktCO2.NL.NMM.CEM.PRECAST_STEAM.STEAM.BIOMASS_WASTE</t>
  </si>
  <si>
    <t>FUEL_EMI.ktCO2.NL.NMM.CEM.PRECAST_STEAM.STEAM.STEAM_DISTR</t>
  </si>
  <si>
    <t>PROCESS_EMI.ktCO2.NL.NMM.CEM</t>
  </si>
  <si>
    <t>FUEL_EMI.ktCO2.NL.NMM.CER.LIGHT.GENERIC.ELEC</t>
  </si>
  <si>
    <t>FUEL_EMI.ktCO2.NL.NMM.CER.AIRCOMP.GENERIC.ELEC</t>
  </si>
  <si>
    <t>FUEL_EMI.ktCO2.NL.NMM.CER.MOTOR.GENERIC.ELEC</t>
  </si>
  <si>
    <t>FUEL_EMI.ktCO2.NL.NMM.CER.FANS.GENERIC.ELEC</t>
  </si>
  <si>
    <t>FUEL_EMI.ktCO2.NL.NMM.CER.LOW_ENTH.TOTAL.TOTAL</t>
  </si>
  <si>
    <t>FUEL_EMI.ktCO2.NL.NMM.CER.LOW_ENTH.THERM.DIESEL_LIQBIO</t>
  </si>
  <si>
    <t>FUEL_EMI.ktCO2.NL.NMM.CER.LOW_ENTH.THERM.NG_BIOGAS</t>
  </si>
  <si>
    <t>FUEL_EMI.ktCO2.NL.NMM.CER.LOW_ENTH.THERM.SOLAR_GEO</t>
  </si>
  <si>
    <t>FUEL_EMI.ktCO2.NL.NMM.CER.LOW_ENTH.HP.AMBIENT</t>
  </si>
  <si>
    <t>FUEL_EMI.ktCO2.NL.NMM.CER.LOW_ENTH.THERM.ELEC</t>
  </si>
  <si>
    <t>FUEL_EMI.ktCO2.NL.NMM.CER.MIXING.MECH.ELEC</t>
  </si>
  <si>
    <t>FUEL_EMI.ktCO2.NL.NMM.CER.DRYING.TOTAL.TOTAL</t>
  </si>
  <si>
    <t>FUEL_EMI.ktCO2.NL.NMM.CER.DRYING.THERM.SOLIDS</t>
  </si>
  <si>
    <t>FUEL_EMI.ktCO2.NL.NMM.CER.DRYING.THERM.LPG</t>
  </si>
  <si>
    <t>FUEL_EMI.ktCO2.NL.NMM.CER.DRYING.THERM.DIESEL_LIQBIO</t>
  </si>
  <si>
    <t>FUEL_EMI.ktCO2.NL.NMM.CER.DRYING.THERM.RFO</t>
  </si>
  <si>
    <t>FUEL_EMI.ktCO2.NL.NMM.CER.DRYING.THERM.NG_BIOGAS</t>
  </si>
  <si>
    <t>FUEL_EMI.ktCO2.NL.NMM.CER.DRYING_STEAM.TOTAL.TOTAL</t>
  </si>
  <si>
    <t>FUEL_EMI.ktCO2.NL.NMM.CER.DRYING_STEAM.STEAM.SOLIDS</t>
  </si>
  <si>
    <t>FUEL_EMI.ktCO2.NL.NMM.CER.DRYING_STEAM.STEAM.RFG</t>
  </si>
  <si>
    <t>FUEL_EMI.ktCO2.NL.NMM.CER.DRYING_STEAM.STEAM.LPG</t>
  </si>
  <si>
    <t>FUEL_EMI.ktCO2.NL.NMM.CER.DRYING_STEAM.STEAM.DIESEL_LIQBIO</t>
  </si>
  <si>
    <t>FUEL_EMI.ktCO2.NL.NMM.CER.DRYING_STEAM.STEAM.RFO</t>
  </si>
  <si>
    <t>FUEL_EMI.ktCO2.NL.NMM.CER.DRYING_STEAM.STEAM.OTHER</t>
  </si>
  <si>
    <t>FUEL_EMI.ktCO2.NL.NMM.CER.DRYING_STEAM.STEAM.NG_BIOGAS</t>
  </si>
  <si>
    <t>FUEL_EMI.ktCO2.NL.NMM.CER.DRYING_STEAM.STEAM.DERIVED</t>
  </si>
  <si>
    <t>FUEL_EMI.ktCO2.NL.NMM.CER.DRYING_STEAM.STEAM.BIOMASS_WASTE</t>
  </si>
  <si>
    <t>FUEL_EMI.ktCO2.NL.NMM.CER.DRYING_STEAM.STEAM.STEAM_DISTR</t>
  </si>
  <si>
    <t>FUEL_EMI.ktCO2.NL.NMM.CER.DRYING_MICROW.MICROW.ELEC</t>
  </si>
  <si>
    <t>FUEL_EMI.ktCO2.NL.NMM.CER.KILN_THERM.TOTAL.TOTAL</t>
  </si>
  <si>
    <t>FUEL_EMI.ktCO2.NL.NMM.CER.KILN_THERM.THERM.SOLIDS</t>
  </si>
  <si>
    <t>FUEL_EMI.ktCO2.NL.NMM.CER.KILN_THERM.THERM.LPG</t>
  </si>
  <si>
    <t>FUEL_EMI.ktCO2.NL.NMM.CER.KILN_THERM.THERM.DIESEL_LIQBIO</t>
  </si>
  <si>
    <t>FUEL_EMI.ktCO2.NL.NMM.CER.KILN_THERM.THERM.RFO</t>
  </si>
  <si>
    <t>FUEL_EMI.ktCO2.NL.NMM.CER.KILN_THERM.THERM.OTHER</t>
  </si>
  <si>
    <t>FUEL_EMI.ktCO2.NL.NMM.CER.KILN_THERM.THERM.NG_BIOGAS</t>
  </si>
  <si>
    <t>FUEL_EMI.ktCO2.NL.NMM.CER.KILN_THERM.THERM.BIOMASS_WASTE</t>
  </si>
  <si>
    <t>FUEL_EMI.ktCO2.NL.NMM.CER.KILN_ELEC.ELEC.ELEC</t>
  </si>
  <si>
    <t>FUEL_EMI.ktCO2.NL.NMM.CER.FINISHING.TOTAL.TOTAL</t>
  </si>
  <si>
    <t>FUEL_EMI.ktCO2.NL.NMM.CER.FINISHING.THERM.SOLIDS</t>
  </si>
  <si>
    <t>FUEL_EMI.ktCO2.NL.NMM.CER.FINISHING.THERM.LPG</t>
  </si>
  <si>
    <t>FUEL_EMI.ktCO2.NL.NMM.CER.FINISHING.THERM.DIESEL_LIQBIO</t>
  </si>
  <si>
    <t>FUEL_EMI.ktCO2.NL.NMM.CER.FINISHING.THERM.RFO</t>
  </si>
  <si>
    <t>FUEL_EMI.ktCO2.NL.NMM.CER.FINISHING.THERM.NG_BIOGAS</t>
  </si>
  <si>
    <t>FUEL_EMI.ktCO2.NL.NMM.CER.FINISHING_ELEC.ELEC.ELEC</t>
  </si>
  <si>
    <t>PROCESS_EMI.ktCO2.NL.NMM.CER</t>
  </si>
  <si>
    <t>FUEL_EMI.ktCO2.NL.NMM.GLASS.LIGHT.GENERIC.ELEC</t>
  </si>
  <si>
    <t>FUEL_EMI.ktCO2.NL.NMM.GLASS.AIRCOMP.GENERIC.ELEC</t>
  </si>
  <si>
    <t>FUEL_EMI.ktCO2.NL.NMM.GLASS.MOTOR.GENERIC.ELEC</t>
  </si>
  <si>
    <t>FUEL_EMI.ktCO2.NL.NMM.GLASS.FANS.GENERIC.ELEC</t>
  </si>
  <si>
    <t>FUEL_EMI.ktCO2.NL.NMM.GLASS.LOW_ENTH.TOTAL.TOTAL</t>
  </si>
  <si>
    <t>FUEL_EMI.ktCO2.NL.NMM.GLASS.LOW_ENTH.THERM.DIESEL_LIQBIO</t>
  </si>
  <si>
    <t>FUEL_EMI.ktCO2.NL.NMM.GLASS.LOW_ENTH.THERM.NG_BIOGAS</t>
  </si>
  <si>
    <t>FUEL_EMI.ktCO2.NL.NMM.GLASS.LOW_ENTH.THERM.SOLAR_GEO</t>
  </si>
  <si>
    <t>FUEL_EMI.ktCO2.NL.NMM.GLASS.LOW_ENTH.HP.AMBIENT</t>
  </si>
  <si>
    <t>FUEL_EMI.ktCO2.NL.NMM.GLASS.LOW_ENTH.THERM.ELEC</t>
  </si>
  <si>
    <t>FUEL_EMI.ktCO2.NL.NMM.GLASS.MELTING.TOTAL.TOTAL</t>
  </si>
  <si>
    <t>FUEL_EMI.ktCO2.NL.NMM.GLASS.MELTING.THERM.SOLIDS</t>
  </si>
  <si>
    <t>FUEL_EMI.ktCO2.NL.NMM.GLASS.MELTING.THERM.LPG</t>
  </si>
  <si>
    <t>FUEL_EMI.ktCO2.NL.NMM.GLASS.MELTING.THERM.DIESEL_LIQBIO</t>
  </si>
  <si>
    <t>FUEL_EMI.ktCO2.NL.NMM.GLASS.MELTING.THERM.RFO</t>
  </si>
  <si>
    <t>FUEL_EMI.ktCO2.NL.NMM.GLASS.MELTING.THERM.NG_BIOGAS</t>
  </si>
  <si>
    <t>FUEL_EMI.ktCO2.NL.NMM.GLASS.MELTING_ELEC.ELEC.ELEC</t>
  </si>
  <si>
    <t>FUEL_EMI.ktCO2.NL.NMM.GLASS.FORMING.ELEC.ELEC</t>
  </si>
  <si>
    <t>FUEL_EMI.ktCO2.NL.NMM.GLASS.ANNEALING.TOTAL.TOTAL</t>
  </si>
  <si>
    <t>FUEL_EMI.ktCO2.NL.NMM.GLASS.ANNEALING.THERM.SOLIDS</t>
  </si>
  <si>
    <t>FUEL_EMI.ktCO2.NL.NMM.GLASS.ANNEALING.THERM.LPG</t>
  </si>
  <si>
    <t>FUEL_EMI.ktCO2.NL.NMM.GLASS.ANNEALING.THERM.DIESEL_LIQBIO</t>
  </si>
  <si>
    <t>FUEL_EMI.ktCO2.NL.NMM.GLASS.ANNEALING.THERM.RFO</t>
  </si>
  <si>
    <t>FUEL_EMI.ktCO2.NL.NMM.GLASS.ANNEALING.THERM.NG_BIOGAS</t>
  </si>
  <si>
    <t>FUEL_EMI.ktCO2.NL.NMM.GLASS.ANNEALING_ELEC.ELEC.ELEC</t>
  </si>
  <si>
    <t>FUEL_EMI.ktCO2.NL.NMM.GLASS.FINISHING.ELEC.ELEC</t>
  </si>
  <si>
    <t>PROCESS_EMI.ktCO2.NL.NMM.GLASS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</si>
  <si>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</si>
  <si>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</si>
  <si>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</si>
  <si>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</si>
  <si>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</si>
  <si>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VA.Meuro2023.NL.PPA.PULP</t>
  </si>
  <si>
    <t>VA.Meuro2023.NL.PPA.PAPER</t>
  </si>
  <si>
    <t>VA.Meuro2023.NL.PPA.PRINT</t>
  </si>
  <si>
    <t>Pulp production (kt)</t>
  </si>
  <si>
    <t>OUTPUT.kt.NL.PPA.PULP</t>
  </si>
  <si>
    <t>Paper production  (kt)</t>
  </si>
  <si>
    <t>OUTPUT.kt.NL.PPA.PAPER</t>
  </si>
  <si>
    <t>Printing and media reproduction (kt paper eq.)</t>
  </si>
  <si>
    <t>OUTPUT.kt.NL.PPA.PRINT</t>
  </si>
  <si>
    <t>CAP.kt.NL.PPA.PULP</t>
  </si>
  <si>
    <t>CAP.kt.NL.PPA.PAPER</t>
  </si>
  <si>
    <t>CAP.kt.NL.PPA.PRINT</t>
  </si>
  <si>
    <t>NEWCAP.kt.NL.PPA.PULP</t>
  </si>
  <si>
    <t>NEWCAP.kt.NL.PPA.PAPER</t>
  </si>
  <si>
    <t>NEWCAP.kt.NL.PPA.PRINT</t>
  </si>
  <si>
    <t>FEC.ktoe.NL.PPA.TOTAL.TOTAL.TOTAL.TOTAL</t>
  </si>
  <si>
    <t>FEC.ktoe.NL.PPA.TOTAL.TOTAL.TOTAL.SOLIDS</t>
  </si>
  <si>
    <t>FEC.ktoe.NL.PPA.TOTAL.TOTAL.TOTAL.RFG</t>
  </si>
  <si>
    <t>FEC.ktoe.NL.PPA.TOTAL.TOTAL.TOTAL.LPG</t>
  </si>
  <si>
    <t>FEC.ktoe.NL.PPA.TOTAL.TOTAL.TOTAL.DIESEL</t>
  </si>
  <si>
    <t>FEC.ktoe.NL.PPA.TOTAL.TOTAL.TOTAL.RFO</t>
  </si>
  <si>
    <t>FEC.ktoe.NL.PPA.TOTAL.TOTAL.TOTAL.OTHER</t>
  </si>
  <si>
    <t>FEC.ktoe.NL.PPA.TOTAL.TOTAL.TOTAL.NG</t>
  </si>
  <si>
    <t>FEC.ktoe.NL.PPA.TOTAL.TOTAL.TOTAL.DERIVED</t>
  </si>
  <si>
    <t>FEC.ktoe.NL.PPA.TOTAL.TOTAL.TOTAL.BIOMASS_WASTE</t>
  </si>
  <si>
    <t>FEC.ktoe.NL.PPA.TOTAL.TOTAL.TOTAL.BIOGAS</t>
  </si>
  <si>
    <t>FEC.ktoe.NL.PPA.TOTAL.TOTAL.TOTAL.LIQBIO</t>
  </si>
  <si>
    <t>FEC.ktoe.NL.PPA.TOTAL.TOTAL.TOTAL.SOLAR</t>
  </si>
  <si>
    <t>FEC.ktoe.NL.PPA.TOTAL.TOTAL.TOTAL.GEO</t>
  </si>
  <si>
    <t>FEC.ktoe.NL.PPA.TOTAL.TOTAL.TOTAL.AMBIENT</t>
  </si>
  <si>
    <t>FEC.ktoe.NL.PPA.TOTAL.TOTAL.TOTAL.STEAM_DISTR</t>
  </si>
  <si>
    <t>FEC.ktoe.NL.PPA.TOTAL.TOTAL.TOTAL.ELEC</t>
  </si>
  <si>
    <t>FEC.ktoe.NL.PPA.PULP.TOTAL.TOTAL.TOTAL</t>
  </si>
  <si>
    <t>FEC.ktoe.NL.PPA.PULP.LIGHT.GENERIC.ELEC</t>
  </si>
  <si>
    <t>FEC.ktoe.NL.PPA.PULP.AIRCOMP.GENERIC.ELEC</t>
  </si>
  <si>
    <t>FEC.ktoe.NL.PPA.PULP.MOTOR.GENERIC.ELEC</t>
  </si>
  <si>
    <t>FEC.ktoe.NL.PPA.PULP.FANS.GENERIC.ELEC</t>
  </si>
  <si>
    <t>FEC.ktoe.NL.PPA.PULP.LOW_ENTH.TOTAL.TOTAL</t>
  </si>
  <si>
    <t>FEC.ktoe.NL.PPA.PULP.LOW_ENTH.THERM.DIESEL_LIQBIO</t>
  </si>
  <si>
    <t>FEC.ktoe.NL.PPA.PULP.LOW_ENTH.THERM.NG_BIOGAS</t>
  </si>
  <si>
    <t>FEC.ktoe.NL.PPA.PULP.LOW_ENTH.THERM.SOLAR_GEO</t>
  </si>
  <si>
    <t>FEC.ktoe.NL.PPA.PULP.LOW_ENTH.HP.AMBIENT</t>
  </si>
  <si>
    <t>FEC.ktoe.NL.PPA.PULP.LOW_ENTH.THERM.ELEC</t>
  </si>
  <si>
    <t>Pulp: Wood preparation, grinding</t>
  </si>
  <si>
    <t>FEC.ktoe.NL.PPA.PULP.PREPARATION.MECH.ELEC</t>
  </si>
  <si>
    <t>Pulp: Pulping</t>
  </si>
  <si>
    <t>Pulp: Pulping thermal</t>
  </si>
  <si>
    <t>FEC.ktoe.NL.PPA.PULP.PULPING.TOTAL.TOTAL</t>
  </si>
  <si>
    <t>FEC.ktoe.NL.PPA.PULP.PULPING.STEAM.SOLIDS</t>
  </si>
  <si>
    <t>FEC.ktoe.NL.PPA.PULP.PULPING.STEAM.RFG</t>
  </si>
  <si>
    <t>FEC.ktoe.NL.PPA.PULP.PULPING.STEAM.LPG</t>
  </si>
  <si>
    <t>FEC.ktoe.NL.PPA.PULP.PULPING.STEAM.DIESEL_LIQBIO</t>
  </si>
  <si>
    <t>FEC.ktoe.NL.PPA.PULP.PULPING.STEAM.RFO</t>
  </si>
  <si>
    <t>FEC.ktoe.NL.PPA.PULP.PULPING.STEAM.OTHER</t>
  </si>
  <si>
    <t>FEC.ktoe.NL.PPA.PULP.PULPING.STEAM.NG_BIOGAS</t>
  </si>
  <si>
    <t>FEC.ktoe.NL.PPA.PULP.PULPING.STEAM.DERIVED</t>
  </si>
  <si>
    <t>FEC.ktoe.NL.PPA.PULP.PULPING.STEAM.BIOMASS_WASTE</t>
  </si>
  <si>
    <t>FEC.ktoe.NL.PPA.PULP.PULPING.STEAM.STEAM_DISTR</t>
  </si>
  <si>
    <t>Pulp: Pulping electric</t>
  </si>
  <si>
    <t>FEC.ktoe.NL.PPA.PULP.PULPING_MECH.MECH.ELEC</t>
  </si>
  <si>
    <t>Pulp: Cleaning</t>
  </si>
  <si>
    <t>FEC.ktoe.NL.PPA.PULP.BLEACHING.THERM.ELEC</t>
  </si>
  <si>
    <t>FEC.ktoe.NL.PPA.PAPER.TOTAL.TOTAL.TOTAL</t>
  </si>
  <si>
    <t>FEC.ktoe.NL.PPA.PAPER.LIGHT.GENERIC.ELEC</t>
  </si>
  <si>
    <t>FEC.ktoe.NL.PPA.PAPER.AIRCOMP.GENERIC.ELEC</t>
  </si>
  <si>
    <t>FEC.ktoe.NL.PPA.PAPER.MOTOR.GENERIC.ELEC</t>
  </si>
  <si>
    <t>FEC.ktoe.NL.PPA.PAPER.FANS.GENERIC.ELEC</t>
  </si>
  <si>
    <t>FEC.ktoe.NL.PPA.PAPER.LOW_ENTH.TOTAL.TOTAL</t>
  </si>
  <si>
    <t>FEC.ktoe.NL.PPA.PAPER.LOW_ENTH.THERM.DIESEL_LIQBIO</t>
  </si>
  <si>
    <t>FEC.ktoe.NL.PPA.PAPER.LOW_ENTH.THERM.NG_BIOGAS</t>
  </si>
  <si>
    <t>FEC.ktoe.NL.PPA.PAPER.LOW_ENTH.THERM.SOLAR_GEO</t>
  </si>
  <si>
    <t>FEC.ktoe.NL.PPA.PAPER.LOW_ENTH.HP.AMBIENT</t>
  </si>
  <si>
    <t>FEC.ktoe.NL.PPA.PAPER.LOW_ENTH.THERM.ELEC</t>
  </si>
  <si>
    <t>Paper: Stock preparation</t>
  </si>
  <si>
    <t>Paper: Stock preparation - Thermal</t>
  </si>
  <si>
    <t>FEC.ktoe.NL.PPA.PAPER.PREPARATION.TOTAL.TOTAL</t>
  </si>
  <si>
    <t>FEC.ktoe.NL.PPA.PAPER.PREPARATION.THERM.SOLIDS</t>
  </si>
  <si>
    <t>FEC.ktoe.NL.PPA.PAPER.PREPARATION.THERM.RFG</t>
  </si>
  <si>
    <t>FEC.ktoe.NL.PPA.PAPER.PREPARATION.THERM.LPG</t>
  </si>
  <si>
    <t>FEC.ktoe.NL.PPA.PAPER.PREPARATION.THERM.DIESEL_LIQBIO</t>
  </si>
  <si>
    <t>FEC.ktoe.NL.PPA.PAPER.PREPARATION.THERM.RFO</t>
  </si>
  <si>
    <t>FEC.ktoe.NL.PPA.PAPER.PREPARATION.THERM.OTHER</t>
  </si>
  <si>
    <t>FEC.ktoe.NL.PPA.PAPER.PREPARATION.THERM.NG_BIOGAS</t>
  </si>
  <si>
    <t>FEC.ktoe.NL.PPA.PAPER.PREPARATION.THERM.DERIVED</t>
  </si>
  <si>
    <t>FEC.ktoe.NL.PPA.PAPER.PREPARATION.THERM.BIOMASS_WASTE</t>
  </si>
  <si>
    <t>FEC.ktoe.NL.PPA.PAPER.PREPARATION.THERM.STEAM_DISTR</t>
  </si>
  <si>
    <t>Paper: Stock preparation - Mechanical</t>
  </si>
  <si>
    <t>FEC.ktoe.NL.PPA.PAPER.PREPARATION_ELEC.MECH.ELEC</t>
  </si>
  <si>
    <t>Paper: Paper machine</t>
  </si>
  <si>
    <t>Paper: Paper machine - Steam use</t>
  </si>
  <si>
    <t>FEC.ktoe.NL.PPA.PAPER.PAPER_MACHINE.TOTAL.TOTAL</t>
  </si>
  <si>
    <t>FEC.ktoe.NL.PPA.PAPER.PAPER_MACHINE.STEAM.SOLIDS</t>
  </si>
  <si>
    <t>FEC.ktoe.NL.PPA.PAPER.PAPER_MACHINE.STEAM.RFG</t>
  </si>
  <si>
    <t>FEC.ktoe.NL.PPA.PAPER.PAPER_MACHINE.STEAM.LPG</t>
  </si>
  <si>
    <t>FEC.ktoe.NL.PPA.PAPER.PAPER_MACHINE.STEAM.DIESEL_LIQBIO</t>
  </si>
  <si>
    <t>FEC.ktoe.NL.PPA.PAPER.PAPER_MACHINE.STEAM.RFO</t>
  </si>
  <si>
    <t>FEC.ktoe.NL.PPA.PAPER.PAPER_MACHINE.STEAM.OTHER</t>
  </si>
  <si>
    <t>FEC.ktoe.NL.PPA.PAPER.PAPER_MACHINE.STEAM.NG_BIOGAS</t>
  </si>
  <si>
    <t>FEC.ktoe.NL.PPA.PAPER.PAPER_MACHINE.STEAM.DERIVED</t>
  </si>
  <si>
    <t>FEC.ktoe.NL.PPA.PAPER.PAPER_MACHINE.STEAM.BIOMASS_WASTE</t>
  </si>
  <si>
    <t>FEC.ktoe.NL.PPA.PAPER.PAPER_MACHINE.STEAM.STEAM_DISTR</t>
  </si>
  <si>
    <t>Paper: Paper machine - Electricity</t>
  </si>
  <si>
    <t>FEC.ktoe.NL.PPA.PAPER.PAPER_MACHINE_ELEC.ELEC.ELEC</t>
  </si>
  <si>
    <t>Paper: Product finishing</t>
  </si>
  <si>
    <t>Paper: Product finishing - Steam use</t>
  </si>
  <si>
    <t>FEC.ktoe.NL.PPA.PAPER.FINISHING.TOTAL.TOTAL</t>
  </si>
  <si>
    <t>FEC.ktoe.NL.PPA.PAPER.FINISHING.STEAM.SOLIDS</t>
  </si>
  <si>
    <t>FEC.ktoe.NL.PPA.PAPER.FINISHING.STEAM.RFG</t>
  </si>
  <si>
    <t>FEC.ktoe.NL.PPA.PAPER.FINISHING.STEAM.LPG</t>
  </si>
  <si>
    <t>FEC.ktoe.NL.PPA.PAPER.FINISHING.STEAM.DIESEL_LIQBIO</t>
  </si>
  <si>
    <t>FEC.ktoe.NL.PPA.PAPER.FINISHING.STEAM.RFO</t>
  </si>
  <si>
    <t>FEC.ktoe.NL.PPA.PAPER.FINISHING.STEAM.OTHER</t>
  </si>
  <si>
    <t>FEC.ktoe.NL.PPA.PAPER.FINISHING.STEAM.NG_BIOGAS</t>
  </si>
  <si>
    <t>FEC.ktoe.NL.PPA.PAPER.FINISHING.STEAM.DERIVED</t>
  </si>
  <si>
    <t>FEC.ktoe.NL.PPA.PAPER.FINISHING.STEAM.BIOMASS_WASTE</t>
  </si>
  <si>
    <t>FEC.ktoe.NL.PPA.PAPER.FINISHING.STEAM.STEAM_DISTR</t>
  </si>
  <si>
    <t>Paper: Product finishing - Electricity</t>
  </si>
  <si>
    <t>FEC.ktoe.NL.PPA.PAPER.FINISHING_ELEC.ELEC.ELEC</t>
  </si>
  <si>
    <t>FEC.ktoe.NL.PPA.PRINT.TOTAL.TOTAL.TOTAL</t>
  </si>
  <si>
    <t>FEC.ktoe.NL.PPA.PRINT.LIGHT.GENERIC.ELEC</t>
  </si>
  <si>
    <t>FEC.ktoe.NL.PPA.PRINT.AIRCOMP.GENERIC.ELEC</t>
  </si>
  <si>
    <t>FEC.ktoe.NL.PPA.PRINT.MOTOR.GENERIC.ELEC</t>
  </si>
  <si>
    <t>FEC.ktoe.NL.PPA.PRINT.FANS.GENERIC.ELEC</t>
  </si>
  <si>
    <t>FEC.ktoe.NL.PPA.PRINT.LOW_ENTH.TOTAL.TOTAL</t>
  </si>
  <si>
    <t>FEC.ktoe.NL.PPA.PRINT.LOW_ENTH.THERM.DIESEL_LIQBIO</t>
  </si>
  <si>
    <t>FEC.ktoe.NL.PPA.PRINT.LOW_ENTH.THERM.NG_BIOGAS</t>
  </si>
  <si>
    <t>FEC.ktoe.NL.PPA.PRINT.LOW_ENTH.THERM.SOLAR_GEO</t>
  </si>
  <si>
    <t>FEC.ktoe.NL.PPA.PRINT.LOW_ENTH.HP.AMBIENT</t>
  </si>
  <si>
    <t>FEC.ktoe.NL.PPA.PRINT.LOW_ENTH.THERM.ELEC</t>
  </si>
  <si>
    <t>Printing and publishing</t>
  </si>
  <si>
    <t>FEC.ktoe.NL.PPA.PRINT.PRINTING.MECH.ELEC</t>
  </si>
  <si>
    <t>UED.ktoe.NL.PPA.PULP.TOTAL.TOTAL.TOTAL</t>
  </si>
  <si>
    <t>UED.ktoe.NL.PPA.PULP.LIGHT.GENERIC.ELEC</t>
  </si>
  <si>
    <t>UED.ktoe.NL.PPA.PULP.AIRCOMP.GENERIC.ELEC</t>
  </si>
  <si>
    <t>UED.ktoe.NL.PPA.PULP.MOTOR.GENERIC.ELEC</t>
  </si>
  <si>
    <t>UED.ktoe.NL.PPA.PULP.FANS.GENERIC.ELEC</t>
  </si>
  <si>
    <t>UED.ktoe.NL.PPA.PULP.LOW_ENTH.TOTAL.TOTAL</t>
  </si>
  <si>
    <t>UED.ktoe.NL.PPA.PULP.LOW_ENTH.THERM.DIESEL_LIQBIO</t>
  </si>
  <si>
    <t>UED.ktoe.NL.PPA.PULP.LOW_ENTH.THERM.NG_BIOGAS</t>
  </si>
  <si>
    <t>UED.ktoe.NL.PPA.PULP.LOW_ENTH.THERM.SOLAR_GEO</t>
  </si>
  <si>
    <t>UED.ktoe.NL.PPA.PULP.LOW_ENTH.HP.AMBIENT</t>
  </si>
  <si>
    <t>UED.ktoe.NL.PPA.PULP.LOW_ENTH.THERM.ELEC</t>
  </si>
  <si>
    <t>UED.ktoe.NL.PPA.PULP.PREPARATION.MECH.ELEC</t>
  </si>
  <si>
    <t>UED.ktoe.NL.PPA.PULP.PULPING.TOTAL.TOTAL</t>
  </si>
  <si>
    <t>UED.ktoe.NL.PPA.PULP.PULPING.STEAM.SOLIDS</t>
  </si>
  <si>
    <t>UED.ktoe.NL.PPA.PULP.PULPING.STEAM.RFG</t>
  </si>
  <si>
    <t>UED.ktoe.NL.PPA.PULP.PULPING.STEAM.LPG</t>
  </si>
  <si>
    <t>UED.ktoe.NL.PPA.PULP.PULPING.STEAM.DIESEL_LIQBIO</t>
  </si>
  <si>
    <t>UED.ktoe.NL.PPA.PULP.PULPING.STEAM.RFO</t>
  </si>
  <si>
    <t>UED.ktoe.NL.PPA.PULP.PULPING.STEAM.OTHER</t>
  </si>
  <si>
    <t>UED.ktoe.NL.PPA.PULP.PULPING.STEAM.NG_BIOGAS</t>
  </si>
  <si>
    <t>UED.ktoe.NL.PPA.PULP.PULPING.STEAM.DERIVED</t>
  </si>
  <si>
    <t>UED.ktoe.NL.PPA.PULP.PULPING.STEAM.BIOMASS_WASTE</t>
  </si>
  <si>
    <t>UED.ktoe.NL.PPA.PULP.PULPING.STEAM.STEAM_DISTR</t>
  </si>
  <si>
    <t>UED.ktoe.NL.PPA.PULP.PULPING_MECH.MECH.ELEC</t>
  </si>
  <si>
    <t>UED.ktoe.NL.PPA.PULP.BLEACHING.THERM.ELEC</t>
  </si>
  <si>
    <t>UED.ktoe.NL.PPA.PAPER.TOTAL.TOTAL.TOTAL</t>
  </si>
  <si>
    <t>UED.ktoe.NL.PPA.PAPER.LIGHT.GENERIC.ELEC</t>
  </si>
  <si>
    <t>UED.ktoe.NL.PPA.PAPER.AIRCOMP.GENERIC.ELEC</t>
  </si>
  <si>
    <t>UED.ktoe.NL.PPA.PAPER.MOTOR.GENERIC.ELEC</t>
  </si>
  <si>
    <t>UED.ktoe.NL.PPA.PAPER.FANS.GENERIC.ELEC</t>
  </si>
  <si>
    <t>UED.ktoe.NL.PPA.PAPER.LOW_ENTH.TOTAL.TOTAL</t>
  </si>
  <si>
    <t>UED.ktoe.NL.PPA.PAPER.LOW_ENTH.THERM.DIESEL_LIQBIO</t>
  </si>
  <si>
    <t>UED.ktoe.NL.PPA.PAPER.LOW_ENTH.THERM.NG_BIOGAS</t>
  </si>
  <si>
    <t>UED.ktoe.NL.PPA.PAPER.LOW_ENTH.THERM.SOLAR_GEO</t>
  </si>
  <si>
    <t>UED.ktoe.NL.PPA.PAPER.LOW_ENTH.HP.AMBIENT</t>
  </si>
  <si>
    <t>UED.ktoe.NL.PPA.PAPER.LOW_ENTH.THERM.ELEC</t>
  </si>
  <si>
    <t>UED.ktoe.NL.PPA.PAPER.PREPARATION.TOTAL.TOTAL</t>
  </si>
  <si>
    <t>UED.ktoe.NL.PPA.PAPER.PREPARATION.THERM.SOLIDS</t>
  </si>
  <si>
    <t>UED.ktoe.NL.PPA.PAPER.PREPARATION.THERM.RFG</t>
  </si>
  <si>
    <t>UED.ktoe.NL.PPA.PAPER.PREPARATION.THERM.LPG</t>
  </si>
  <si>
    <t>UED.ktoe.NL.PPA.PAPER.PREPARATION.THERM.DIESEL_LIQBIO</t>
  </si>
  <si>
    <t>UED.ktoe.NL.PPA.PAPER.PREPARATION.THERM.RFO</t>
  </si>
  <si>
    <t>UED.ktoe.NL.PPA.PAPER.PREPARATION.THERM.OTHER</t>
  </si>
  <si>
    <t>UED.ktoe.NL.PPA.PAPER.PREPARATION.THERM.NG_BIOGAS</t>
  </si>
  <si>
    <t>UED.ktoe.NL.PPA.PAPER.PREPARATION.THERM.DERIVED</t>
  </si>
  <si>
    <t>UED.ktoe.NL.PPA.PAPER.PREPARATION.THERM.BIOMASS_WASTE</t>
  </si>
  <si>
    <t>UED.ktoe.NL.PPA.PAPER.PREPARATION.THERM.STEAM_DISTR</t>
  </si>
  <si>
    <t>UED.ktoe.NL.PPA.PAPER.PREPARATION_ELEC.MECH.ELEC</t>
  </si>
  <si>
    <t>UED.ktoe.NL.PPA.PAPER.PAPER_MACHINE.TOTAL.TOTAL</t>
  </si>
  <si>
    <t>UED.ktoe.NL.PPA.PAPER.PAPER_MACHINE.STEAM.SOLIDS</t>
  </si>
  <si>
    <t>UED.ktoe.NL.PPA.PAPER.PAPER_MACHINE.STEAM.RFG</t>
  </si>
  <si>
    <t>UED.ktoe.NL.PPA.PAPER.PAPER_MACHINE.STEAM.LPG</t>
  </si>
  <si>
    <t>UED.ktoe.NL.PPA.PAPER.PAPER_MACHINE.STEAM.DIESEL_LIQBIO</t>
  </si>
  <si>
    <t>UED.ktoe.NL.PPA.PAPER.PAPER_MACHINE.STEAM.RFO</t>
  </si>
  <si>
    <t>UED.ktoe.NL.PPA.PAPER.PAPER_MACHINE.STEAM.OTHER</t>
  </si>
  <si>
    <t>UED.ktoe.NL.PPA.PAPER.PAPER_MACHINE.STEAM.NG_BIOGAS</t>
  </si>
  <si>
    <t>UED.ktoe.NL.PPA.PAPER.PAPER_MACHINE.STEAM.DERIVED</t>
  </si>
  <si>
    <t>UED.ktoe.NL.PPA.PAPER.PAPER_MACHINE.STEAM.BIOMASS_WASTE</t>
  </si>
  <si>
    <t>UED.ktoe.NL.PPA.PAPER.PAPER_MACHINE.STEAM.STEAM_DISTR</t>
  </si>
  <si>
    <t>UED.ktoe.NL.PPA.PAPER.PAPER_MACHINE_ELEC.ELEC.ELEC</t>
  </si>
  <si>
    <t>UED.ktoe.NL.PPA.PAPER.FINISHING.TOTAL.TOTAL</t>
  </si>
  <si>
    <t>UED.ktoe.NL.PPA.PAPER.FINISHING.STEAM.SOLIDS</t>
  </si>
  <si>
    <t>UED.ktoe.NL.PPA.PAPER.FINISHING.STEAM.RFG</t>
  </si>
  <si>
    <t>UED.ktoe.NL.PPA.PAPER.FINISHING.STEAM.LPG</t>
  </si>
  <si>
    <t>UED.ktoe.NL.PPA.PAPER.FINISHING.STEAM.DIESEL_LIQBIO</t>
  </si>
  <si>
    <t>UED.ktoe.NL.PPA.PAPER.FINISHING.STEAM.RFO</t>
  </si>
  <si>
    <t>UED.ktoe.NL.PPA.PAPER.FINISHING.STEAM.OTHER</t>
  </si>
  <si>
    <t>UED.ktoe.NL.PPA.PAPER.FINISHING.STEAM.NG_BIOGAS</t>
  </si>
  <si>
    <t>UED.ktoe.NL.PPA.PAPER.FINISHING.STEAM.DERIVED</t>
  </si>
  <si>
    <t>UED.ktoe.NL.PPA.PAPER.FINISHING.STEAM.BIOMASS_WASTE</t>
  </si>
  <si>
    <t>UED.ktoe.NL.PPA.PAPER.FINISHING.STEAM.STEAM_DISTR</t>
  </si>
  <si>
    <t>UED.ktoe.NL.PPA.PAPER.FINISHING_ELEC.ELEC.ELEC</t>
  </si>
  <si>
    <t>UED.ktoe.NL.PPA.PRINT.TOTAL.TOTAL.TOTAL</t>
  </si>
  <si>
    <t>UED.ktoe.NL.PPA.PRINT.LIGHT.GENERIC.ELEC</t>
  </si>
  <si>
    <t>UED.ktoe.NL.PPA.PRINT.AIRCOMP.GENERIC.ELEC</t>
  </si>
  <si>
    <t>UED.ktoe.NL.PPA.PRINT.MOTOR.GENERIC.ELEC</t>
  </si>
  <si>
    <t>UED.ktoe.NL.PPA.PRINT.FANS.GENERIC.ELEC</t>
  </si>
  <si>
    <t>UED.ktoe.NL.PPA.PRINT.LOW_ENTH.TOTAL.TOTAL</t>
  </si>
  <si>
    <t>UED.ktoe.NL.PPA.PRINT.LOW_ENTH.THERM.DIESEL_LIQBIO</t>
  </si>
  <si>
    <t>UED.ktoe.NL.PPA.PRINT.LOW_ENTH.THERM.NG_BIOGAS</t>
  </si>
  <si>
    <t>UED.ktoe.NL.PPA.PRINT.LOW_ENTH.THERM.SOLAR_GEO</t>
  </si>
  <si>
    <t>UED.ktoe.NL.PPA.PRINT.LOW_ENTH.HP.AMBIENT</t>
  </si>
  <si>
    <t>UED.ktoe.NL.PPA.PRINT.LOW_ENTH.THERM.ELEC</t>
  </si>
  <si>
    <t>UED.ktoe.NL.PPA.PRINT.PRINTING.MECH.ELEC</t>
  </si>
  <si>
    <t>FUEL_EMI.ktCO2.NL.PPA.PULP.TOTAL.TOTAL.TOTAL</t>
  </si>
  <si>
    <t>FUEL_EMI.ktCO2.NL.PPA.PULP.LIGHT.GENERIC.ELEC</t>
  </si>
  <si>
    <t>FUEL_EMI.ktCO2.NL.PPA.PULP.AIRCOMP.GENERIC.ELEC</t>
  </si>
  <si>
    <t>FUEL_EMI.ktCO2.NL.PPA.PULP.MOTOR.GENERIC.ELEC</t>
  </si>
  <si>
    <t>FUEL_EMI.ktCO2.NL.PPA.PULP.FANS.GENERIC.ELEC</t>
  </si>
  <si>
    <t>FUEL_EMI.ktCO2.NL.PPA.PULP.LOW_ENTH.TOTAL.TOTAL</t>
  </si>
  <si>
    <t>FUEL_EMI.ktCO2.NL.PPA.PULP.LOW_ENTH.THERM.DIESEL_LIQBIO</t>
  </si>
  <si>
    <t>FUEL_EMI.ktCO2.NL.PPA.PULP.LOW_ENTH.THERM.NG_BIOGAS</t>
  </si>
  <si>
    <t>FUEL_EMI.ktCO2.NL.PPA.PULP.LOW_ENTH.THERM.SOLAR_GEO</t>
  </si>
  <si>
    <t>FUEL_EMI.ktCO2.NL.PPA.PULP.LOW_ENTH.HP.AMBIENT</t>
  </si>
  <si>
    <t>FUEL_EMI.ktCO2.NL.PPA.PULP.LOW_ENTH.THERM.ELEC</t>
  </si>
  <si>
    <t>FUEL_EMI.ktCO2.NL.PPA.PULP.PREPARATION.MECH.ELEC</t>
  </si>
  <si>
    <t>FUEL_EMI.ktCO2.NL.PPA.PULP.PULPING.TOTAL.TOTAL</t>
  </si>
  <si>
    <t>FUEL_EMI.ktCO2.NL.PPA.PULP.PULPING.STEAM.SOLIDS</t>
  </si>
  <si>
    <t>FUEL_EMI.ktCO2.NL.PPA.PULP.PULPING.STEAM.RFG</t>
  </si>
  <si>
    <t>FUEL_EMI.ktCO2.NL.PPA.PULP.PULPING.STEAM.LPG</t>
  </si>
  <si>
    <t>FUEL_EMI.ktCO2.NL.PPA.PULP.PULPING.STEAM.DIESEL_LIQBIO</t>
  </si>
  <si>
    <t>FUEL_EMI.ktCO2.NL.PPA.PULP.PULPING.STEAM.RFO</t>
  </si>
  <si>
    <t>FUEL_EMI.ktCO2.NL.PPA.PULP.PULPING.STEAM.OTHER</t>
  </si>
  <si>
    <t>FUEL_EMI.ktCO2.NL.PPA.PULP.PULPING.STEAM.NG_BIOGAS</t>
  </si>
  <si>
    <t>FUEL_EMI.ktCO2.NL.PPA.PULP.PULPING.STEAM.DERIVED</t>
  </si>
  <si>
    <t>FUEL_EMI.ktCO2.NL.PPA.PULP.PULPING.STEAM.BIOMASS_WASTE</t>
  </si>
  <si>
    <t>FUEL_EMI.ktCO2.NL.PPA.PULP.PULPING.STEAM.STEAM_DISTR</t>
  </si>
  <si>
    <t>FUEL_EMI.ktCO2.NL.PPA.PULP.PULPING_MECH.MECH.ELEC</t>
  </si>
  <si>
    <t>FUEL_EMI.ktCO2.NL.PPA.PULP.BLEACHING.THERM.ELEC</t>
  </si>
  <si>
    <t>FUEL_EMI.ktCO2.NL.PPA.PAPER.TOTAL.TOTAL.TOTAL</t>
  </si>
  <si>
    <t>FUEL_EMI.ktCO2.NL.PPA.PAPER.LIGHT.GENERIC.ELEC</t>
  </si>
  <si>
    <t>FUEL_EMI.ktCO2.NL.PPA.PAPER.AIRCOMP.GENERIC.ELEC</t>
  </si>
  <si>
    <t>FUEL_EMI.ktCO2.NL.PPA.PAPER.MOTOR.GENERIC.ELEC</t>
  </si>
  <si>
    <t>FUEL_EMI.ktCO2.NL.PPA.PAPER.FANS.GENERIC.ELEC</t>
  </si>
  <si>
    <t>FUEL_EMI.ktCO2.NL.PPA.PAPER.LOW_ENTH.TOTAL.TOTAL</t>
  </si>
  <si>
    <t>FUEL_EMI.ktCO2.NL.PPA.PAPER.LOW_ENTH.THERM.DIESEL_LIQBIO</t>
  </si>
  <si>
    <t>FUEL_EMI.ktCO2.NL.PPA.PAPER.LOW_ENTH.THERM.NG_BIOGAS</t>
  </si>
  <si>
    <t>FUEL_EMI.ktCO2.NL.PPA.PAPER.LOW_ENTH.THERM.SOLAR_GEO</t>
  </si>
  <si>
    <t>FUEL_EMI.ktCO2.NL.PPA.PAPER.LOW_ENTH.HP.AMBIENT</t>
  </si>
  <si>
    <t>FUEL_EMI.ktCO2.NL.PPA.PAPER.LOW_ENTH.THERM.ELEC</t>
  </si>
  <si>
    <t>FUEL_EMI.ktCO2.NL.PPA.PAPER.PREPARATION.TOTAL.TOTAL</t>
  </si>
  <si>
    <t>FUEL_EMI.ktCO2.NL.PPA.PAPER.PREPARATION.THERM.SOLIDS</t>
  </si>
  <si>
    <t>FUEL_EMI.ktCO2.NL.PPA.PAPER.PREPARATION.THERM.RFG</t>
  </si>
  <si>
    <t>FUEL_EMI.ktCO2.NL.PPA.PAPER.PREPARATION.THERM.LPG</t>
  </si>
  <si>
    <t>FUEL_EMI.ktCO2.NL.PPA.PAPER.PREPARATION.THERM.DIESEL_LIQBIO</t>
  </si>
  <si>
    <t>FUEL_EMI.ktCO2.NL.PPA.PAPER.PREPARATION.THERM.RFO</t>
  </si>
  <si>
    <t>FUEL_EMI.ktCO2.NL.PPA.PAPER.PREPARATION.THERM.OTHER</t>
  </si>
  <si>
    <t>FUEL_EMI.ktCO2.NL.PPA.PAPER.PREPARATION.THERM.NG_BIOGAS</t>
  </si>
  <si>
    <t>FUEL_EMI.ktCO2.NL.PPA.PAPER.PREPARATION.THERM.DERIVED</t>
  </si>
  <si>
    <t>FUEL_EMI.ktCO2.NL.PPA.PAPER.PREPARATION.THERM.BIOMASS_WASTE</t>
  </si>
  <si>
    <t>FUEL_EMI.ktCO2.NL.PPA.PAPER.PREPARATION.THERM.STEAM_DISTR</t>
  </si>
  <si>
    <t>FUEL_EMI.ktCO2.NL.PPA.PAPER.PREPARATION_ELEC.MECH.ELEC</t>
  </si>
  <si>
    <t>FUEL_EMI.ktCO2.NL.PPA.PAPER.PAPER_MACHINE.TOTAL.TOTAL</t>
  </si>
  <si>
    <t>FUEL_EMI.ktCO2.NL.PPA.PAPER.PAPER_MACHINE.STEAM.SOLIDS</t>
  </si>
  <si>
    <t>FUEL_EMI.ktCO2.NL.PPA.PAPER.PAPER_MACHINE.STEAM.RFG</t>
  </si>
  <si>
    <t>FUEL_EMI.ktCO2.NL.PPA.PAPER.PAPER_MACHINE.STEAM.LPG</t>
  </si>
  <si>
    <t>FUEL_EMI.ktCO2.NL.PPA.PAPER.PAPER_MACHINE.STEAM.DIESEL_LIQBIO</t>
  </si>
  <si>
    <t>FUEL_EMI.ktCO2.NL.PPA.PAPER.PAPER_MACHINE.STEAM.RFO</t>
  </si>
  <si>
    <t>FUEL_EMI.ktCO2.NL.PPA.PAPER.PAPER_MACHINE.STEAM.OTHER</t>
  </si>
  <si>
    <t>FUEL_EMI.ktCO2.NL.PPA.PAPER.PAPER_MACHINE.STEAM.NG_BIOGAS</t>
  </si>
  <si>
    <t>FUEL_EMI.ktCO2.NL.PPA.PAPER.PAPER_MACHINE.STEAM.DERIVED</t>
  </si>
  <si>
    <t>FUEL_EMI.ktCO2.NL.PPA.PAPER.PAPER_MACHINE.STEAM.BIOMASS_WASTE</t>
  </si>
  <si>
    <t>FUEL_EMI.ktCO2.NL.PPA.PAPER.PAPER_MACHINE.STEAM.STEAM_DISTR</t>
  </si>
  <si>
    <t>FUEL_EMI.ktCO2.NL.PPA.PAPER.PAPER_MACHINE_ELEC.ELEC.ELEC</t>
  </si>
  <si>
    <t>FUEL_EMI.ktCO2.NL.PPA.PAPER.FINISHING.TOTAL.TOTAL</t>
  </si>
  <si>
    <t>FUEL_EMI.ktCO2.NL.PPA.PAPER.FINISHING.STEAM.SOLIDS</t>
  </si>
  <si>
    <t>FUEL_EMI.ktCO2.NL.PPA.PAPER.FINISHING.STEAM.RFG</t>
  </si>
  <si>
    <t>FUEL_EMI.ktCO2.NL.PPA.PAPER.FINISHING.STEAM.LPG</t>
  </si>
  <si>
    <t>FUEL_EMI.ktCO2.NL.PPA.PAPER.FINISHING.STEAM.DIESEL_LIQBIO</t>
  </si>
  <si>
    <t>FUEL_EMI.ktCO2.NL.PPA.PAPER.FINISHING.STEAM.RFO</t>
  </si>
  <si>
    <t>FUEL_EMI.ktCO2.NL.PPA.PAPER.FINISHING.STEAM.OTHER</t>
  </si>
  <si>
    <t>FUEL_EMI.ktCO2.NL.PPA.PAPER.FINISHING.STEAM.NG_BIOGAS</t>
  </si>
  <si>
    <t>FUEL_EMI.ktCO2.NL.PPA.PAPER.FINISHING.STEAM.DERIVED</t>
  </si>
  <si>
    <t>FUEL_EMI.ktCO2.NL.PPA.PAPER.FINISHING.STEAM.BIOMASS_WASTE</t>
  </si>
  <si>
    <t>FUEL_EMI.ktCO2.NL.PPA.PAPER.FINISHING.STEAM.STEAM_DISTR</t>
  </si>
  <si>
    <t>FUEL_EMI.ktCO2.NL.PPA.PAPER.FINISHING_ELEC.ELEC.ELEC</t>
  </si>
  <si>
    <t>FUEL_EMI.ktCO2.NL.PPA.PRINT.TOTAL.TOTAL.TOTAL</t>
  </si>
  <si>
    <t>FUEL_EMI.ktCO2.NL.PPA.PRINT.LIGHT.GENERIC.ELEC</t>
  </si>
  <si>
    <t>FUEL_EMI.ktCO2.NL.PPA.PRINT.AIRCOMP.GENERIC.ELEC</t>
  </si>
  <si>
    <t>FUEL_EMI.ktCO2.NL.PPA.PRINT.MOTOR.GENERIC.ELEC</t>
  </si>
  <si>
    <t>FUEL_EMI.ktCO2.NL.PPA.PRINT.FANS.GENERIC.ELEC</t>
  </si>
  <si>
    <t>FUEL_EMI.ktCO2.NL.PPA.PRINT.LOW_ENTH.TOTAL.TOTAL</t>
  </si>
  <si>
    <t>FUEL_EMI.ktCO2.NL.PPA.PRINT.LOW_ENTH.THERM.DIESEL_LIQBIO</t>
  </si>
  <si>
    <t>FUEL_EMI.ktCO2.NL.PPA.PRINT.LOW_ENTH.THERM.NG_BIOGAS</t>
  </si>
  <si>
    <t>FUEL_EMI.ktCO2.NL.PPA.PRINT.LOW_ENTH.THERM.SOLAR_GEO</t>
  </si>
  <si>
    <t>FUEL_EMI.ktCO2.NL.PPA.PRINT.LOW_ENTH.HP.AMBIENT</t>
  </si>
  <si>
    <t>FUEL_EMI.ktCO2.NL.PPA.PRINT.LOW_ENTH.THERM.ELEC</t>
  </si>
  <si>
    <t>FUEL_EMI.ktCO2.NL.PPA.PRINT.PRINTING.MECH.ELEC</t>
  </si>
  <si>
    <t>VA.Meuro2023.NL.FBT.FBT</t>
  </si>
  <si>
    <t>Physical output (index)</t>
  </si>
  <si>
    <t>OUTPUT.index.NL.FBT.FBT</t>
  </si>
  <si>
    <t>Installed capacity (production index)</t>
  </si>
  <si>
    <t>CAP.index.NL.FBT.FBT</t>
  </si>
  <si>
    <t>Capacity investment (production index)</t>
  </si>
  <si>
    <t>NEWCAP.index.NL.FBT.FBT</t>
  </si>
  <si>
    <t>Decommissioned capacity (production index)</t>
  </si>
  <si>
    <t>Idle capacity (production index)</t>
  </si>
  <si>
    <t>FEC.ktoe.NL.FBT.FBT.TOTAL.TOTAL.TOTAL</t>
  </si>
  <si>
    <t>FEC.ktoe.NL.FBT.FBT.TOTAL.TOTAL.SOLIDS</t>
  </si>
  <si>
    <t>FEC.ktoe.NL.FBT.FBT.TOTAL.TOTAL.RFG</t>
  </si>
  <si>
    <t>FEC.ktoe.NL.FBT.FBT.TOTAL.TOTAL.LPG</t>
  </si>
  <si>
    <t>FEC.ktoe.NL.FBT.FBT.TOTAL.TOTAL.DIESEL</t>
  </si>
  <si>
    <t>FEC.ktoe.NL.FBT.FBT.TOTAL.TOTAL.RFO</t>
  </si>
  <si>
    <t>FEC.ktoe.NL.FBT.FBT.TOTAL.TOTAL.OTHER</t>
  </si>
  <si>
    <t>FEC.ktoe.NL.FBT.FBT.TOTAL.TOTAL.NG</t>
  </si>
  <si>
    <t>FEC.ktoe.NL.FBT.FBT.TOTAL.TOTAL.DERIVED</t>
  </si>
  <si>
    <t>FEC.ktoe.NL.FBT.FBT.TOTAL.TOTAL.BIOMASS_WASTE</t>
  </si>
  <si>
    <t>FEC.ktoe.NL.FBT.FBT.TOTAL.TOTAL.BIOGAS</t>
  </si>
  <si>
    <t>FEC.ktoe.NL.FBT.FBT.TOTAL.TOTAL.LIQBIO</t>
  </si>
  <si>
    <t>FEC.ktoe.NL.FBT.FBT.TOTAL.TOTAL.SOLAR</t>
  </si>
  <si>
    <t>FEC.ktoe.NL.FBT.FBT.TOTAL.TOTAL.GEO</t>
  </si>
  <si>
    <t>FEC.ktoe.NL.FBT.FBT.TOTAL.TOTAL.AMBIENT</t>
  </si>
  <si>
    <t>FEC.ktoe.NL.FBT.FBT.TOTAL.TOTAL.STEAM_DISTR</t>
  </si>
  <si>
    <t>FEC.ktoe.NL.FBT.FBT.TOTAL.TOTAL.ELEC</t>
  </si>
  <si>
    <t>Energy intensity (toe / physical output index)</t>
  </si>
  <si>
    <t>Useful energy demand intensity (toe useful / physical output index)</t>
  </si>
  <si>
    <t>FEC.ktoe.NL.FBT.FBT.LIGHT.GENERIC.ELEC</t>
  </si>
  <si>
    <t>FEC.ktoe.NL.FBT.FBT.AIRCOMP.GENERIC.ELEC</t>
  </si>
  <si>
    <t>FEC.ktoe.NL.FBT.FBT.MOTOR.GENERIC.ELEC</t>
  </si>
  <si>
    <t>FEC.ktoe.NL.FBT.FBT.FANS.GENERIC.ELEC</t>
  </si>
  <si>
    <t>FEC.ktoe.NL.FBT.FBT.LOW_ENTH.TOTAL.TOTAL</t>
  </si>
  <si>
    <t>FEC.ktoe.NL.FBT.FBT.LOW_ENTH.THERM.DIESEL_LIQBIO</t>
  </si>
  <si>
    <t>FEC.ktoe.NL.FBT.FBT.LOW_ENTH.THERM.NG_BIOGAS</t>
  </si>
  <si>
    <t>FEC.ktoe.NL.FBT.FBT.LOW_ENTH.THERM.SOLAR_GEO</t>
  </si>
  <si>
    <t>FEC.ktoe.NL.FBT.FBT.LOW_ENTH.HP.AMBIENT</t>
  </si>
  <si>
    <t>FEC.ktoe.NL.FBT.FBT.LOW_ENTH.THERM.ELEC</t>
  </si>
  <si>
    <t>Food: Oven (direct heat)</t>
  </si>
  <si>
    <t>Food: Direct Heat - Thermal</t>
  </si>
  <si>
    <t>FEC.ktoe.NL.FBT.FBT.OVEN.THERM.TOTAL</t>
  </si>
  <si>
    <t>FEC.ktoe.NL.FBT.FBT.OVEN.THERM.SOLIDS</t>
  </si>
  <si>
    <t>FEC.ktoe.NL.FBT.FBT.OVEN.THERM.LPG</t>
  </si>
  <si>
    <t>FEC.ktoe.NL.FBT.FBT.OVEN.THERM.DIESEL_LIQBIO</t>
  </si>
  <si>
    <t>FEC.ktoe.NL.FBT.FBT.OVEN.THERM.RFO</t>
  </si>
  <si>
    <t>FEC.ktoe.NL.FBT.FBT.OVEN.THERM.NG_BIOGAS</t>
  </si>
  <si>
    <t>Food: Direct Heat - Electric</t>
  </si>
  <si>
    <t>FEC.ktoe.NL.FBT.FBT.OVEN.ELEC.ELEC</t>
  </si>
  <si>
    <t>Food: Direct Heat - Microwave</t>
  </si>
  <si>
    <t>FEC.ktoe.NL.FBT.FBT.OVEN_MICROW.MICROW.ELEC</t>
  </si>
  <si>
    <t>Food: Specific process heat</t>
  </si>
  <si>
    <t>Food: Process Heat - Thermal</t>
  </si>
  <si>
    <t>FEC.ktoe.NL.FBT.FBT.PROC_HEAT.THERM.TOTAL</t>
  </si>
  <si>
    <t>FEC.ktoe.NL.FBT.FBT.PROC_HEAT.THERM.SOLIDS</t>
  </si>
  <si>
    <t>FEC.ktoe.NL.FBT.FBT.PROC_HEAT.THERM.LPG</t>
  </si>
  <si>
    <t>FEC.ktoe.NL.FBT.FBT.PROC_HEAT.THERM.DIESEL_LIQBIO</t>
  </si>
  <si>
    <t>FEC.ktoe.NL.FBT.FBT.PROC_HEAT.THERM.RFO</t>
  </si>
  <si>
    <t>FEC.ktoe.NL.FBT.FBT.PROC_HEAT.THERM.NG_BIOGAS</t>
  </si>
  <si>
    <t>Food: Process Heat - Electric</t>
  </si>
  <si>
    <t>FEC.ktoe.NL.FBT.FBT.PROC_HEAT.ELEC.ELEC</t>
  </si>
  <si>
    <t>Food: Process Heat - Microwave</t>
  </si>
  <si>
    <t>FEC.ktoe.NL.FBT.FBT.PROC_HEAT_MICROW.MICROW.ELEC</t>
  </si>
  <si>
    <t>Food: Steam processing</t>
  </si>
  <si>
    <t>FEC.ktoe.NL.FBT.FBT.PROCESSING.TOTAL.TOTAL</t>
  </si>
  <si>
    <t>FEC.ktoe.NL.FBT.FBT.PROCESSING.STEAM.SOLIDS</t>
  </si>
  <si>
    <t>FEC.ktoe.NL.FBT.FBT.PROCESSING.STEAM.RFG</t>
  </si>
  <si>
    <t>FEC.ktoe.NL.FBT.FBT.PROCESSING.STEAM.LPG</t>
  </si>
  <si>
    <t>FEC.ktoe.NL.FBT.FBT.PROCESSING.STEAM.DIESEL_LIQBIO</t>
  </si>
  <si>
    <t>FEC.ktoe.NL.FBT.FBT.PROCESSING.STEAM.RFO</t>
  </si>
  <si>
    <t>FEC.ktoe.NL.FBT.FBT.PROCESSING.STEAM.OTHER</t>
  </si>
  <si>
    <t>FEC.ktoe.NL.FBT.FBT.PROCESSING.STEAM.NG_BIOGAS</t>
  </si>
  <si>
    <t>FEC.ktoe.NL.FBT.FBT.PROCESSING.STEAM.DERIVED</t>
  </si>
  <si>
    <t>FEC.ktoe.NL.FBT.FBT.PROCESSING.STEAM.BIOMASS_WASTE</t>
  </si>
  <si>
    <t>FEC.ktoe.NL.FBT.FBT.PROCESSING.STEAM.STEAM_DISTR</t>
  </si>
  <si>
    <t>Food: Drying</t>
  </si>
  <si>
    <t>Food: Thermal drying</t>
  </si>
  <si>
    <t>FEC.ktoe.NL.FBT.FBT.DRYING.TOTAL.TOTAL</t>
  </si>
  <si>
    <t>FEC.ktoe.NL.FBT.FBT.DRYING.THERM.SOLIDS</t>
  </si>
  <si>
    <t>FEC.ktoe.NL.FBT.FBT.DRYING.THERM.LPG</t>
  </si>
  <si>
    <t>FEC.ktoe.NL.FBT.FBT.DRYING.THERM.DIESEL_LIQBIO</t>
  </si>
  <si>
    <t>FEC.ktoe.NL.FBT.FBT.DRYING.THERM.RFO</t>
  </si>
  <si>
    <t>FEC.ktoe.NL.FBT.FBT.DRYING.THERM.NG_BIOGAS</t>
  </si>
  <si>
    <t>Food: Steam drying</t>
  </si>
  <si>
    <t>FEC.ktoe.NL.FBT.FBT.DRYING_STEAM.TOTAL.TOTAL</t>
  </si>
  <si>
    <t>FEC.ktoe.NL.FBT.FBT.DRYING_STEAM.STEAM.SOLIDS</t>
  </si>
  <si>
    <t>FEC.ktoe.NL.FBT.FBT.DRYING_STEAM.STEAM.RFG</t>
  </si>
  <si>
    <t>FEC.ktoe.NL.FBT.FBT.DRYING_STEAM.STEAM.LPG</t>
  </si>
  <si>
    <t>FEC.ktoe.NL.FBT.FBT.DRYING_STEAM.STEAM.DIESEL_LIQBIO</t>
  </si>
  <si>
    <t>FEC.ktoe.NL.FBT.FBT.DRYING_STEAM.STEAM.RFO</t>
  </si>
  <si>
    <t>FEC.ktoe.NL.FBT.FBT.DRYING_STEAM.STEAM.OTHER</t>
  </si>
  <si>
    <t>FEC.ktoe.NL.FBT.FBT.DRYING_STEAM.STEAM.NG_BIOGAS</t>
  </si>
  <si>
    <t>FEC.ktoe.NL.FBT.FBT.DRYING_STEAM.STEAM.DERIVED</t>
  </si>
  <si>
    <t>FEC.ktoe.NL.FBT.FBT.DRYING_STEAM.STEAM.BIOMASS_WASTE</t>
  </si>
  <si>
    <t>FEC.ktoe.NL.FBT.FBT.DRYING_STEAM.STEAM.STEAM_DISTR</t>
  </si>
  <si>
    <t>Food: Electric drying</t>
  </si>
  <si>
    <t>FEC.ktoe.NL.FBT.FBT.DRYING_ELEC.ELEC.ELEC</t>
  </si>
  <si>
    <t>Food: Freeze drying</t>
  </si>
  <si>
    <t>FEC.ktoe.NL.FBT.FBT.DRYING_FREEZE.FREEZE_DRY.ELEC</t>
  </si>
  <si>
    <t>Food: Microwave drying</t>
  </si>
  <si>
    <t>FEC.ktoe.NL.FBT.FBT.DRYING_MICROW.MICROW.ELEC</t>
  </si>
  <si>
    <t>Food: Process cooling and refrigeration</t>
  </si>
  <si>
    <t>Food: Thermal cooling</t>
  </si>
  <si>
    <t>FEC.ktoe.NL.FBT.FBT.PROC_COOL_THERM.THERM.NG_BIOGAS</t>
  </si>
  <si>
    <t>Food: Steam cooling</t>
  </si>
  <si>
    <t>FEC.ktoe.NL.FBT.FBT.PROC_COOL.TOTAL.TOTAL</t>
  </si>
  <si>
    <t>FEC.ktoe.NL.FBT.FBT.PROC_COOL.STEAM.SOLIDS</t>
  </si>
  <si>
    <t>FEC.ktoe.NL.FBT.FBT.PROC_COOL.STEAM.RFG</t>
  </si>
  <si>
    <t>FEC.ktoe.NL.FBT.FBT.PROC_COOL.STEAM.LPG</t>
  </si>
  <si>
    <t>FEC.ktoe.NL.FBT.FBT.PROC_COOL.STEAM.DIESEL_LIQBIO</t>
  </si>
  <si>
    <t>FEC.ktoe.NL.FBT.FBT.PROC_COOL.STEAM.RFO</t>
  </si>
  <si>
    <t>FEC.ktoe.NL.FBT.FBT.PROC_COOL.STEAM.OTHER</t>
  </si>
  <si>
    <t>FEC.ktoe.NL.FBT.FBT.PROC_COOL.STEAM.NG_BIOGAS</t>
  </si>
  <si>
    <t>FEC.ktoe.NL.FBT.FBT.PROC_COOL.STEAM.DERIVED</t>
  </si>
  <si>
    <t>FEC.ktoe.NL.FBT.FBT.PROC_COOL.STEAM.BIOMASS_WASTE</t>
  </si>
  <si>
    <t>FEC.ktoe.NL.FBT.FBT.PROC_COOL.STEAM.STEAM_DISTR</t>
  </si>
  <si>
    <t>Food: Electric cooling</t>
  </si>
  <si>
    <t>FEC.ktoe.NL.FBT.FBT.PROC_COOL_ELEC.ELEC.ELEC</t>
  </si>
  <si>
    <t>Food: Electric machinery</t>
  </si>
  <si>
    <t>FEC.ktoe.NL.FBT.FBT.GENERIC.MECH.ELEC</t>
  </si>
  <si>
    <t>UED.ktoe.NL.FBT.FBT.TOTAL.TOTAL.TOTAL</t>
  </si>
  <si>
    <t>UED.ktoe.NL.FBT.FBT.LIGHT.GENERIC.ELEC</t>
  </si>
  <si>
    <t>UED.ktoe.NL.FBT.FBT.AIRCOMP.GENERIC.ELEC</t>
  </si>
  <si>
    <t>UED.ktoe.NL.FBT.FBT.MOTOR.GENERIC.ELEC</t>
  </si>
  <si>
    <t>UED.ktoe.NL.FBT.FBT.FANS.GENERIC.ELEC</t>
  </si>
  <si>
    <t>UED.ktoe.NL.FBT.FBT.LOW_ENTH.TOTAL.TOTAL</t>
  </si>
  <si>
    <t>UED.ktoe.NL.FBT.FBT.LOW_ENTH.THERM.DIESEL_LIQBIO</t>
  </si>
  <si>
    <t>UED.ktoe.NL.FBT.FBT.LOW_ENTH.THERM.NG_BIOGAS</t>
  </si>
  <si>
    <t>UED.ktoe.NL.FBT.FBT.LOW_ENTH.THERM.SOLAR_GEO</t>
  </si>
  <si>
    <t>UED.ktoe.NL.FBT.FBT.LOW_ENTH.HP.AMBIENT</t>
  </si>
  <si>
    <t>UED.ktoe.NL.FBT.FBT.LOW_ENTH.THERM.ELEC</t>
  </si>
  <si>
    <t>UED.ktoe.NL.FBT.FBT.OVEN.THERM.TOTAL</t>
  </si>
  <si>
    <t>UED.ktoe.NL.FBT.FBT.OVEN.THERM.SOLIDS</t>
  </si>
  <si>
    <t>UED.ktoe.NL.FBT.FBT.OVEN.THERM.LPG</t>
  </si>
  <si>
    <t>UED.ktoe.NL.FBT.FBT.OVEN.THERM.DIESEL_LIQBIO</t>
  </si>
  <si>
    <t>UED.ktoe.NL.FBT.FBT.OVEN.THERM.RFO</t>
  </si>
  <si>
    <t>UED.ktoe.NL.FBT.FBT.OVEN.THERM.NG_BIOGAS</t>
  </si>
  <si>
    <t>UED.ktoe.NL.FBT.FBT.OVEN.ELEC.ELEC</t>
  </si>
  <si>
    <t>UED.ktoe.NL.FBT.FBT.OVEN_MICROW.MICROW.ELEC</t>
  </si>
  <si>
    <t>UED.ktoe.NL.FBT.FBT.PROC_HEAT.THERM.TOTAL</t>
  </si>
  <si>
    <t>UED.ktoe.NL.FBT.FBT.PROC_HEAT.THERM.SOLIDS</t>
  </si>
  <si>
    <t>UED.ktoe.NL.FBT.FBT.PROC_HEAT.THERM.LPG</t>
  </si>
  <si>
    <t>UED.ktoe.NL.FBT.FBT.PROC_HEAT.THERM.DIESEL_LIQBIO</t>
  </si>
  <si>
    <t>UED.ktoe.NL.FBT.FBT.PROC_HEAT.THERM.RFO</t>
  </si>
  <si>
    <t>UED.ktoe.NL.FBT.FBT.PROC_HEAT.THERM.NG_BIOGAS</t>
  </si>
  <si>
    <t>UED.ktoe.NL.FBT.FBT.PROC_HEAT.ELEC.ELEC</t>
  </si>
  <si>
    <t>UED.ktoe.NL.FBT.FBT.PROC_HEAT_MICROW.MICROW.ELEC</t>
  </si>
  <si>
    <t>UED.ktoe.NL.FBT.FBT.PROCESSING.TOTAL.TOTAL</t>
  </si>
  <si>
    <t>UED.ktoe.NL.FBT.FBT.PROCESSING.STEAM.SOLIDS</t>
  </si>
  <si>
    <t>UED.ktoe.NL.FBT.FBT.PROCESSING.STEAM.RFG</t>
  </si>
  <si>
    <t>UED.ktoe.NL.FBT.FBT.PROCESSING.STEAM.LPG</t>
  </si>
  <si>
    <t>UED.ktoe.NL.FBT.FBT.PROCESSING.STEAM.DIESEL_LIQBIO</t>
  </si>
  <si>
    <t>UED.ktoe.NL.FBT.FBT.PROCESSING.STEAM.RFO</t>
  </si>
  <si>
    <t>UED.ktoe.NL.FBT.FBT.PROCESSING.STEAM.OTHER</t>
  </si>
  <si>
    <t>UED.ktoe.NL.FBT.FBT.PROCESSING.STEAM.NG_BIOGAS</t>
  </si>
  <si>
    <t>UED.ktoe.NL.FBT.FBT.PROCESSING.STEAM.DERIVED</t>
  </si>
  <si>
    <t>UED.ktoe.NL.FBT.FBT.PROCESSING.STEAM.BIOMASS_WASTE</t>
  </si>
  <si>
    <t>UED.ktoe.NL.FBT.FBT.PROCESSING.STEAM.STEAM_DISTR</t>
  </si>
  <si>
    <t>UED.ktoe.NL.FBT.FBT.DRYING.TOTAL.TOTAL</t>
  </si>
  <si>
    <t>UED.ktoe.NL.FBT.FBT.DRYING.THERM.SOLIDS</t>
  </si>
  <si>
    <t>UED.ktoe.NL.FBT.FBT.DRYING.THERM.LPG</t>
  </si>
  <si>
    <t>UED.ktoe.NL.FBT.FBT.DRYING.THERM.DIESEL_LIQBIO</t>
  </si>
  <si>
    <t>UED.ktoe.NL.FBT.FBT.DRYING.THERM.RFO</t>
  </si>
  <si>
    <t>UED.ktoe.NL.FBT.FBT.DRYING.THERM.NG_BIOGAS</t>
  </si>
  <si>
    <t>UED.ktoe.NL.FBT.FBT.DRYING_STEAM.TOTAL.TOTAL</t>
  </si>
  <si>
    <t>UED.ktoe.NL.FBT.FBT.DRYING_STEAM.STEAM.SOLIDS</t>
  </si>
  <si>
    <t>UED.ktoe.NL.FBT.FBT.DRYING_STEAM.STEAM.RFG</t>
  </si>
  <si>
    <t>UED.ktoe.NL.FBT.FBT.DRYING_STEAM.STEAM.LPG</t>
  </si>
  <si>
    <t>UED.ktoe.NL.FBT.FBT.DRYING_STEAM.STEAM.DIESEL_LIQBIO</t>
  </si>
  <si>
    <t>UED.ktoe.NL.FBT.FBT.DRYING_STEAM.STEAM.RFO</t>
  </si>
  <si>
    <t>UED.ktoe.NL.FBT.FBT.DRYING_STEAM.STEAM.OTHER</t>
  </si>
  <si>
    <t>UED.ktoe.NL.FBT.FBT.DRYING_STEAM.STEAM.NG_BIOGAS</t>
  </si>
  <si>
    <t>UED.ktoe.NL.FBT.FBT.DRYING_STEAM.STEAM.DERIVED</t>
  </si>
  <si>
    <t>UED.ktoe.NL.FBT.FBT.DRYING_STEAM.STEAM.BIOMASS_WASTE</t>
  </si>
  <si>
    <t>UED.ktoe.NL.FBT.FBT.DRYING_STEAM.STEAM.STEAM_DISTR</t>
  </si>
  <si>
    <t>UED.ktoe.NL.FBT.FBT.DRYING_ELEC.ELEC.ELEC</t>
  </si>
  <si>
    <t>UED.ktoe.NL.FBT.FBT.DRYING_FREEZE.FREEZE_DRY.ELEC</t>
  </si>
  <si>
    <t>UED.ktoe.NL.FBT.FBT.DRYING_MICROW.MICROW.ELEC</t>
  </si>
  <si>
    <t>UED.ktoe.NL.FBT.FBT.PROC_COOL_THERM.THERM.NG_BIOGAS</t>
  </si>
  <si>
    <t>UED.ktoe.NL.FBT.FBT.PROC_COOL.TOTAL.TOTAL</t>
  </si>
  <si>
    <t>UED.ktoe.NL.FBT.FBT.PROC_COOL.STEAM.SOLIDS</t>
  </si>
  <si>
    <t>UED.ktoe.NL.FBT.FBT.PROC_COOL.STEAM.RFG</t>
  </si>
  <si>
    <t>UED.ktoe.NL.FBT.FBT.PROC_COOL.STEAM.LPG</t>
  </si>
  <si>
    <t>UED.ktoe.NL.FBT.FBT.PROC_COOL.STEAM.DIESEL_LIQBIO</t>
  </si>
  <si>
    <t>UED.ktoe.NL.FBT.FBT.PROC_COOL.STEAM.RFO</t>
  </si>
  <si>
    <t>UED.ktoe.NL.FBT.FBT.PROC_COOL.STEAM.OTHER</t>
  </si>
  <si>
    <t>UED.ktoe.NL.FBT.FBT.PROC_COOL.STEAM.NG_BIOGAS</t>
  </si>
  <si>
    <t>UED.ktoe.NL.FBT.FBT.PROC_COOL.STEAM.DERIVED</t>
  </si>
  <si>
    <t>UED.ktoe.NL.FBT.FBT.PROC_COOL.STEAM.BIOMASS_WASTE</t>
  </si>
  <si>
    <t>UED.ktoe.NL.FBT.FBT.PROC_COOL.STEAM.STEAM_DISTR</t>
  </si>
  <si>
    <t>UED.ktoe.NL.FBT.FBT.PROC_COOL_ELEC.ELEC.ELEC</t>
  </si>
  <si>
    <t>UED.ktoe.NL.FBT.FBT.GENERIC.MECH.ELEC</t>
  </si>
  <si>
    <t>FUEL_EMI.ktCO2.NL.FBT.FBT.TOTAL.TOTAL.TOTAL</t>
  </si>
  <si>
    <t>FUEL_EMI.ktCO2.NL.FBT.FBT.LIGHT.GENERIC.ELEC</t>
  </si>
  <si>
    <t>FUEL_EMI.ktCO2.NL.FBT.FBT.AIRCOMP.GENERIC.ELEC</t>
  </si>
  <si>
    <t>FUEL_EMI.ktCO2.NL.FBT.FBT.MOTOR.GENERIC.ELEC</t>
  </si>
  <si>
    <t>FUEL_EMI.ktCO2.NL.FBT.FBT.FANS.GENERIC.ELEC</t>
  </si>
  <si>
    <t>FUEL_EMI.ktCO2.NL.FBT.FBT.LOW_ENTH.TOTAL.TOTAL</t>
  </si>
  <si>
    <t>FUEL_EMI.ktCO2.NL.FBT.FBT.LOW_ENTH.THERM.DIESEL_LIQBIO</t>
  </si>
  <si>
    <t>FUEL_EMI.ktCO2.NL.FBT.FBT.LOW_ENTH.THERM.NG_BIOGAS</t>
  </si>
  <si>
    <t>FUEL_EMI.ktCO2.NL.FBT.FBT.LOW_ENTH.THERM.SOLAR_GEO</t>
  </si>
  <si>
    <t>FUEL_EMI.ktCO2.NL.FBT.FBT.LOW_ENTH.HP.AMBIENT</t>
  </si>
  <si>
    <t>FUEL_EMI.ktCO2.NL.FBT.FBT.LOW_ENTH.THERM.ELEC</t>
  </si>
  <si>
    <t>FUEL_EMI.ktCO2.NL.FBT.FBT.OVEN.THERM.TOTAL</t>
  </si>
  <si>
    <t>FUEL_EMI.ktCO2.NL.FBT.FBT.OVEN.THERM.SOLIDS</t>
  </si>
  <si>
    <t>FUEL_EMI.ktCO2.NL.FBT.FBT.OVEN.THERM.LPG</t>
  </si>
  <si>
    <t>FUEL_EMI.ktCO2.NL.FBT.FBT.OVEN.THERM.DIESEL_LIQBIO</t>
  </si>
  <si>
    <t>FUEL_EMI.ktCO2.NL.FBT.FBT.OVEN.THERM.RFO</t>
  </si>
  <si>
    <t>FUEL_EMI.ktCO2.NL.FBT.FBT.OVEN.THERM.NG_BIOGAS</t>
  </si>
  <si>
    <t>FUEL_EMI.ktCO2.NL.FBT.FBT.OVEN.ELEC.ELEC</t>
  </si>
  <si>
    <t>FUEL_EMI.ktCO2.NL.FBT.FBT.OVEN_MICROW.MICROW.ELEC</t>
  </si>
  <si>
    <t>FUEL_EMI.ktCO2.NL.FBT.FBT.PROC_HEAT.THERM.TOTAL</t>
  </si>
  <si>
    <t>FUEL_EMI.ktCO2.NL.FBT.FBT.PROC_HEAT.THERM.SOLIDS</t>
  </si>
  <si>
    <t>FUEL_EMI.ktCO2.NL.FBT.FBT.PROC_HEAT.THERM.LPG</t>
  </si>
  <si>
    <t>FUEL_EMI.ktCO2.NL.FBT.FBT.PROC_HEAT.THERM.DIESEL_LIQBIO</t>
  </si>
  <si>
    <t>FUEL_EMI.ktCO2.NL.FBT.FBT.PROC_HEAT.THERM.RFO</t>
  </si>
  <si>
    <t>FUEL_EMI.ktCO2.NL.FBT.FBT.PROC_HEAT.THERM.NG_BIOGAS</t>
  </si>
  <si>
    <t>FUEL_EMI.ktCO2.NL.FBT.FBT.PROC_HEAT.ELEC.ELEC</t>
  </si>
  <si>
    <t>FUEL_EMI.ktCO2.NL.FBT.FBT.PROC_HEAT_MICROW.MICROW.ELEC</t>
  </si>
  <si>
    <t>FUEL_EMI.ktCO2.NL.FBT.FBT.PROCESSING.TOTAL.TOTAL</t>
  </si>
  <si>
    <t>FUEL_EMI.ktCO2.NL.FBT.FBT.PROCESSING.STEAM.SOLIDS</t>
  </si>
  <si>
    <t>FUEL_EMI.ktCO2.NL.FBT.FBT.PROCESSING.STEAM.RFG</t>
  </si>
  <si>
    <t>FUEL_EMI.ktCO2.NL.FBT.FBT.PROCESSING.STEAM.LPG</t>
  </si>
  <si>
    <t>FUEL_EMI.ktCO2.NL.FBT.FBT.PROCESSING.STEAM.DIESEL_LIQBIO</t>
  </si>
  <si>
    <t>FUEL_EMI.ktCO2.NL.FBT.FBT.PROCESSING.STEAM.RFO</t>
  </si>
  <si>
    <t>FUEL_EMI.ktCO2.NL.FBT.FBT.PROCESSING.STEAM.OTHER</t>
  </si>
  <si>
    <t>FUEL_EMI.ktCO2.NL.FBT.FBT.PROCESSING.STEAM.NG_BIOGAS</t>
  </si>
  <si>
    <t>FUEL_EMI.ktCO2.NL.FBT.FBT.PROCESSING.STEAM.DERIVED</t>
  </si>
  <si>
    <t>FUEL_EMI.ktCO2.NL.FBT.FBT.PROCESSING.STEAM.BIOMASS_WASTE</t>
  </si>
  <si>
    <t>FUEL_EMI.ktCO2.NL.FBT.FBT.PROCESSING.STEAM.STEAM_DISTR</t>
  </si>
  <si>
    <t>FUEL_EMI.ktCO2.NL.FBT.FBT.DRYING.TOTAL.TOTAL</t>
  </si>
  <si>
    <t>FUEL_EMI.ktCO2.NL.FBT.FBT.DRYING.THERM.SOLIDS</t>
  </si>
  <si>
    <t>FUEL_EMI.ktCO2.NL.FBT.FBT.DRYING.THERM.LPG</t>
  </si>
  <si>
    <t>FUEL_EMI.ktCO2.NL.FBT.FBT.DRYING.THERM.DIESEL_LIQBIO</t>
  </si>
  <si>
    <t>FUEL_EMI.ktCO2.NL.FBT.FBT.DRYING.THERM.RFO</t>
  </si>
  <si>
    <t>FUEL_EMI.ktCO2.NL.FBT.FBT.DRYING.THERM.NG_BIOGAS</t>
  </si>
  <si>
    <t>FUEL_EMI.ktCO2.NL.FBT.FBT.DRYING_STEAM.TOTAL.TOTAL</t>
  </si>
  <si>
    <t>FUEL_EMI.ktCO2.NL.FBT.FBT.DRYING_STEAM.STEAM.SOLIDS</t>
  </si>
  <si>
    <t>FUEL_EMI.ktCO2.NL.FBT.FBT.DRYING_STEAM.STEAM.RFG</t>
  </si>
  <si>
    <t>FUEL_EMI.ktCO2.NL.FBT.FBT.DRYING_STEAM.STEAM.LPG</t>
  </si>
  <si>
    <t>FUEL_EMI.ktCO2.NL.FBT.FBT.DRYING_STEAM.STEAM.DIESEL_LIQBIO</t>
  </si>
  <si>
    <t>FUEL_EMI.ktCO2.NL.FBT.FBT.DRYING_STEAM.STEAM.RFO</t>
  </si>
  <si>
    <t>FUEL_EMI.ktCO2.NL.FBT.FBT.DRYING_STEAM.STEAM.OTHER</t>
  </si>
  <si>
    <t>FUEL_EMI.ktCO2.NL.FBT.FBT.DRYING_STEAM.STEAM.NG_BIOGAS</t>
  </si>
  <si>
    <t>FUEL_EMI.ktCO2.NL.FBT.FBT.DRYING_STEAM.STEAM.DERIVED</t>
  </si>
  <si>
    <t>FUEL_EMI.ktCO2.NL.FBT.FBT.DRYING_STEAM.STEAM.BIOMASS_WASTE</t>
  </si>
  <si>
    <t>FUEL_EMI.ktCO2.NL.FBT.FBT.DRYING_STEAM.STEAM.STEAM_DISTR</t>
  </si>
  <si>
    <t>FUEL_EMI.ktCO2.NL.FBT.FBT.DRYING_ELEC.ELEC.ELEC</t>
  </si>
  <si>
    <t>FUEL_EMI.ktCO2.NL.FBT.FBT.DRYING_FREEZE.FREEZE_DRY.ELEC</t>
  </si>
  <si>
    <t>FUEL_EMI.ktCO2.NL.FBT.FBT.DRYING_MICROW.MICROW.ELEC</t>
  </si>
  <si>
    <t>FUEL_EMI.ktCO2.NL.FBT.FBT.PROC_COOL_THERM.THERM.NG_BIOGAS</t>
  </si>
  <si>
    <t>FUEL_EMI.ktCO2.NL.FBT.FBT.PROC_COOL.TOTAL.TOTAL</t>
  </si>
  <si>
    <t>FUEL_EMI.ktCO2.NL.FBT.FBT.PROC_COOL.STEAM.SOLIDS</t>
  </si>
  <si>
    <t>FUEL_EMI.ktCO2.NL.FBT.FBT.PROC_COOL.STEAM.RFG</t>
  </si>
  <si>
    <t>FUEL_EMI.ktCO2.NL.FBT.FBT.PROC_COOL.STEAM.LPG</t>
  </si>
  <si>
    <t>FUEL_EMI.ktCO2.NL.FBT.FBT.PROC_COOL.STEAM.DIESEL_LIQBIO</t>
  </si>
  <si>
    <t>FUEL_EMI.ktCO2.NL.FBT.FBT.PROC_COOL.STEAM.RFO</t>
  </si>
  <si>
    <t>FUEL_EMI.ktCO2.NL.FBT.FBT.PROC_COOL.STEAM.OTHER</t>
  </si>
  <si>
    <t>FUEL_EMI.ktCO2.NL.FBT.FBT.PROC_COOL.STEAM.NG_BIOGAS</t>
  </si>
  <si>
    <t>FUEL_EMI.ktCO2.NL.FBT.FBT.PROC_COOL.STEAM.DERIVED</t>
  </si>
  <si>
    <t>FUEL_EMI.ktCO2.NL.FBT.FBT.PROC_COOL.STEAM.BIOMASS_WASTE</t>
  </si>
  <si>
    <t>FUEL_EMI.ktCO2.NL.FBT.FBT.PROC_COOL.STEAM.STEAM_DISTR</t>
  </si>
  <si>
    <t>FUEL_EMI.ktCO2.NL.FBT.FBT.PROC_COOL_ELEC.ELEC.ELEC</t>
  </si>
  <si>
    <t>FUEL_EMI.ktCO2.NL.FBT.FBT.GENERIC.MECH.ELEC</t>
  </si>
  <si>
    <t>VA.Meuro2023.NL.TRE.TRE</t>
  </si>
  <si>
    <t>OUTPUT.index.NL.TRE.TRE</t>
  </si>
  <si>
    <t>CAP.index.NL.TRE.TRE</t>
  </si>
  <si>
    <t>NEWCAP.index.NL.TRE.TRE</t>
  </si>
  <si>
    <t>FEC.ktoe.NL.TRE.TRE.TOTAL.TOTAL.TOTAL</t>
  </si>
  <si>
    <t>FEC.ktoe.NL.TRE.TRE.TOTAL.TOTAL.SOLIDS</t>
  </si>
  <si>
    <t>FEC.ktoe.NL.TRE.TRE.TOTAL.TOTAL.RFG</t>
  </si>
  <si>
    <t>FEC.ktoe.NL.TRE.TRE.TOTAL.TOTAL.LPG</t>
  </si>
  <si>
    <t>FEC.ktoe.NL.TRE.TRE.TOTAL.TOTAL.DIESEL</t>
  </si>
  <si>
    <t>FEC.ktoe.NL.TRE.TRE.TOTAL.TOTAL.RFO</t>
  </si>
  <si>
    <t>FEC.ktoe.NL.TRE.TRE.TOTAL.TOTAL.OTHER</t>
  </si>
  <si>
    <t>FEC.ktoe.NL.TRE.TRE.TOTAL.TOTAL.NG</t>
  </si>
  <si>
    <t>FEC.ktoe.NL.TRE.TRE.TOTAL.TOTAL.DERIVED</t>
  </si>
  <si>
    <t>FEC.ktoe.NL.TRE.TRE.TOTAL.TOTAL.BIOMASS_WASTE</t>
  </si>
  <si>
    <t>FEC.ktoe.NL.TRE.TRE.TOTAL.TOTAL.BIOGAS</t>
  </si>
  <si>
    <t>FEC.ktoe.NL.TRE.TRE.TOTAL.TOTAL.LIQBIO</t>
  </si>
  <si>
    <t>FEC.ktoe.NL.TRE.TRE.TOTAL.TOTAL.SOLAR</t>
  </si>
  <si>
    <t>FEC.ktoe.NL.TRE.TRE.TOTAL.TOTAL.GEO</t>
  </si>
  <si>
    <t>FEC.ktoe.NL.TRE.TRE.TOTAL.TOTAL.AMBIENT</t>
  </si>
  <si>
    <t>FEC.ktoe.NL.TRE.TRE.TOTAL.TOTAL.STEAM_DISTR</t>
  </si>
  <si>
    <t>FEC.ktoe.NL.TRE.TRE.TOTAL.TOTAL.ELEC</t>
  </si>
  <si>
    <t>FEC.ktoe.NL.TRE.TRE.LIGHT.GENERIC.ELEC</t>
  </si>
  <si>
    <t>FEC.ktoe.NL.TRE.TRE.AIRCOMP.GENERIC.ELEC</t>
  </si>
  <si>
    <t>FEC.ktoe.NL.TRE.TRE.MOTOR.GENERIC.ELEC</t>
  </si>
  <si>
    <t>FEC.ktoe.NL.TRE.TRE.FANS.GENERIC.ELEC</t>
  </si>
  <si>
    <t>FEC.ktoe.NL.TRE.TRE.LOW_ENTH.TOTAL.TOTAL</t>
  </si>
  <si>
    <t>FEC.ktoe.NL.TRE.TRE.LOW_ENTH.THERM.DIESEL_LIQBIO</t>
  </si>
  <si>
    <t>FEC.ktoe.NL.TRE.TRE.LOW_ENTH.THERM.NG_BIOGAS</t>
  </si>
  <si>
    <t>FEC.ktoe.NL.TRE.TRE.LOW_ENTH.THERM.SOLAR_GEO</t>
  </si>
  <si>
    <t>FEC.ktoe.NL.TRE.TRE.LOW_ENTH.HP.AMBIENT</t>
  </si>
  <si>
    <t>FEC.ktoe.NL.TRE.TRE.LOW_ENTH.THERM.ELEC</t>
  </si>
  <si>
    <t>Trans. Eq.: Foundries</t>
  </si>
  <si>
    <t>Trans. Eq.: Thermal Foundries</t>
  </si>
  <si>
    <t>FEC.ktoe.NL.TRE.TRE.FOUNDRY.THERM.TOTAL</t>
  </si>
  <si>
    <t>FEC.ktoe.NL.TRE.TRE.FOUNDRY.THERM.SOLIDS</t>
  </si>
  <si>
    <t>FEC.ktoe.NL.TRE.TRE.FOUNDRY.THERM.LPG</t>
  </si>
  <si>
    <t>FEC.ktoe.NL.TRE.TRE.FOUNDRY.THERM.DIESEL_LIQBIO</t>
  </si>
  <si>
    <t>FEC.ktoe.NL.TRE.TRE.FOUNDRY.THERM.RFO</t>
  </si>
  <si>
    <t>FEC.ktoe.NL.TRE.TRE.FOUNDRY.THERM.NG_BIOGAS</t>
  </si>
  <si>
    <t>Trans. Eq.: Electric Foundries</t>
  </si>
  <si>
    <t>FEC.ktoe.NL.TRE.TRE.FOUNDRY.ELEC.ELEC</t>
  </si>
  <si>
    <t>Trans. Eq.: Connection techniques</t>
  </si>
  <si>
    <t>Trans. Eq.: Thermal connection</t>
  </si>
  <si>
    <t>FEC.ktoe.NL.TRE.TRE.CONNECTION_THERM.THERM.NG_BIOGAS</t>
  </si>
  <si>
    <t>Trans. Eq.: Electric connection</t>
  </si>
  <si>
    <t>FEC.ktoe.NL.TRE.TRE.CONNECTION_ELEC.ELEC.ELEC</t>
  </si>
  <si>
    <t>Trans. Eq.: Heat treatment</t>
  </si>
  <si>
    <t>Trans. Eq.: Heat treatment - Thermal</t>
  </si>
  <si>
    <t>FEC.ktoe.NL.TRE.TRE.HEAT_TREAT.THERM.TOTAL</t>
  </si>
  <si>
    <t>FEC.ktoe.NL.TRE.TRE.HEAT_TREAT.THERM.SOLIDS</t>
  </si>
  <si>
    <t>FEC.ktoe.NL.TRE.TRE.HEAT_TREAT.THERM.LPG</t>
  </si>
  <si>
    <t>FEC.ktoe.NL.TRE.TRE.HEAT_TREAT.THERM.DIESEL_LIQBIO</t>
  </si>
  <si>
    <t>FEC.ktoe.NL.TRE.TRE.HEAT_TREAT.THERM.RFO</t>
  </si>
  <si>
    <t>FEC.ktoe.NL.TRE.TRE.HEAT_TREAT.THERM.NG_BIOGAS</t>
  </si>
  <si>
    <t>Trans. Eq.: Heat treatment - Electric</t>
  </si>
  <si>
    <t>FEC.ktoe.NL.TRE.TRE.HEAT_TREAT.ELEC.ELEC</t>
  </si>
  <si>
    <t>Trans. Eq.: Steam processing</t>
  </si>
  <si>
    <t>FEC.ktoe.NL.TRE.TRE.PROCESSING.TOTAL.TOTAL</t>
  </si>
  <si>
    <t>FEC.ktoe.NL.TRE.TRE.PROCESSING.STEAM.SOLIDS</t>
  </si>
  <si>
    <t>FEC.ktoe.NL.TRE.TRE.PROCESSING.STEAM.RFG</t>
  </si>
  <si>
    <t>FEC.ktoe.NL.TRE.TRE.PROCESSING.STEAM.LPG</t>
  </si>
  <si>
    <t>FEC.ktoe.NL.TRE.TRE.PROCESSING.STEAM.DIESEL_LIQBIO</t>
  </si>
  <si>
    <t>FEC.ktoe.NL.TRE.TRE.PROCESSING.STEAM.RFO</t>
  </si>
  <si>
    <t>FEC.ktoe.NL.TRE.TRE.PROCESSING.STEAM.OTHER</t>
  </si>
  <si>
    <t>FEC.ktoe.NL.TRE.TRE.PROCESSING.STEAM.NG_BIOGAS</t>
  </si>
  <si>
    <t>FEC.ktoe.NL.TRE.TRE.PROCESSING.STEAM.DERIVED</t>
  </si>
  <si>
    <t>FEC.ktoe.NL.TRE.TRE.PROCESSING.STEAM.BIOMASS_WASTE</t>
  </si>
  <si>
    <t>FEC.ktoe.NL.TRE.TRE.PROCESSING.STEAM.STEAM_DISTR</t>
  </si>
  <si>
    <t>Trans. Eq.: General machinery</t>
  </si>
  <si>
    <t>FEC.ktoe.NL.TRE.TRE.GENERIC.MECH.ELEC</t>
  </si>
  <si>
    <t>Trans. Eq.: Product finishing</t>
  </si>
  <si>
    <t>FEC.ktoe.NL.TRE.TRE.FINISHING.THERM.ELEC</t>
  </si>
  <si>
    <t>UED.ktoe.NL.TRE.TRE.TOTAL.TOTAL.TOTAL</t>
  </si>
  <si>
    <t>UED.ktoe.NL.TRE.TRE.LIGHT.GENERIC.ELEC</t>
  </si>
  <si>
    <t>UED.ktoe.NL.TRE.TRE.AIRCOMP.GENERIC.ELEC</t>
  </si>
  <si>
    <t>UED.ktoe.NL.TRE.TRE.MOTOR.GENERIC.ELEC</t>
  </si>
  <si>
    <t>UED.ktoe.NL.TRE.TRE.FANS.GENERIC.ELEC</t>
  </si>
  <si>
    <t>UED.ktoe.NL.TRE.TRE.LOW_ENTH.TOTAL.TOTAL</t>
  </si>
  <si>
    <t>UED.ktoe.NL.TRE.TRE.LOW_ENTH.THERM.DIESEL_LIQBIO</t>
  </si>
  <si>
    <t>UED.ktoe.NL.TRE.TRE.LOW_ENTH.THERM.NG_BIOGAS</t>
  </si>
  <si>
    <t>UED.ktoe.NL.TRE.TRE.LOW_ENTH.THERM.SOLAR_GEO</t>
  </si>
  <si>
    <t>UED.ktoe.NL.TRE.TRE.LOW_ENTH.HP.AMBIENT</t>
  </si>
  <si>
    <t>UED.ktoe.NL.TRE.TRE.LOW_ENTH.THERM.ELEC</t>
  </si>
  <si>
    <t>UED.ktoe.NL.TRE.TRE.FOUNDRY.THERM.TOTAL</t>
  </si>
  <si>
    <t>UED.ktoe.NL.TRE.TRE.FOUNDRY.THERM.SOLIDS</t>
  </si>
  <si>
    <t>UED.ktoe.NL.TRE.TRE.FOUNDRY.THERM.LPG</t>
  </si>
  <si>
    <t>UED.ktoe.NL.TRE.TRE.FOUNDRY.THERM.DIESEL_LIQBIO</t>
  </si>
  <si>
    <t>UED.ktoe.NL.TRE.TRE.FOUNDRY.THERM.RFO</t>
  </si>
  <si>
    <t>UED.ktoe.NL.TRE.TRE.FOUNDRY.THERM.NG_BIOGAS</t>
  </si>
  <si>
    <t>UED.ktoe.NL.TRE.TRE.FOUNDRY.ELEC.ELEC</t>
  </si>
  <si>
    <t>UED.ktoe.NL.TRE.TRE.CONNECTION_THERM.THERM.NG_BIOGAS</t>
  </si>
  <si>
    <t>UED.ktoe.NL.TRE.TRE.CONNECTION_ELEC.ELEC.ELEC</t>
  </si>
  <si>
    <t>UED.ktoe.NL.TRE.TRE.HEAT_TREAT.THERM.TOTAL</t>
  </si>
  <si>
    <t>UED.ktoe.NL.TRE.TRE.HEAT_TREAT.THERM.SOLIDS</t>
  </si>
  <si>
    <t>UED.ktoe.NL.TRE.TRE.HEAT_TREAT.THERM.LPG</t>
  </si>
  <si>
    <t>UED.ktoe.NL.TRE.TRE.HEAT_TREAT.THERM.DIESEL_LIQBIO</t>
  </si>
  <si>
    <t>UED.ktoe.NL.TRE.TRE.HEAT_TREAT.THERM.RFO</t>
  </si>
  <si>
    <t>UED.ktoe.NL.TRE.TRE.HEAT_TREAT.THERM.NG_BIOGAS</t>
  </si>
  <si>
    <t>UED.ktoe.NL.TRE.TRE.HEAT_TREAT.ELEC.ELEC</t>
  </si>
  <si>
    <t>UED.ktoe.NL.TRE.TRE.PROCESSING.TOTAL.TOTAL</t>
  </si>
  <si>
    <t>UED.ktoe.NL.TRE.TRE.PROCESSING.STEAM.SOLIDS</t>
  </si>
  <si>
    <t>UED.ktoe.NL.TRE.TRE.PROCESSING.STEAM.RFG</t>
  </si>
  <si>
    <t>UED.ktoe.NL.TRE.TRE.PROCESSING.STEAM.LPG</t>
  </si>
  <si>
    <t>UED.ktoe.NL.TRE.TRE.PROCESSING.STEAM.DIESEL_LIQBIO</t>
  </si>
  <si>
    <t>UED.ktoe.NL.TRE.TRE.PROCESSING.STEAM.RFO</t>
  </si>
  <si>
    <t>UED.ktoe.NL.TRE.TRE.PROCESSING.STEAM.OTHER</t>
  </si>
  <si>
    <t>UED.ktoe.NL.TRE.TRE.PROCESSING.STEAM.NG_BIOGAS</t>
  </si>
  <si>
    <t>UED.ktoe.NL.TRE.TRE.PROCESSING.STEAM.DERIVED</t>
  </si>
  <si>
    <t>UED.ktoe.NL.TRE.TRE.PROCESSING.STEAM.BIOMASS_WASTE</t>
  </si>
  <si>
    <t>UED.ktoe.NL.TRE.TRE.PROCESSING.STEAM.STEAM_DISTR</t>
  </si>
  <si>
    <t>UED.ktoe.NL.TRE.TRE.GENERIC.MECH.ELEC</t>
  </si>
  <si>
    <t>UED.ktoe.NL.TRE.TRE.FINISHING.THERM.ELEC</t>
  </si>
  <si>
    <t>FUEL_EMI.ktCO2.NL.TRE.TRE.TOTAL.TOTAL.TOTAL</t>
  </si>
  <si>
    <t>FUEL_EMI.ktCO2.NL.TRE.TRE.LIGHT.GENERIC.ELEC</t>
  </si>
  <si>
    <t>FUEL_EMI.ktCO2.NL.TRE.TRE.AIRCOMP.GENERIC.ELEC</t>
  </si>
  <si>
    <t>FUEL_EMI.ktCO2.NL.TRE.TRE.MOTOR.GENERIC.ELEC</t>
  </si>
  <si>
    <t>FUEL_EMI.ktCO2.NL.TRE.TRE.FANS.GENERIC.ELEC</t>
  </si>
  <si>
    <t>FUEL_EMI.ktCO2.NL.TRE.TRE.LOW_ENTH.TOTAL.TOTAL</t>
  </si>
  <si>
    <t>FUEL_EMI.ktCO2.NL.TRE.TRE.LOW_ENTH.THERM.DIESEL_LIQBIO</t>
  </si>
  <si>
    <t>FUEL_EMI.ktCO2.NL.TRE.TRE.LOW_ENTH.THERM.NG_BIOGAS</t>
  </si>
  <si>
    <t>FUEL_EMI.ktCO2.NL.TRE.TRE.LOW_ENTH.THERM.SOLAR_GEO</t>
  </si>
  <si>
    <t>FUEL_EMI.ktCO2.NL.TRE.TRE.LOW_ENTH.HP.AMBIENT</t>
  </si>
  <si>
    <t>FUEL_EMI.ktCO2.NL.TRE.TRE.LOW_ENTH.THERM.ELEC</t>
  </si>
  <si>
    <t>FUEL_EMI.ktCO2.NL.TRE.TRE.FOUNDRY.THERM.TOTAL</t>
  </si>
  <si>
    <t>FUEL_EMI.ktCO2.NL.TRE.TRE.FOUNDRY.THERM.SOLIDS</t>
  </si>
  <si>
    <t>FUEL_EMI.ktCO2.NL.TRE.TRE.FOUNDRY.THERM.LPG</t>
  </si>
  <si>
    <t>FUEL_EMI.ktCO2.NL.TRE.TRE.FOUNDRY.THERM.DIESEL_LIQBIO</t>
  </si>
  <si>
    <t>FUEL_EMI.ktCO2.NL.TRE.TRE.FOUNDRY.THERM.RFO</t>
  </si>
  <si>
    <t>FUEL_EMI.ktCO2.NL.TRE.TRE.FOUNDRY.THERM.NG_BIOGAS</t>
  </si>
  <si>
    <t>FUEL_EMI.ktCO2.NL.TRE.TRE.FOUNDRY.ELEC.ELEC</t>
  </si>
  <si>
    <t>FUEL_EMI.ktCO2.NL.TRE.TRE.CONNECTION_THERM.THERM.NG_BIOGAS</t>
  </si>
  <si>
    <t>FUEL_EMI.ktCO2.NL.TRE.TRE.CONNECTION_ELEC.ELEC.ELEC</t>
  </si>
  <si>
    <t>FUEL_EMI.ktCO2.NL.TRE.TRE.HEAT_TREAT.THERM.TOTAL</t>
  </si>
  <si>
    <t>FUEL_EMI.ktCO2.NL.TRE.TRE.HEAT_TREAT.THERM.SOLIDS</t>
  </si>
  <si>
    <t>FUEL_EMI.ktCO2.NL.TRE.TRE.HEAT_TREAT.THERM.LPG</t>
  </si>
  <si>
    <t>FUEL_EMI.ktCO2.NL.TRE.TRE.HEAT_TREAT.THERM.DIESEL_LIQBIO</t>
  </si>
  <si>
    <t>FUEL_EMI.ktCO2.NL.TRE.TRE.HEAT_TREAT.THERM.RFO</t>
  </si>
  <si>
    <t>FUEL_EMI.ktCO2.NL.TRE.TRE.HEAT_TREAT.THERM.NG_BIOGAS</t>
  </si>
  <si>
    <t>FUEL_EMI.ktCO2.NL.TRE.TRE.HEAT_TREAT.ELEC.ELEC</t>
  </si>
  <si>
    <t>FUEL_EMI.ktCO2.NL.TRE.TRE.PROCESSING.TOTAL.TOTAL</t>
  </si>
  <si>
    <t>FUEL_EMI.ktCO2.NL.TRE.TRE.PROCESSING.STEAM.SOLIDS</t>
  </si>
  <si>
    <t>FUEL_EMI.ktCO2.NL.TRE.TRE.PROCESSING.STEAM.RFG</t>
  </si>
  <si>
    <t>FUEL_EMI.ktCO2.NL.TRE.TRE.PROCESSING.STEAM.LPG</t>
  </si>
  <si>
    <t>FUEL_EMI.ktCO2.NL.TRE.TRE.PROCESSING.STEAM.DIESEL_LIQBIO</t>
  </si>
  <si>
    <t>FUEL_EMI.ktCO2.NL.TRE.TRE.PROCESSING.STEAM.RFO</t>
  </si>
  <si>
    <t>FUEL_EMI.ktCO2.NL.TRE.TRE.PROCESSING.STEAM.OTHER</t>
  </si>
  <si>
    <t>FUEL_EMI.ktCO2.NL.TRE.TRE.PROCESSING.STEAM.NG_BIOGAS</t>
  </si>
  <si>
    <t>FUEL_EMI.ktCO2.NL.TRE.TRE.PROCESSING.STEAM.DERIVED</t>
  </si>
  <si>
    <t>FUEL_EMI.ktCO2.NL.TRE.TRE.PROCESSING.STEAM.BIOMASS_WASTE</t>
  </si>
  <si>
    <t>FUEL_EMI.ktCO2.NL.TRE.TRE.PROCESSING.STEAM.STEAM_DISTR</t>
  </si>
  <si>
    <t>FUEL_EMI.ktCO2.NL.TRE.TRE.GENERIC.MECH.ELEC</t>
  </si>
  <si>
    <t>FUEL_EMI.ktCO2.NL.TRE.TRE.FINISHING.THERM.ELEC</t>
  </si>
  <si>
    <t>VA.Meuro2023.NL.MAE.MAE</t>
  </si>
  <si>
    <t>OUTPUT.index.NL.MAE.MAE</t>
  </si>
  <si>
    <t>CAP.index.NL.MAE.MAE</t>
  </si>
  <si>
    <t>NEWCAP.index.NL.MAE.MAE</t>
  </si>
  <si>
    <t>FEC.ktoe.NL.MAE.MAE.TOTAL.TOTAL.TOTAL</t>
  </si>
  <si>
    <t>FEC.ktoe.NL.MAE.MAE.TOTAL.TOTAL.SOLIDS</t>
  </si>
  <si>
    <t>FEC.ktoe.NL.MAE.MAE.TOTAL.TOTAL.RFG</t>
  </si>
  <si>
    <t>FEC.ktoe.NL.MAE.MAE.TOTAL.TOTAL.LPG</t>
  </si>
  <si>
    <t>FEC.ktoe.NL.MAE.MAE.TOTAL.TOTAL.DIESEL</t>
  </si>
  <si>
    <t>FEC.ktoe.NL.MAE.MAE.TOTAL.TOTAL.RFO</t>
  </si>
  <si>
    <t>FEC.ktoe.NL.MAE.MAE.TOTAL.TOTAL.OTHER</t>
  </si>
  <si>
    <t>FEC.ktoe.NL.MAE.MAE.TOTAL.TOTAL.NG</t>
  </si>
  <si>
    <t>FEC.ktoe.NL.MAE.MAE.TOTAL.TOTAL.DERIVED</t>
  </si>
  <si>
    <t>FEC.ktoe.NL.MAE.MAE.TOTAL.TOTAL.BIOMASS_WASTE</t>
  </si>
  <si>
    <t>FEC.ktoe.NL.MAE.MAE.TOTAL.TOTAL.BIOGAS</t>
  </si>
  <si>
    <t>FEC.ktoe.NL.MAE.MAE.TOTAL.TOTAL.LIQBIO</t>
  </si>
  <si>
    <t>FEC.ktoe.NL.MAE.MAE.TOTAL.TOTAL.SOLAR</t>
  </si>
  <si>
    <t>FEC.ktoe.NL.MAE.MAE.TOTAL.TOTAL.GEO</t>
  </si>
  <si>
    <t>FEC.ktoe.NL.MAE.MAE.TOTAL.TOTAL.AMBIENT</t>
  </si>
  <si>
    <t>FEC.ktoe.NL.MAE.MAE.TOTAL.TOTAL.STEAM_DISTR</t>
  </si>
  <si>
    <t>FEC.ktoe.NL.MAE.MAE.TOTAL.TOTAL.ELEC</t>
  </si>
  <si>
    <t>FEC.ktoe.NL.MAE.MAE.LIGHT.GENERIC.ELEC</t>
  </si>
  <si>
    <t>FEC.ktoe.NL.MAE.MAE.AIRCOMP.GENERIC.ELEC</t>
  </si>
  <si>
    <t>FEC.ktoe.NL.MAE.MAE.MOTOR.GENERIC.ELEC</t>
  </si>
  <si>
    <t>FEC.ktoe.NL.MAE.MAE.FANS.GENERIC.ELEC</t>
  </si>
  <si>
    <t>FEC.ktoe.NL.MAE.MAE.LOW_ENTH.TOTAL.TOTAL</t>
  </si>
  <si>
    <t>FEC.ktoe.NL.MAE.MAE.LOW_ENTH.THERM.DIESEL_LIQBIO</t>
  </si>
  <si>
    <t>FEC.ktoe.NL.MAE.MAE.LOW_ENTH.THERM.NG_BIOGAS</t>
  </si>
  <si>
    <t>FEC.ktoe.NL.MAE.MAE.LOW_ENTH.THERM.SOLAR_GEO</t>
  </si>
  <si>
    <t>FEC.ktoe.NL.MAE.MAE.LOW_ENTH.HP.AMBIENT</t>
  </si>
  <si>
    <t>FEC.ktoe.NL.MAE.MAE.LOW_ENTH.THERM.ELEC</t>
  </si>
  <si>
    <t>Mach. Eq.: Foundries</t>
  </si>
  <si>
    <t>Mach. Eq.: Thermal Foundries</t>
  </si>
  <si>
    <t>FEC.ktoe.NL.MAE.MAE.FOUNDRY.THERM.TOTAL</t>
  </si>
  <si>
    <t>FEC.ktoe.NL.MAE.MAE.FOUNDRY.THERM.SOLIDS</t>
  </si>
  <si>
    <t>FEC.ktoe.NL.MAE.MAE.FOUNDRY.THERM.LPG</t>
  </si>
  <si>
    <t>FEC.ktoe.NL.MAE.MAE.FOUNDRY.THERM.DIESEL_LIQBIO</t>
  </si>
  <si>
    <t>FEC.ktoe.NL.MAE.MAE.FOUNDRY.THERM.RFO</t>
  </si>
  <si>
    <t>FEC.ktoe.NL.MAE.MAE.FOUNDRY.THERM.NG_BIOGAS</t>
  </si>
  <si>
    <t>Mach. Eq.: Electric Foundries</t>
  </si>
  <si>
    <t>FEC.ktoe.NL.MAE.MAE.FOUNDRY.ELEC.ELEC</t>
  </si>
  <si>
    <t>Mach. Eq.: Connection techniques</t>
  </si>
  <si>
    <t>Mach. Eq.: Thermal connection</t>
  </si>
  <si>
    <t>FEC.ktoe.NL.MAE.MAE.CONNECTION_THERM.THERM.NG_BIOGAS</t>
  </si>
  <si>
    <t>Mach. Eq.: Electric connection</t>
  </si>
  <si>
    <t>FEC.ktoe.NL.MAE.MAE.CONNECTION_ELEC.ELEC.ELEC</t>
  </si>
  <si>
    <t>Mach. Eq.: Heat treatment</t>
  </si>
  <si>
    <t>Mach. Eq.: Heat treatment - Thermal</t>
  </si>
  <si>
    <t>FEC.ktoe.NL.MAE.MAE.HEAT_TREAT.THERM.TOTAL</t>
  </si>
  <si>
    <t>FEC.ktoe.NL.MAE.MAE.HEAT_TREAT.THERM.SOLIDS</t>
  </si>
  <si>
    <t>FEC.ktoe.NL.MAE.MAE.HEAT_TREAT.THERM.LPG</t>
  </si>
  <si>
    <t>FEC.ktoe.NL.MAE.MAE.HEAT_TREAT.THERM.DIESEL_LIQBIO</t>
  </si>
  <si>
    <t>FEC.ktoe.NL.MAE.MAE.HEAT_TREAT.THERM.RFO</t>
  </si>
  <si>
    <t>FEC.ktoe.NL.MAE.MAE.HEAT_TREAT.THERM.NG_BIOGAS</t>
  </si>
  <si>
    <t>Mach. Eq.: Heat treatment - Electric</t>
  </si>
  <si>
    <t>FEC.ktoe.NL.MAE.MAE.HEAT_TREAT.ELEC.ELEC</t>
  </si>
  <si>
    <t>Mach. Eq.: Steam processing</t>
  </si>
  <si>
    <t>FEC.ktoe.NL.MAE.MAE.PROCESSING.TOTAL.TOTAL</t>
  </si>
  <si>
    <t>FEC.ktoe.NL.MAE.MAE.PROCESSING.STEAM.SOLIDS</t>
  </si>
  <si>
    <t>FEC.ktoe.NL.MAE.MAE.PROCESSING.STEAM.RFG</t>
  </si>
  <si>
    <t>FEC.ktoe.NL.MAE.MAE.PROCESSING.STEAM.LPG</t>
  </si>
  <si>
    <t>FEC.ktoe.NL.MAE.MAE.PROCESSING.STEAM.DIESEL_LIQBIO</t>
  </si>
  <si>
    <t>FEC.ktoe.NL.MAE.MAE.PROCESSING.STEAM.RFO</t>
  </si>
  <si>
    <t>FEC.ktoe.NL.MAE.MAE.PROCESSING.STEAM.OTHER</t>
  </si>
  <si>
    <t>FEC.ktoe.NL.MAE.MAE.PROCESSING.STEAM.NG_BIOGAS</t>
  </si>
  <si>
    <t>FEC.ktoe.NL.MAE.MAE.PROCESSING.STEAM.DERIVED</t>
  </si>
  <si>
    <t>FEC.ktoe.NL.MAE.MAE.PROCESSING.STEAM.BIOMASS_WASTE</t>
  </si>
  <si>
    <t>FEC.ktoe.NL.MAE.MAE.PROCESSING.STEAM.STEAM_DISTR</t>
  </si>
  <si>
    <t>Mach. Eq.: General machinery</t>
  </si>
  <si>
    <t>FEC.ktoe.NL.MAE.MAE.GENERIC.MECH.ELEC</t>
  </si>
  <si>
    <t>Mach. Eq.: Product finishing</t>
  </si>
  <si>
    <t>FEC.ktoe.NL.MAE.MAE.FINISHING.THERM.ELEC</t>
  </si>
  <si>
    <t>UED.ktoe.NL.MAE.MAE.TOTAL.TOTAL.TOTAL</t>
  </si>
  <si>
    <t>UED.ktoe.NL.MAE.MAE.LIGHT.GENERIC.ELEC</t>
  </si>
  <si>
    <t>UED.ktoe.NL.MAE.MAE.AIRCOMP.GENERIC.ELEC</t>
  </si>
  <si>
    <t>UED.ktoe.NL.MAE.MAE.MOTOR.GENERIC.ELEC</t>
  </si>
  <si>
    <t>UED.ktoe.NL.MAE.MAE.FANS.GENERIC.ELEC</t>
  </si>
  <si>
    <t>UED.ktoe.NL.MAE.MAE.LOW_ENTH.TOTAL.TOTAL</t>
  </si>
  <si>
    <t>UED.ktoe.NL.MAE.MAE.LOW_ENTH.THERM.DIESEL_LIQBIO</t>
  </si>
  <si>
    <t>UED.ktoe.NL.MAE.MAE.LOW_ENTH.THERM.NG_BIOGAS</t>
  </si>
  <si>
    <t>UED.ktoe.NL.MAE.MAE.LOW_ENTH.THERM.SOLAR_GEO</t>
  </si>
  <si>
    <t>UED.ktoe.NL.MAE.MAE.LOW_ENTH.HP.AMBIENT</t>
  </si>
  <si>
    <t>UED.ktoe.NL.MAE.MAE.LOW_ENTH.THERM.ELEC</t>
  </si>
  <si>
    <t>UED.ktoe.NL.MAE.MAE.FOUNDRY.THERM.TOTAL</t>
  </si>
  <si>
    <t>UED.ktoe.NL.MAE.MAE.FOUNDRY.THERM.SOLIDS</t>
  </si>
  <si>
    <t>UED.ktoe.NL.MAE.MAE.FOUNDRY.THERM.LPG</t>
  </si>
  <si>
    <t>UED.ktoe.NL.MAE.MAE.FOUNDRY.THERM.DIESEL_LIQBIO</t>
  </si>
  <si>
    <t>UED.ktoe.NL.MAE.MAE.FOUNDRY.THERM.RFO</t>
  </si>
  <si>
    <t>UED.ktoe.NL.MAE.MAE.FOUNDRY.THERM.NG_BIOGAS</t>
  </si>
  <si>
    <t>UED.ktoe.NL.MAE.MAE.FOUNDRY.ELEC.ELEC</t>
  </si>
  <si>
    <t>UED.ktoe.NL.MAE.MAE.CONNECTION_THERM.THERM.NG_BIOGAS</t>
  </si>
  <si>
    <t>UED.ktoe.NL.MAE.MAE.CONNECTION_ELEC.ELEC.ELEC</t>
  </si>
  <si>
    <t>UED.ktoe.NL.MAE.MAE.HEAT_TREAT.THERM.TOTAL</t>
  </si>
  <si>
    <t>UED.ktoe.NL.MAE.MAE.HEAT_TREAT.THERM.SOLIDS</t>
  </si>
  <si>
    <t>UED.ktoe.NL.MAE.MAE.HEAT_TREAT.THERM.LPG</t>
  </si>
  <si>
    <t>UED.ktoe.NL.MAE.MAE.HEAT_TREAT.THERM.DIESEL_LIQBIO</t>
  </si>
  <si>
    <t>UED.ktoe.NL.MAE.MAE.HEAT_TREAT.THERM.RFO</t>
  </si>
  <si>
    <t>UED.ktoe.NL.MAE.MAE.HEAT_TREAT.THERM.NG_BIOGAS</t>
  </si>
  <si>
    <t>UED.ktoe.NL.MAE.MAE.HEAT_TREAT.ELEC.ELEC</t>
  </si>
  <si>
    <t>UED.ktoe.NL.MAE.MAE.PROCESSING.TOTAL.TOTAL</t>
  </si>
  <si>
    <t>UED.ktoe.NL.MAE.MAE.PROCESSING.STEAM.SOLIDS</t>
  </si>
  <si>
    <t>UED.ktoe.NL.MAE.MAE.PROCESSING.STEAM.RFG</t>
  </si>
  <si>
    <t>UED.ktoe.NL.MAE.MAE.PROCESSING.STEAM.LPG</t>
  </si>
  <si>
    <t>UED.ktoe.NL.MAE.MAE.PROCESSING.STEAM.DIESEL_LIQBIO</t>
  </si>
  <si>
    <t>UED.ktoe.NL.MAE.MAE.PROCESSING.STEAM.RFO</t>
  </si>
  <si>
    <t>UED.ktoe.NL.MAE.MAE.PROCESSING.STEAM.OTHER</t>
  </si>
  <si>
    <t>UED.ktoe.NL.MAE.MAE.PROCESSING.STEAM.NG_BIOGAS</t>
  </si>
  <si>
    <t>UED.ktoe.NL.MAE.MAE.PROCESSING.STEAM.DERIVED</t>
  </si>
  <si>
    <t>UED.ktoe.NL.MAE.MAE.PROCESSING.STEAM.BIOMASS_WASTE</t>
  </si>
  <si>
    <t>UED.ktoe.NL.MAE.MAE.PROCESSING.STEAM.STEAM_DISTR</t>
  </si>
  <si>
    <t>UED.ktoe.NL.MAE.MAE.GENERIC.MECH.ELEC</t>
  </si>
  <si>
    <t>UED.ktoe.NL.MAE.MAE.FINISHING.THERM.ELEC</t>
  </si>
  <si>
    <t>FUEL_EMI.ktCO2.NL.MAE.MAE.TOTAL.TOTAL.TOTAL</t>
  </si>
  <si>
    <t>FUEL_EMI.ktCO2.NL.MAE.MAE.LIGHT.GENERIC.ELEC</t>
  </si>
  <si>
    <t>FUEL_EMI.ktCO2.NL.MAE.MAE.AIRCOMP.GENERIC.ELEC</t>
  </si>
  <si>
    <t>FUEL_EMI.ktCO2.NL.MAE.MAE.MOTOR.GENERIC.ELEC</t>
  </si>
  <si>
    <t>FUEL_EMI.ktCO2.NL.MAE.MAE.FANS.GENERIC.ELEC</t>
  </si>
  <si>
    <t>FUEL_EMI.ktCO2.NL.MAE.MAE.LOW_ENTH.TOTAL.TOTAL</t>
  </si>
  <si>
    <t>FUEL_EMI.ktCO2.NL.MAE.MAE.LOW_ENTH.THERM.DIESEL_LIQBIO</t>
  </si>
  <si>
    <t>FUEL_EMI.ktCO2.NL.MAE.MAE.LOW_ENTH.THERM.NG_BIOGAS</t>
  </si>
  <si>
    <t>FUEL_EMI.ktCO2.NL.MAE.MAE.LOW_ENTH.THERM.SOLAR_GEO</t>
  </si>
  <si>
    <t>FUEL_EMI.ktCO2.NL.MAE.MAE.LOW_ENTH.HP.AMBIENT</t>
  </si>
  <si>
    <t>FUEL_EMI.ktCO2.NL.MAE.MAE.LOW_ENTH.THERM.ELEC</t>
  </si>
  <si>
    <t>FUEL_EMI.ktCO2.NL.MAE.MAE.FOUNDRY.THERM.TOTAL</t>
  </si>
  <si>
    <t>FUEL_EMI.ktCO2.NL.MAE.MAE.FOUNDRY.THERM.SOLIDS</t>
  </si>
  <si>
    <t>FUEL_EMI.ktCO2.NL.MAE.MAE.FOUNDRY.THERM.LPG</t>
  </si>
  <si>
    <t>FUEL_EMI.ktCO2.NL.MAE.MAE.FOUNDRY.THERM.DIESEL_LIQBIO</t>
  </si>
  <si>
    <t>FUEL_EMI.ktCO2.NL.MAE.MAE.FOUNDRY.THERM.RFO</t>
  </si>
  <si>
    <t>FUEL_EMI.ktCO2.NL.MAE.MAE.FOUNDRY.THERM.NG_BIOGAS</t>
  </si>
  <si>
    <t>FUEL_EMI.ktCO2.NL.MAE.MAE.FOUNDRY.ELEC.ELEC</t>
  </si>
  <si>
    <t>FUEL_EMI.ktCO2.NL.MAE.MAE.CONNECTION_THERM.THERM.NG_BIOGAS</t>
  </si>
  <si>
    <t>FUEL_EMI.ktCO2.NL.MAE.MAE.CONNECTION_ELEC.ELEC.ELEC</t>
  </si>
  <si>
    <t>FUEL_EMI.ktCO2.NL.MAE.MAE.HEAT_TREAT.THERM.TOTAL</t>
  </si>
  <si>
    <t>FUEL_EMI.ktCO2.NL.MAE.MAE.HEAT_TREAT.THERM.SOLIDS</t>
  </si>
  <si>
    <t>FUEL_EMI.ktCO2.NL.MAE.MAE.HEAT_TREAT.THERM.LPG</t>
  </si>
  <si>
    <t>FUEL_EMI.ktCO2.NL.MAE.MAE.HEAT_TREAT.THERM.DIESEL_LIQBIO</t>
  </si>
  <si>
    <t>FUEL_EMI.ktCO2.NL.MAE.MAE.HEAT_TREAT.THERM.RFO</t>
  </si>
  <si>
    <t>FUEL_EMI.ktCO2.NL.MAE.MAE.HEAT_TREAT.THERM.NG_BIOGAS</t>
  </si>
  <si>
    <t>FUEL_EMI.ktCO2.NL.MAE.MAE.HEAT_TREAT.ELEC.ELEC</t>
  </si>
  <si>
    <t>FUEL_EMI.ktCO2.NL.MAE.MAE.PROCESSING.TOTAL.TOTAL</t>
  </si>
  <si>
    <t>FUEL_EMI.ktCO2.NL.MAE.MAE.PROCESSING.STEAM.SOLIDS</t>
  </si>
  <si>
    <t>FUEL_EMI.ktCO2.NL.MAE.MAE.PROCESSING.STEAM.RFG</t>
  </si>
  <si>
    <t>FUEL_EMI.ktCO2.NL.MAE.MAE.PROCESSING.STEAM.LPG</t>
  </si>
  <si>
    <t>FUEL_EMI.ktCO2.NL.MAE.MAE.PROCESSING.STEAM.DIESEL_LIQBIO</t>
  </si>
  <si>
    <t>FUEL_EMI.ktCO2.NL.MAE.MAE.PROCESSING.STEAM.RFO</t>
  </si>
  <si>
    <t>FUEL_EMI.ktCO2.NL.MAE.MAE.PROCESSING.STEAM.OTHER</t>
  </si>
  <si>
    <t>FUEL_EMI.ktCO2.NL.MAE.MAE.PROCESSING.STEAM.NG_BIOGAS</t>
  </si>
  <si>
    <t>FUEL_EMI.ktCO2.NL.MAE.MAE.PROCESSING.STEAM.DERIVED</t>
  </si>
  <si>
    <t>FUEL_EMI.ktCO2.NL.MAE.MAE.PROCESSING.STEAM.BIOMASS_WASTE</t>
  </si>
  <si>
    <t>FUEL_EMI.ktCO2.NL.MAE.MAE.PROCESSING.STEAM.STEAM_DISTR</t>
  </si>
  <si>
    <t>FUEL_EMI.ktCO2.NL.MAE.MAE.GENERIC.MECH.ELEC</t>
  </si>
  <si>
    <t>FUEL_EMI.ktCO2.NL.MAE.MAE.FINISHING.THERM.ELEC</t>
  </si>
  <si>
    <t>VA.Meuro2023.NL.TEL.TEL</t>
  </si>
  <si>
    <t>OUTPUT.index.NL.TEL.TEL</t>
  </si>
  <si>
    <t>CAP.index.NL.TEL.TEL</t>
  </si>
  <si>
    <t>NEWCAP.index.NL.TEL.TEL</t>
  </si>
  <si>
    <t>FEC.ktoe.NL.TEL.TEL.TOTAL.TOTAL.TOTAL</t>
  </si>
  <si>
    <t>FEC.ktoe.NL.TEL.TEL.TOTAL.TOTAL.SOLIDS</t>
  </si>
  <si>
    <t>FEC.ktoe.NL.TEL.TEL.TOTAL.TOTAL.RFG</t>
  </si>
  <si>
    <t>FEC.ktoe.NL.TEL.TEL.TOTAL.TOTAL.LPG</t>
  </si>
  <si>
    <t>FEC.ktoe.NL.TEL.TEL.TOTAL.TOTAL.DIESEL</t>
  </si>
  <si>
    <t>FEC.ktoe.NL.TEL.TEL.TOTAL.TOTAL.RFO</t>
  </si>
  <si>
    <t>FEC.ktoe.NL.TEL.TEL.TOTAL.TOTAL.OTHER</t>
  </si>
  <si>
    <t>FEC.ktoe.NL.TEL.TEL.TOTAL.TOTAL.NG</t>
  </si>
  <si>
    <t>FEC.ktoe.NL.TEL.TEL.TOTAL.TOTAL.DERIVED</t>
  </si>
  <si>
    <t>FEC.ktoe.NL.TEL.TEL.TOTAL.TOTAL.BIOMASS_WASTE</t>
  </si>
  <si>
    <t>FEC.ktoe.NL.TEL.TEL.TOTAL.TOTAL.BIOGAS</t>
  </si>
  <si>
    <t>FEC.ktoe.NL.TEL.TEL.TOTAL.TOTAL.LIQBIO</t>
  </si>
  <si>
    <t>FEC.ktoe.NL.TEL.TEL.TOTAL.TOTAL.SOLAR</t>
  </si>
  <si>
    <t>FEC.ktoe.NL.TEL.TEL.TOTAL.TOTAL.GEO</t>
  </si>
  <si>
    <t>FEC.ktoe.NL.TEL.TEL.TOTAL.TOTAL.AMBIENT</t>
  </si>
  <si>
    <t>FEC.ktoe.NL.TEL.TEL.TOTAL.TOTAL.STEAM_DISTR</t>
  </si>
  <si>
    <t>FEC.ktoe.NL.TEL.TEL.TOTAL.TOTAL.ELEC</t>
  </si>
  <si>
    <t>FEC.ktoe.NL.TEL.TEL.LIGHT.GENERIC.ELEC</t>
  </si>
  <si>
    <t>FEC.ktoe.NL.TEL.TEL.AIRCOMP.GENERIC.ELEC</t>
  </si>
  <si>
    <t>FEC.ktoe.NL.TEL.TEL.MOTOR.GENERIC.ELEC</t>
  </si>
  <si>
    <t>FEC.ktoe.NL.TEL.TEL.FANS.GENERIC.ELEC</t>
  </si>
  <si>
    <t>FEC.ktoe.NL.TEL.TEL.LOW_ENTH.TOTAL.TOTAL</t>
  </si>
  <si>
    <t>FEC.ktoe.NL.TEL.TEL.LOW_ENTH.THERM.DIESEL_LIQBIO</t>
  </si>
  <si>
    <t>FEC.ktoe.NL.TEL.TEL.LOW_ENTH.THERM.NG_BIOGAS</t>
  </si>
  <si>
    <t>FEC.ktoe.NL.TEL.TEL.LOW_ENTH.THERM.SOLAR_GEO</t>
  </si>
  <si>
    <t>FEC.ktoe.NL.TEL.TEL.LOW_ENTH.HP.AMBIENT</t>
  </si>
  <si>
    <t>FEC.ktoe.NL.TEL.TEL.LOW_ENTH.THERM.ELEC</t>
  </si>
  <si>
    <t>Textiles: Pretreatment with steam</t>
  </si>
  <si>
    <t>FEC.ktoe.NL.TEL.TEL.PRETREAT.TOTAL.TOTAL</t>
  </si>
  <si>
    <t>FEC.ktoe.NL.TEL.TEL.PRETREAT.STEAM.SOLIDS</t>
  </si>
  <si>
    <t>FEC.ktoe.NL.TEL.TEL.PRETREAT.STEAM.RFG</t>
  </si>
  <si>
    <t>FEC.ktoe.NL.TEL.TEL.PRETREAT.STEAM.LPG</t>
  </si>
  <si>
    <t>FEC.ktoe.NL.TEL.TEL.PRETREAT.STEAM.DIESEL_LIQBIO</t>
  </si>
  <si>
    <t>FEC.ktoe.NL.TEL.TEL.PRETREAT.STEAM.RFO</t>
  </si>
  <si>
    <t>FEC.ktoe.NL.TEL.TEL.PRETREAT.STEAM.OTHER</t>
  </si>
  <si>
    <t>FEC.ktoe.NL.TEL.TEL.PRETREAT.STEAM.NG_BIOGAS</t>
  </si>
  <si>
    <t>FEC.ktoe.NL.TEL.TEL.PRETREAT.STEAM.DERIVED</t>
  </si>
  <si>
    <t>FEC.ktoe.NL.TEL.TEL.PRETREAT.STEAM.BIOMASS_WASTE</t>
  </si>
  <si>
    <t>FEC.ktoe.NL.TEL.TEL.PRETREAT.STEAM.STEAM_DISTR</t>
  </si>
  <si>
    <t>Textiles: Wet processing with steam</t>
  </si>
  <si>
    <t>FEC.ktoe.NL.TEL.TEL.PROCESSING.TOTAL.TOTAL</t>
  </si>
  <si>
    <t>FEC.ktoe.NL.TEL.TEL.PROCESSING.STEAM.SOLIDS</t>
  </si>
  <si>
    <t>FEC.ktoe.NL.TEL.TEL.PROCESSING.STEAM.RFG</t>
  </si>
  <si>
    <t>FEC.ktoe.NL.TEL.TEL.PROCESSING.STEAM.LPG</t>
  </si>
  <si>
    <t>FEC.ktoe.NL.TEL.TEL.PROCESSING.STEAM.DIESEL_LIQBIO</t>
  </si>
  <si>
    <t>FEC.ktoe.NL.TEL.TEL.PROCESSING.STEAM.RFO</t>
  </si>
  <si>
    <t>FEC.ktoe.NL.TEL.TEL.PROCESSING.STEAM.OTHER</t>
  </si>
  <si>
    <t>FEC.ktoe.NL.TEL.TEL.PROCESSING.STEAM.NG_BIOGAS</t>
  </si>
  <si>
    <t>FEC.ktoe.NL.TEL.TEL.PROCESSING.STEAM.DERIVED</t>
  </si>
  <si>
    <t>FEC.ktoe.NL.TEL.TEL.PROCESSING.STEAM.BIOMASS_WASTE</t>
  </si>
  <si>
    <t>FEC.ktoe.NL.TEL.TEL.PROCESSING.STEAM.STEAM_DISTR</t>
  </si>
  <si>
    <t>Textiles: Electric general machinery</t>
  </si>
  <si>
    <t>FEC.ktoe.NL.TEL.TEL.GENERIC.MECH.ELEC</t>
  </si>
  <si>
    <t>Textiles: Drying</t>
  </si>
  <si>
    <t>Textiles: Thermal drying</t>
  </si>
  <si>
    <t>FEC.ktoe.NL.TEL.TEL.DRYING.TOTAL.TOTAL</t>
  </si>
  <si>
    <t>FEC.ktoe.NL.TEL.TEL.DRYING.THERM.SOLIDS</t>
  </si>
  <si>
    <t>FEC.ktoe.NL.TEL.TEL.DRYING.THERM.LPG</t>
  </si>
  <si>
    <t>FEC.ktoe.NL.TEL.TEL.DRYING.THERM.DIESEL_LIQBIO</t>
  </si>
  <si>
    <t>FEC.ktoe.NL.TEL.TEL.DRYING.THERM.RFO</t>
  </si>
  <si>
    <t>FEC.ktoe.NL.TEL.TEL.DRYING.THERM.NG_BIOGAS</t>
  </si>
  <si>
    <t>Textiles: Steam drying</t>
  </si>
  <si>
    <t>FEC.ktoe.NL.TEL.TEL.DRYING_STEAM.TOTAL.TOTAL</t>
  </si>
  <si>
    <t>FEC.ktoe.NL.TEL.TEL.DRYING_STEAM.STEAM.SOLIDS</t>
  </si>
  <si>
    <t>FEC.ktoe.NL.TEL.TEL.DRYING_STEAM.STEAM.RFG</t>
  </si>
  <si>
    <t>FEC.ktoe.NL.TEL.TEL.DRYING_STEAM.STEAM.LPG</t>
  </si>
  <si>
    <t>FEC.ktoe.NL.TEL.TEL.DRYING_STEAM.STEAM.DIESEL_LIQBIO</t>
  </si>
  <si>
    <t>FEC.ktoe.NL.TEL.TEL.DRYING_STEAM.STEAM.RFO</t>
  </si>
  <si>
    <t>FEC.ktoe.NL.TEL.TEL.DRYING_STEAM.STEAM.OTHER</t>
  </si>
  <si>
    <t>FEC.ktoe.NL.TEL.TEL.DRYING_STEAM.STEAM.NG_BIOGAS</t>
  </si>
  <si>
    <t>FEC.ktoe.NL.TEL.TEL.DRYING_STEAM.STEAM.DERIVED</t>
  </si>
  <si>
    <t>FEC.ktoe.NL.TEL.TEL.DRYING_STEAM.STEAM.BIOMASS_WASTE</t>
  </si>
  <si>
    <t>FEC.ktoe.NL.TEL.TEL.DRYING_STEAM.STEAM.STEAM_DISTR</t>
  </si>
  <si>
    <t>Textiles: Electric drying</t>
  </si>
  <si>
    <t>FEC.ktoe.NL.TEL.TEL.DRYING_ELEC.ELEC.ELEC</t>
  </si>
  <si>
    <t>Textiles: Microwave drying</t>
  </si>
  <si>
    <t>FEC.ktoe.NL.TEL.TEL.DRYING_MICROW.MICROW.ELEC</t>
  </si>
  <si>
    <t>Textiles: Finishing Electric</t>
  </si>
  <si>
    <t>FEC.ktoe.NL.TEL.TEL.FINISHING.THERM.ELEC</t>
  </si>
  <si>
    <t>UED.ktoe.NL.TEL.TEL.TOTAL.TOTAL.TOTAL</t>
  </si>
  <si>
    <t>UED.ktoe.NL.TEL.TEL.LIGHT.GENERIC.ELEC</t>
  </si>
  <si>
    <t>UED.ktoe.NL.TEL.TEL.AIRCOMP.GENERIC.ELEC</t>
  </si>
  <si>
    <t>UED.ktoe.NL.TEL.TEL.MOTOR.GENERIC.ELEC</t>
  </si>
  <si>
    <t>UED.ktoe.NL.TEL.TEL.FANS.GENERIC.ELEC</t>
  </si>
  <si>
    <t>UED.ktoe.NL.TEL.TEL.LOW_ENTH.TOTAL.TOTAL</t>
  </si>
  <si>
    <t>UED.ktoe.NL.TEL.TEL.LOW_ENTH.THERM.DIESEL_LIQBIO</t>
  </si>
  <si>
    <t>UED.ktoe.NL.TEL.TEL.LOW_ENTH.THERM.NG_BIOGAS</t>
  </si>
  <si>
    <t>UED.ktoe.NL.TEL.TEL.LOW_ENTH.THERM.SOLAR_GEO</t>
  </si>
  <si>
    <t>UED.ktoe.NL.TEL.TEL.LOW_ENTH.HP.AMBIENT</t>
  </si>
  <si>
    <t>UED.ktoe.NL.TEL.TEL.LOW_ENTH.THERM.ELEC</t>
  </si>
  <si>
    <t>UED.ktoe.NL.TEL.TEL.PRETREAT.TOTAL.TOTAL</t>
  </si>
  <si>
    <t>UED.ktoe.NL.TEL.TEL.PRETREAT.STEAM.SOLIDS</t>
  </si>
  <si>
    <t>UED.ktoe.NL.TEL.TEL.PRETREAT.STEAM.RFG</t>
  </si>
  <si>
    <t>UED.ktoe.NL.TEL.TEL.PRETREAT.STEAM.LPG</t>
  </si>
  <si>
    <t>UED.ktoe.NL.TEL.TEL.PRETREAT.STEAM.DIESEL_LIQBIO</t>
  </si>
  <si>
    <t>UED.ktoe.NL.TEL.TEL.PRETREAT.STEAM.RFO</t>
  </si>
  <si>
    <t>UED.ktoe.NL.TEL.TEL.PRETREAT.STEAM.OTHER</t>
  </si>
  <si>
    <t>UED.ktoe.NL.TEL.TEL.PRETREAT.STEAM.NG_BIOGAS</t>
  </si>
  <si>
    <t>UED.ktoe.NL.TEL.TEL.PRETREAT.STEAM.DERIVED</t>
  </si>
  <si>
    <t>UED.ktoe.NL.TEL.TEL.PRETREAT.STEAM.BIOMASS_WASTE</t>
  </si>
  <si>
    <t>UED.ktoe.NL.TEL.TEL.PRETREAT.STEAM.STEAM_DISTR</t>
  </si>
  <si>
    <t>UED.ktoe.NL.TEL.TEL.PROCESSING.TOTAL.TOTAL</t>
  </si>
  <si>
    <t>UED.ktoe.NL.TEL.TEL.PROCESSING.STEAM.SOLIDS</t>
  </si>
  <si>
    <t>UED.ktoe.NL.TEL.TEL.PROCESSING.STEAM.RFG</t>
  </si>
  <si>
    <t>UED.ktoe.NL.TEL.TEL.PROCESSING.STEAM.LPG</t>
  </si>
  <si>
    <t>UED.ktoe.NL.TEL.TEL.PROCESSING.STEAM.DIESEL_LIQBIO</t>
  </si>
  <si>
    <t>UED.ktoe.NL.TEL.TEL.PROCESSING.STEAM.RFO</t>
  </si>
  <si>
    <t>UED.ktoe.NL.TEL.TEL.PROCESSING.STEAM.OTHER</t>
  </si>
  <si>
    <t>UED.ktoe.NL.TEL.TEL.PROCESSING.STEAM.NG_BIOGAS</t>
  </si>
  <si>
    <t>UED.ktoe.NL.TEL.TEL.PROCESSING.STEAM.DERIVED</t>
  </si>
  <si>
    <t>UED.ktoe.NL.TEL.TEL.PROCESSING.STEAM.BIOMASS_WASTE</t>
  </si>
  <si>
    <t>UED.ktoe.NL.TEL.TEL.PROCESSING.STEAM.STEAM_DISTR</t>
  </si>
  <si>
    <t>UED.ktoe.NL.TEL.TEL.GENERIC.MECH.ELEC</t>
  </si>
  <si>
    <t>UED.ktoe.NL.TEL.TEL.DRYING.TOTAL.TOTAL</t>
  </si>
  <si>
    <t>UED.ktoe.NL.TEL.TEL.DRYING.THERM.SOLIDS</t>
  </si>
  <si>
    <t>UED.ktoe.NL.TEL.TEL.DRYING.THERM.LPG</t>
  </si>
  <si>
    <t>UED.ktoe.NL.TEL.TEL.DRYING.THERM.DIESEL_LIQBIO</t>
  </si>
  <si>
    <t>UED.ktoe.NL.TEL.TEL.DRYING.THERM.RFO</t>
  </si>
  <si>
    <t>UED.ktoe.NL.TEL.TEL.DRYING.THERM.NG_BIOGAS</t>
  </si>
  <si>
    <t>UED.ktoe.NL.TEL.TEL.DRYING_STEAM.TOTAL.TOTAL</t>
  </si>
  <si>
    <t>UED.ktoe.NL.TEL.TEL.DRYING_STEAM.STEAM.SOLIDS</t>
  </si>
  <si>
    <t>UED.ktoe.NL.TEL.TEL.DRYING_STEAM.STEAM.RFG</t>
  </si>
  <si>
    <t>UED.ktoe.NL.TEL.TEL.DRYING_STEAM.STEAM.LPG</t>
  </si>
  <si>
    <t>UED.ktoe.NL.TEL.TEL.DRYING_STEAM.STEAM.DIESEL_LIQBIO</t>
  </si>
  <si>
    <t>UED.ktoe.NL.TEL.TEL.DRYING_STEAM.STEAM.RFO</t>
  </si>
  <si>
    <t>UED.ktoe.NL.TEL.TEL.DRYING_STEAM.STEAM.OTHER</t>
  </si>
  <si>
    <t>UED.ktoe.NL.TEL.TEL.DRYING_STEAM.STEAM.NG_BIOGAS</t>
  </si>
  <si>
    <t>UED.ktoe.NL.TEL.TEL.DRYING_STEAM.STEAM.DERIVED</t>
  </si>
  <si>
    <t>UED.ktoe.NL.TEL.TEL.DRYING_STEAM.STEAM.BIOMASS_WASTE</t>
  </si>
  <si>
    <t>UED.ktoe.NL.TEL.TEL.DRYING_STEAM.STEAM.STEAM_DISTR</t>
  </si>
  <si>
    <t>UED.ktoe.NL.TEL.TEL.DRYING_ELEC.ELEC.ELEC</t>
  </si>
  <si>
    <t>UED.ktoe.NL.TEL.TEL.DRYING_MICROW.MICROW.ELEC</t>
  </si>
  <si>
    <t>UED.ktoe.NL.TEL.TEL.FINISHING.THERM.ELEC</t>
  </si>
  <si>
    <t>FUEL_EMI.ktCO2.NL.TEL.TEL.TOTAL.TOTAL.TOTAL</t>
  </si>
  <si>
    <t>FUEL_EMI.ktCO2.NL.TEL.TEL.LIGHT.GENERIC.ELEC</t>
  </si>
  <si>
    <t>FUEL_EMI.ktCO2.NL.TEL.TEL.AIRCOMP.GENERIC.ELEC</t>
  </si>
  <si>
    <t>FUEL_EMI.ktCO2.NL.TEL.TEL.MOTOR.GENERIC.ELEC</t>
  </si>
  <si>
    <t>FUEL_EMI.ktCO2.NL.TEL.TEL.FANS.GENERIC.ELEC</t>
  </si>
  <si>
    <t>FUEL_EMI.ktCO2.NL.TEL.TEL.LOW_ENTH.TOTAL.TOTAL</t>
  </si>
  <si>
    <t>FUEL_EMI.ktCO2.NL.TEL.TEL.LOW_ENTH.THERM.DIESEL_LIQBIO</t>
  </si>
  <si>
    <t>FUEL_EMI.ktCO2.NL.TEL.TEL.LOW_ENTH.THERM.NG_BIOGAS</t>
  </si>
  <si>
    <t>FUEL_EMI.ktCO2.NL.TEL.TEL.LOW_ENTH.THERM.SOLAR_GEO</t>
  </si>
  <si>
    <t>FUEL_EMI.ktCO2.NL.TEL.TEL.LOW_ENTH.HP.AMBIENT</t>
  </si>
  <si>
    <t>FUEL_EMI.ktCO2.NL.TEL.TEL.LOW_ENTH.THERM.ELEC</t>
  </si>
  <si>
    <t>FUEL_EMI.ktCO2.NL.TEL.TEL.PRETREAT.TOTAL.TOTAL</t>
  </si>
  <si>
    <t>FUEL_EMI.ktCO2.NL.TEL.TEL.PRETREAT.STEAM.SOLIDS</t>
  </si>
  <si>
    <t>FUEL_EMI.ktCO2.NL.TEL.TEL.PRETREAT.STEAM.RFG</t>
  </si>
  <si>
    <t>FUEL_EMI.ktCO2.NL.TEL.TEL.PRETREAT.STEAM.LPG</t>
  </si>
  <si>
    <t>FUEL_EMI.ktCO2.NL.TEL.TEL.PRETREAT.STEAM.DIESEL_LIQBIO</t>
  </si>
  <si>
    <t>FUEL_EMI.ktCO2.NL.TEL.TEL.PRETREAT.STEAM.RFO</t>
  </si>
  <si>
    <t>FUEL_EMI.ktCO2.NL.TEL.TEL.PRETREAT.STEAM.OTHER</t>
  </si>
  <si>
    <t>FUEL_EMI.ktCO2.NL.TEL.TEL.PRETREAT.STEAM.NG_BIOGAS</t>
  </si>
  <si>
    <t>FUEL_EMI.ktCO2.NL.TEL.TEL.PRETREAT.STEAM.DERIVED</t>
  </si>
  <si>
    <t>FUEL_EMI.ktCO2.NL.TEL.TEL.PRETREAT.STEAM.BIOMASS_WASTE</t>
  </si>
  <si>
    <t>FUEL_EMI.ktCO2.NL.TEL.TEL.PRETREAT.STEAM.STEAM_DISTR</t>
  </si>
  <si>
    <t>FUEL_EMI.ktCO2.NL.TEL.TEL.PROCESSING.TOTAL.TOTAL</t>
  </si>
  <si>
    <t>FUEL_EMI.ktCO2.NL.TEL.TEL.PROCESSING.STEAM.SOLIDS</t>
  </si>
  <si>
    <t>FUEL_EMI.ktCO2.NL.TEL.TEL.PROCESSING.STEAM.RFG</t>
  </si>
  <si>
    <t>FUEL_EMI.ktCO2.NL.TEL.TEL.PROCESSING.STEAM.LPG</t>
  </si>
  <si>
    <t>FUEL_EMI.ktCO2.NL.TEL.TEL.PROCESSING.STEAM.DIESEL_LIQBIO</t>
  </si>
  <si>
    <t>FUEL_EMI.ktCO2.NL.TEL.TEL.PROCESSING.STEAM.RFO</t>
  </si>
  <si>
    <t>FUEL_EMI.ktCO2.NL.TEL.TEL.PROCESSING.STEAM.OTHER</t>
  </si>
  <si>
    <t>FUEL_EMI.ktCO2.NL.TEL.TEL.PROCESSING.STEAM.NG_BIOGAS</t>
  </si>
  <si>
    <t>FUEL_EMI.ktCO2.NL.TEL.TEL.PROCESSING.STEAM.DERIVED</t>
  </si>
  <si>
    <t>FUEL_EMI.ktCO2.NL.TEL.TEL.PROCESSING.STEAM.BIOMASS_WASTE</t>
  </si>
  <si>
    <t>FUEL_EMI.ktCO2.NL.TEL.TEL.PROCESSING.STEAM.STEAM_DISTR</t>
  </si>
  <si>
    <t>FUEL_EMI.ktCO2.NL.TEL.TEL.GENERIC.MECH.ELEC</t>
  </si>
  <si>
    <t>FUEL_EMI.ktCO2.NL.TEL.TEL.DRYING.TOTAL.TOTAL</t>
  </si>
  <si>
    <t>FUEL_EMI.ktCO2.NL.TEL.TEL.DRYING.THERM.SOLIDS</t>
  </si>
  <si>
    <t>FUEL_EMI.ktCO2.NL.TEL.TEL.DRYING.THERM.LPG</t>
  </si>
  <si>
    <t>FUEL_EMI.ktCO2.NL.TEL.TEL.DRYING.THERM.DIESEL_LIQBIO</t>
  </si>
  <si>
    <t>FUEL_EMI.ktCO2.NL.TEL.TEL.DRYING.THERM.RFO</t>
  </si>
  <si>
    <t>FUEL_EMI.ktCO2.NL.TEL.TEL.DRYING.THERM.NG_BIOGAS</t>
  </si>
  <si>
    <t>FUEL_EMI.ktCO2.NL.TEL.TEL.DRYING_STEAM.TOTAL.TOTAL</t>
  </si>
  <si>
    <t>FUEL_EMI.ktCO2.NL.TEL.TEL.DRYING_STEAM.STEAM.SOLIDS</t>
  </si>
  <si>
    <t>FUEL_EMI.ktCO2.NL.TEL.TEL.DRYING_STEAM.STEAM.RFG</t>
  </si>
  <si>
    <t>FUEL_EMI.ktCO2.NL.TEL.TEL.DRYING_STEAM.STEAM.LPG</t>
  </si>
  <si>
    <t>FUEL_EMI.ktCO2.NL.TEL.TEL.DRYING_STEAM.STEAM.DIESEL_LIQBIO</t>
  </si>
  <si>
    <t>FUEL_EMI.ktCO2.NL.TEL.TEL.DRYING_STEAM.STEAM.RFO</t>
  </si>
  <si>
    <t>FUEL_EMI.ktCO2.NL.TEL.TEL.DRYING_STEAM.STEAM.OTHER</t>
  </si>
  <si>
    <t>FUEL_EMI.ktCO2.NL.TEL.TEL.DRYING_STEAM.STEAM.NG_BIOGAS</t>
  </si>
  <si>
    <t>FUEL_EMI.ktCO2.NL.TEL.TEL.DRYING_STEAM.STEAM.DERIVED</t>
  </si>
  <si>
    <t>FUEL_EMI.ktCO2.NL.TEL.TEL.DRYING_STEAM.STEAM.BIOMASS_WASTE</t>
  </si>
  <si>
    <t>FUEL_EMI.ktCO2.NL.TEL.TEL.DRYING_STEAM.STEAM.STEAM_DISTR</t>
  </si>
  <si>
    <t>FUEL_EMI.ktCO2.NL.TEL.TEL.DRYING_ELEC.ELEC.ELEC</t>
  </si>
  <si>
    <t>FUEL_EMI.ktCO2.NL.TEL.TEL.DRYING_MICROW.MICROW.ELEC</t>
  </si>
  <si>
    <t>FUEL_EMI.ktCO2.NL.TEL.TEL.FINISHING.THERM.ELEC</t>
  </si>
  <si>
    <t>VA.Meuro2023.NL.WWP.WWP</t>
  </si>
  <si>
    <t>OUTPUT.index.NL.WWP.WWP</t>
  </si>
  <si>
    <t>CAP.index.NL.WWP.WWP</t>
  </si>
  <si>
    <t>NEWCAP.index.NL.WWP.WWP</t>
  </si>
  <si>
    <t>FEC.ktoe.NL.WWP.WWP.TOTAL.TOTAL.TOTAL</t>
  </si>
  <si>
    <t>FEC.ktoe.NL.WWP.WWP.TOTAL.TOTAL.SOLIDS</t>
  </si>
  <si>
    <t>FEC.ktoe.NL.WWP.WWP.TOTAL.TOTAL.RFG</t>
  </si>
  <si>
    <t>FEC.ktoe.NL.WWP.WWP.TOTAL.TOTAL.LPG</t>
  </si>
  <si>
    <t>FEC.ktoe.NL.WWP.WWP.TOTAL.TOTAL.DIESEL</t>
  </si>
  <si>
    <t>FEC.ktoe.NL.WWP.WWP.TOTAL.TOTAL.RFO</t>
  </si>
  <si>
    <t>FEC.ktoe.NL.WWP.WWP.TOTAL.TOTAL.OTHER</t>
  </si>
  <si>
    <t>FEC.ktoe.NL.WWP.WWP.TOTAL.TOTAL.NG</t>
  </si>
  <si>
    <t>FEC.ktoe.NL.WWP.WWP.TOTAL.TOTAL.DERIVED</t>
  </si>
  <si>
    <t>FEC.ktoe.NL.WWP.WWP.TOTAL.TOTAL.BIOMASS_WASTE</t>
  </si>
  <si>
    <t>FEC.ktoe.NL.WWP.WWP.TOTAL.TOTAL.BIOGAS</t>
  </si>
  <si>
    <t>FEC.ktoe.NL.WWP.WWP.TOTAL.TOTAL.LIQBIO</t>
  </si>
  <si>
    <t>FEC.ktoe.NL.WWP.WWP.TOTAL.TOTAL.SOLAR</t>
  </si>
  <si>
    <t>FEC.ktoe.NL.WWP.WWP.TOTAL.TOTAL.GEO</t>
  </si>
  <si>
    <t>FEC.ktoe.NL.WWP.WWP.TOTAL.TOTAL.AMBIENT</t>
  </si>
  <si>
    <t>FEC.ktoe.NL.WWP.WWP.TOTAL.TOTAL.STEAM_DISTR</t>
  </si>
  <si>
    <t>FEC.ktoe.NL.WWP.WWP.TOTAL.TOTAL.ELEC</t>
  </si>
  <si>
    <t>FEC.ktoe.NL.WWP.WWP.LIGHT.GENERIC.ELEC</t>
  </si>
  <si>
    <t>FEC.ktoe.NL.WWP.WWP.AIRCOMP.GENERIC.ELEC</t>
  </si>
  <si>
    <t>FEC.ktoe.NL.WWP.WWP.MOTOR.GENERIC.ELEC</t>
  </si>
  <si>
    <t>FEC.ktoe.NL.WWP.WWP.FANS.GENERIC.ELEC</t>
  </si>
  <si>
    <t>FEC.ktoe.NL.WWP.WWP.LOW_ENTH.TOTAL.TOTAL</t>
  </si>
  <si>
    <t>FEC.ktoe.NL.WWP.WWP.LOW_ENTH.THERM.DIESEL_LIQBIO</t>
  </si>
  <si>
    <t>FEC.ktoe.NL.WWP.WWP.LOW_ENTH.THERM.NG_BIOGAS</t>
  </si>
  <si>
    <t>FEC.ktoe.NL.WWP.WWP.LOW_ENTH.THERM.SOLAR_GEO</t>
  </si>
  <si>
    <t>FEC.ktoe.NL.WWP.WWP.LOW_ENTH.HP.AMBIENT</t>
  </si>
  <si>
    <t>FEC.ktoe.NL.WWP.WWP.LOW_ENTH.THERM.ELEC</t>
  </si>
  <si>
    <t>Wood: Specific processes with steam</t>
  </si>
  <si>
    <t>FEC.ktoe.NL.WWP.WWP.PROCESSING.TOTAL.TOTAL</t>
  </si>
  <si>
    <t>FEC.ktoe.NL.WWP.WWP.PROCESSING.STEAM.SOLIDS</t>
  </si>
  <si>
    <t>FEC.ktoe.NL.WWP.WWP.PROCESSING.STEAM.RFG</t>
  </si>
  <si>
    <t>FEC.ktoe.NL.WWP.WWP.PROCESSING.STEAM.LPG</t>
  </si>
  <si>
    <t>FEC.ktoe.NL.WWP.WWP.PROCESSING.STEAM.DIESEL_LIQBIO</t>
  </si>
  <si>
    <t>FEC.ktoe.NL.WWP.WWP.PROCESSING.STEAM.RFO</t>
  </si>
  <si>
    <t>FEC.ktoe.NL.WWP.WWP.PROCESSING.STEAM.OTHER</t>
  </si>
  <si>
    <t>FEC.ktoe.NL.WWP.WWP.PROCESSING.STEAM.NG_BIOGAS</t>
  </si>
  <si>
    <t>FEC.ktoe.NL.WWP.WWP.PROCESSING.STEAM.DERIVED</t>
  </si>
  <si>
    <t>FEC.ktoe.NL.WWP.WWP.PROCESSING.STEAM.BIOMASS_WASTE</t>
  </si>
  <si>
    <t>FEC.ktoe.NL.WWP.WWP.PROCESSING.STEAM.STEAM_DISTR</t>
  </si>
  <si>
    <t>Wood: Electric mechanical processes</t>
  </si>
  <si>
    <t>FEC.ktoe.NL.WWP.WWP.GENERIC.MECH.ELEC</t>
  </si>
  <si>
    <t>Wood: Drying</t>
  </si>
  <si>
    <t>Wood: Thermal drying</t>
  </si>
  <si>
    <t>FEC.ktoe.NL.WWP.WWP.DRYING.TOTAL.TOTAL</t>
  </si>
  <si>
    <t>FEC.ktoe.NL.WWP.WWP.DRYING.THERM.SOLIDS</t>
  </si>
  <si>
    <t>FEC.ktoe.NL.WWP.WWP.DRYING.THERM.LPG</t>
  </si>
  <si>
    <t>FEC.ktoe.NL.WWP.WWP.DRYING.THERM.DIESEL_LIQBIO</t>
  </si>
  <si>
    <t>FEC.ktoe.NL.WWP.WWP.DRYING.THERM.RFO</t>
  </si>
  <si>
    <t>FEC.ktoe.NL.WWP.WWP.DRYING.THERM.NG_BIOGAS</t>
  </si>
  <si>
    <t>Wood: Steam drying</t>
  </si>
  <si>
    <t>FEC.ktoe.NL.WWP.WWP.DRYING_STEAM.TOTAL.TOTAL</t>
  </si>
  <si>
    <t>FEC.ktoe.NL.WWP.WWP.DRYING_STEAM.STEAM.SOLIDS</t>
  </si>
  <si>
    <t>FEC.ktoe.NL.WWP.WWP.DRYING_STEAM.STEAM.RFG</t>
  </si>
  <si>
    <t>FEC.ktoe.NL.WWP.WWP.DRYING_STEAM.STEAM.LPG</t>
  </si>
  <si>
    <t>FEC.ktoe.NL.WWP.WWP.DRYING_STEAM.STEAM.DIESEL_LIQBIO</t>
  </si>
  <si>
    <t>FEC.ktoe.NL.WWP.WWP.DRYING_STEAM.STEAM.RFO</t>
  </si>
  <si>
    <t>FEC.ktoe.NL.WWP.WWP.DRYING_STEAM.STEAM.OTHER</t>
  </si>
  <si>
    <t>FEC.ktoe.NL.WWP.WWP.DRYING_STEAM.STEAM.NG_BIOGAS</t>
  </si>
  <si>
    <t>FEC.ktoe.NL.WWP.WWP.DRYING_STEAM.STEAM.DERIVED</t>
  </si>
  <si>
    <t>FEC.ktoe.NL.WWP.WWP.DRYING_STEAM.STEAM.BIOMASS_WASTE</t>
  </si>
  <si>
    <t>FEC.ktoe.NL.WWP.WWP.DRYING_STEAM.STEAM.STEAM_DISTR</t>
  </si>
  <si>
    <t>Wood: Electric drying</t>
  </si>
  <si>
    <t>FEC.ktoe.NL.WWP.WWP.DRYING_ELEC.ELEC.ELEC</t>
  </si>
  <si>
    <t>Wood: Microwave drying</t>
  </si>
  <si>
    <t>FEC.ktoe.NL.WWP.WWP.DRYING_MICROW.MICROW.ELEC</t>
  </si>
  <si>
    <t>Wood: Finishing Electric</t>
  </si>
  <si>
    <t>FEC.ktoe.NL.WWP.WWP.FINISHING.ELEC.ELEC</t>
  </si>
  <si>
    <t>UED.ktoe.NL.WWP.WWP.TOTAL.TOTAL.TOTAL</t>
  </si>
  <si>
    <t>UED.ktoe.NL.WWP.WWP.LIGHT.GENERIC.ELEC</t>
  </si>
  <si>
    <t>UED.ktoe.NL.WWP.WWP.AIRCOMP.GENERIC.ELEC</t>
  </si>
  <si>
    <t>UED.ktoe.NL.WWP.WWP.MOTOR.GENERIC.ELEC</t>
  </si>
  <si>
    <t>UED.ktoe.NL.WWP.WWP.FANS.GENERIC.ELEC</t>
  </si>
  <si>
    <t>UED.ktoe.NL.WWP.WWP.LOW_ENTH.TOTAL.TOTAL</t>
  </si>
  <si>
    <t>UED.ktoe.NL.WWP.WWP.LOW_ENTH.THERM.DIESEL_LIQBIO</t>
  </si>
  <si>
    <t>UED.ktoe.NL.WWP.WWP.LOW_ENTH.THERM.NG_BIOGAS</t>
  </si>
  <si>
    <t>UED.ktoe.NL.WWP.WWP.LOW_ENTH.THERM.SOLAR_GEO</t>
  </si>
  <si>
    <t>UED.ktoe.NL.WWP.WWP.LOW_ENTH.HP.AMBIENT</t>
  </si>
  <si>
    <t>UED.ktoe.NL.WWP.WWP.LOW_ENTH.THERM.ELEC</t>
  </si>
  <si>
    <t>UED.ktoe.NL.WWP.WWP.PROCESSING.TOTAL.TOTAL</t>
  </si>
  <si>
    <t>UED.ktoe.NL.WWP.WWP.PROCESSING.STEAM.SOLIDS</t>
  </si>
  <si>
    <t>UED.ktoe.NL.WWP.WWP.PROCESSING.STEAM.RFG</t>
  </si>
  <si>
    <t>UED.ktoe.NL.WWP.WWP.PROCESSING.STEAM.LPG</t>
  </si>
  <si>
    <t>UED.ktoe.NL.WWP.WWP.PROCESSING.STEAM.DIESEL_LIQBIO</t>
  </si>
  <si>
    <t>UED.ktoe.NL.WWP.WWP.PROCESSING.STEAM.RFO</t>
  </si>
  <si>
    <t>UED.ktoe.NL.WWP.WWP.PROCESSING.STEAM.OTHER</t>
  </si>
  <si>
    <t>UED.ktoe.NL.WWP.WWP.PROCESSING.STEAM.NG_BIOGAS</t>
  </si>
  <si>
    <t>UED.ktoe.NL.WWP.WWP.PROCESSING.STEAM.DERIVED</t>
  </si>
  <si>
    <t>UED.ktoe.NL.WWP.WWP.PROCESSING.STEAM.BIOMASS_WASTE</t>
  </si>
  <si>
    <t>UED.ktoe.NL.WWP.WWP.PROCESSING.STEAM.STEAM_DISTR</t>
  </si>
  <si>
    <t>UED.ktoe.NL.WWP.WWP.GENERIC.MECH.ELEC</t>
  </si>
  <si>
    <t>UED.ktoe.NL.WWP.WWP.DRYING.TOTAL.TOTAL</t>
  </si>
  <si>
    <t>UED.ktoe.NL.WWP.WWP.DRYING.THERM.SOLIDS</t>
  </si>
  <si>
    <t>UED.ktoe.NL.WWP.WWP.DRYING.THERM.LPG</t>
  </si>
  <si>
    <t>UED.ktoe.NL.WWP.WWP.DRYING.THERM.DIESEL_LIQBIO</t>
  </si>
  <si>
    <t>UED.ktoe.NL.WWP.WWP.DRYING.THERM.RFO</t>
  </si>
  <si>
    <t>UED.ktoe.NL.WWP.WWP.DRYING.THERM.NG_BIOGAS</t>
  </si>
  <si>
    <t>UED.ktoe.NL.WWP.WWP.DRYING_STEAM.TOTAL.TOTAL</t>
  </si>
  <si>
    <t>UED.ktoe.NL.WWP.WWP.DRYING_STEAM.STEAM.SOLIDS</t>
  </si>
  <si>
    <t>UED.ktoe.NL.WWP.WWP.DRYING_STEAM.STEAM.RFG</t>
  </si>
  <si>
    <t>UED.ktoe.NL.WWP.WWP.DRYING_STEAM.STEAM.LPG</t>
  </si>
  <si>
    <t>UED.ktoe.NL.WWP.WWP.DRYING_STEAM.STEAM.DIESEL_LIQBIO</t>
  </si>
  <si>
    <t>UED.ktoe.NL.WWP.WWP.DRYING_STEAM.STEAM.RFO</t>
  </si>
  <si>
    <t>UED.ktoe.NL.WWP.WWP.DRYING_STEAM.STEAM.OTHER</t>
  </si>
  <si>
    <t>UED.ktoe.NL.WWP.WWP.DRYING_STEAM.STEAM.NG_BIOGAS</t>
  </si>
  <si>
    <t>UED.ktoe.NL.WWP.WWP.DRYING_STEAM.STEAM.DERIVED</t>
  </si>
  <si>
    <t>UED.ktoe.NL.WWP.WWP.DRYING_STEAM.STEAM.BIOMASS_WASTE</t>
  </si>
  <si>
    <t>UED.ktoe.NL.WWP.WWP.DRYING_STEAM.STEAM.STEAM_DISTR</t>
  </si>
  <si>
    <t>UED.ktoe.NL.WWP.WWP.DRYING_ELEC.ELEC.ELEC</t>
  </si>
  <si>
    <t>UED.ktoe.NL.WWP.WWP.DRYING_MICROW.MICROW.ELEC</t>
  </si>
  <si>
    <t>UED.ktoe.NL.WWP.WWP.FINISHING.ELEC.ELEC</t>
  </si>
  <si>
    <t>FUEL_EMI.ktCO2.NL.WWP.WWP.TOTAL.TOTAL.TOTAL</t>
  </si>
  <si>
    <t>FUEL_EMI.ktCO2.NL.WWP.WWP.LIGHT.GENERIC.ELEC</t>
  </si>
  <si>
    <t>FUEL_EMI.ktCO2.NL.WWP.WWP.AIRCOMP.GENERIC.ELEC</t>
  </si>
  <si>
    <t>FUEL_EMI.ktCO2.NL.WWP.WWP.MOTOR.GENERIC.ELEC</t>
  </si>
  <si>
    <t>FUEL_EMI.ktCO2.NL.WWP.WWP.FANS.GENERIC.ELEC</t>
  </si>
  <si>
    <t>FUEL_EMI.ktCO2.NL.WWP.WWP.LOW_ENTH.TOTAL.TOTAL</t>
  </si>
  <si>
    <t>FUEL_EMI.ktCO2.NL.WWP.WWP.LOW_ENTH.THERM.DIESEL_LIQBIO</t>
  </si>
  <si>
    <t>FUEL_EMI.ktCO2.NL.WWP.WWP.LOW_ENTH.THERM.NG_BIOGAS</t>
  </si>
  <si>
    <t>FUEL_EMI.ktCO2.NL.WWP.WWP.LOW_ENTH.THERM.SOLAR_GEO</t>
  </si>
  <si>
    <t>FUEL_EMI.ktCO2.NL.WWP.WWP.LOW_ENTH.HP.AMBIENT</t>
  </si>
  <si>
    <t>FUEL_EMI.ktCO2.NL.WWP.WWP.LOW_ENTH.THERM.ELEC</t>
  </si>
  <si>
    <t>FUEL_EMI.ktCO2.NL.WWP.WWP.PROCESSING.TOTAL.TOTAL</t>
  </si>
  <si>
    <t>FUEL_EMI.ktCO2.NL.WWP.WWP.PROCESSING.STEAM.SOLIDS</t>
  </si>
  <si>
    <t>FUEL_EMI.ktCO2.NL.WWP.WWP.PROCESSING.STEAM.RFG</t>
  </si>
  <si>
    <t>FUEL_EMI.ktCO2.NL.WWP.WWP.PROCESSING.STEAM.LPG</t>
  </si>
  <si>
    <t>FUEL_EMI.ktCO2.NL.WWP.WWP.PROCESSING.STEAM.DIESEL_LIQBIO</t>
  </si>
  <si>
    <t>FUEL_EMI.ktCO2.NL.WWP.WWP.PROCESSING.STEAM.RFO</t>
  </si>
  <si>
    <t>FUEL_EMI.ktCO2.NL.WWP.WWP.PROCESSING.STEAM.OTHER</t>
  </si>
  <si>
    <t>FUEL_EMI.ktCO2.NL.WWP.WWP.PROCESSING.STEAM.NG_BIOGAS</t>
  </si>
  <si>
    <t>FUEL_EMI.ktCO2.NL.WWP.WWP.PROCESSING.STEAM.DERIVED</t>
  </si>
  <si>
    <t>FUEL_EMI.ktCO2.NL.WWP.WWP.PROCESSING.STEAM.BIOMASS_WASTE</t>
  </si>
  <si>
    <t>FUEL_EMI.ktCO2.NL.WWP.WWP.PROCESSING.STEAM.STEAM_DISTR</t>
  </si>
  <si>
    <t>FUEL_EMI.ktCO2.NL.WWP.WWP.GENERIC.MECH.ELEC</t>
  </si>
  <si>
    <t>FUEL_EMI.ktCO2.NL.WWP.WWP.DRYING.TOTAL.TOTAL</t>
  </si>
  <si>
    <t>FUEL_EMI.ktCO2.NL.WWP.WWP.DRYING.THERM.SOLIDS</t>
  </si>
  <si>
    <t>FUEL_EMI.ktCO2.NL.WWP.WWP.DRYING.THERM.LPG</t>
  </si>
  <si>
    <t>FUEL_EMI.ktCO2.NL.WWP.WWP.DRYING.THERM.DIESEL_LIQBIO</t>
  </si>
  <si>
    <t>FUEL_EMI.ktCO2.NL.WWP.WWP.DRYING.THERM.RFO</t>
  </si>
  <si>
    <t>FUEL_EMI.ktCO2.NL.WWP.WWP.DRYING.THERM.NG_BIOGAS</t>
  </si>
  <si>
    <t>FUEL_EMI.ktCO2.NL.WWP.WWP.DRYING_STEAM.TOTAL.TOTAL</t>
  </si>
  <si>
    <t>FUEL_EMI.ktCO2.NL.WWP.WWP.DRYING_STEAM.STEAM.SOLIDS</t>
  </si>
  <si>
    <t>FUEL_EMI.ktCO2.NL.WWP.WWP.DRYING_STEAM.STEAM.RFG</t>
  </si>
  <si>
    <t>FUEL_EMI.ktCO2.NL.WWP.WWP.DRYING_STEAM.STEAM.LPG</t>
  </si>
  <si>
    <t>FUEL_EMI.ktCO2.NL.WWP.WWP.DRYING_STEAM.STEAM.DIESEL_LIQBIO</t>
  </si>
  <si>
    <t>FUEL_EMI.ktCO2.NL.WWP.WWP.DRYING_STEAM.STEAM.RFO</t>
  </si>
  <si>
    <t>FUEL_EMI.ktCO2.NL.WWP.WWP.DRYING_STEAM.STEAM.OTHER</t>
  </si>
  <si>
    <t>FUEL_EMI.ktCO2.NL.WWP.WWP.DRYING_STEAM.STEAM.NG_BIOGAS</t>
  </si>
  <si>
    <t>FUEL_EMI.ktCO2.NL.WWP.WWP.DRYING_STEAM.STEAM.DERIVED</t>
  </si>
  <si>
    <t>FUEL_EMI.ktCO2.NL.WWP.WWP.DRYING_STEAM.STEAM.BIOMASS_WASTE</t>
  </si>
  <si>
    <t>FUEL_EMI.ktCO2.NL.WWP.WWP.DRYING_STEAM.STEAM.STEAM_DISTR</t>
  </si>
  <si>
    <t>FUEL_EMI.ktCO2.NL.WWP.WWP.DRYING_ELEC.ELEC.ELEC</t>
  </si>
  <si>
    <t>FUEL_EMI.ktCO2.NL.WWP.WWP.DRYING_MICROW.MICROW.ELEC</t>
  </si>
  <si>
    <t>FUEL_EMI.ktCO2.NL.WWP.WWP.FINISHING.ELEC.ELEC</t>
  </si>
  <si>
    <t>VA.Meuro2023.NL.OIS.OIS</t>
  </si>
  <si>
    <t>OUTPUT.index.NL.OIS.OIS</t>
  </si>
  <si>
    <t>CAP.index.NL.OIS.OIS</t>
  </si>
  <si>
    <t>NEWCAP.index.NL.OIS.OIS</t>
  </si>
  <si>
    <t>Energy consumption (ktoe)*</t>
  </si>
  <si>
    <t>FEC.ktoe.NL.OIS.OIS.TOTAL.TOTAL.TOTAL</t>
  </si>
  <si>
    <t>FEC.ktoe.NL.OIS.OIS.TOTAL.TOTAL.SOLIDS</t>
  </si>
  <si>
    <t>FEC.ktoe.NL.OIS.OIS.TOTAL.TOTAL.RFG</t>
  </si>
  <si>
    <t>FEC.ktoe.NL.OIS.OIS.TOTAL.TOTAL.LPG</t>
  </si>
  <si>
    <t>FEC.ktoe.NL.OIS.OIS.TOTAL.TOTAL.DIESEL</t>
  </si>
  <si>
    <t>FEC.ktoe.NL.OIS.OIS.TOTAL.TOTAL.RFO</t>
  </si>
  <si>
    <t>FEC.ktoe.NL.OIS.OIS.TOTAL.TOTAL.OTHER</t>
  </si>
  <si>
    <t>FEC.ktoe.NL.OIS.OIS.TOTAL.TOTAL.NG</t>
  </si>
  <si>
    <t>FEC.ktoe.NL.OIS.OIS.TOTAL.TOTAL.DERIVED</t>
  </si>
  <si>
    <t>FEC.ktoe.NL.OIS.OIS.TOTAL.TOTAL.BIOMASS_WASTE</t>
  </si>
  <si>
    <t>FEC.ktoe.NL.OIS.OIS.TOTAL.TOTAL.BIOGAS</t>
  </si>
  <si>
    <t>FEC.ktoe.NL.OIS.OIS.TOTAL.TOTAL.LIQBIO</t>
  </si>
  <si>
    <t>FEC.ktoe.NL.OIS.OIS.TOTAL.TOTAL.SOLAR</t>
  </si>
  <si>
    <t>FEC.ktoe.NL.OIS.OIS.TOTAL.TOTAL.GEO</t>
  </si>
  <si>
    <t>FEC.ktoe.NL.OIS.OIS.TOTAL.TOTAL.AMBIENT</t>
  </si>
  <si>
    <t>FEC.ktoe.NL.OIS.OIS.TOTAL.TOTAL.STEAM_DISTR</t>
  </si>
  <si>
    <t>FEC.ktoe.NL.OIS.OIS.TOTAL.TOTAL.ELEC</t>
  </si>
  <si>
    <t>*Energy consumption includes consumption in Mining and Quarrying and Construction sectors</t>
  </si>
  <si>
    <t>FEC.ktoe.NL.OIS.OIS.LIGHT.GENERIC.ELEC</t>
  </si>
  <si>
    <t>FEC.ktoe.NL.OIS.OIS.AIRCOMP.GENERIC.ELEC</t>
  </si>
  <si>
    <t>FEC.ktoe.NL.OIS.OIS.MOTOR.GENERIC.ELEC</t>
  </si>
  <si>
    <t>FEC.ktoe.NL.OIS.OIS.FANS.GENERIC.ELEC</t>
  </si>
  <si>
    <t>FEC.ktoe.NL.OIS.OIS.LOW_ENTH.TOTAL.TOTAL</t>
  </si>
  <si>
    <t>FEC.ktoe.NL.OIS.OIS.LOW_ENTH.THERM.DIESEL_LIQBIO</t>
  </si>
  <si>
    <t>FEC.ktoe.NL.OIS.OIS.LOW_ENTH.THERM.NG_BIOGAS</t>
  </si>
  <si>
    <t>FEC.ktoe.NL.OIS.OIS.LOW_ENTH.THERM.SOLAR_GEO</t>
  </si>
  <si>
    <t>FEC.ktoe.NL.OIS.OIS.LOW_ENTH.HP.AMBIENT</t>
  </si>
  <si>
    <t>FEC.ktoe.NL.OIS.OIS.LOW_ENTH.THERM.ELEC</t>
  </si>
  <si>
    <t>Other Industrial sectors: Steam processing</t>
  </si>
  <si>
    <t>FEC.ktoe.NL.OIS.OIS.PROCESSING.TOTAL.TOTAL</t>
  </si>
  <si>
    <t>FEC.ktoe.NL.OIS.OIS.PROCESSING.STEAM.SOLIDS</t>
  </si>
  <si>
    <t>FEC.ktoe.NL.OIS.OIS.PROCESSING.STEAM.RFG</t>
  </si>
  <si>
    <t>FEC.ktoe.NL.OIS.OIS.PROCESSING.STEAM.LPG</t>
  </si>
  <si>
    <t>FEC.ktoe.NL.OIS.OIS.PROCESSING.STEAM.DIESEL_LIQBIO</t>
  </si>
  <si>
    <t>FEC.ktoe.NL.OIS.OIS.PROCESSING.STEAM.RFO</t>
  </si>
  <si>
    <t>FEC.ktoe.NL.OIS.OIS.PROCESSING.STEAM.OTHER</t>
  </si>
  <si>
    <t>FEC.ktoe.NL.OIS.OIS.PROCESSING.STEAM.NG_BIOGAS</t>
  </si>
  <si>
    <t>FEC.ktoe.NL.OIS.OIS.PROCESSING.STEAM.DERIVED</t>
  </si>
  <si>
    <t>FEC.ktoe.NL.OIS.OIS.PROCESSING.STEAM.BIOMASS_WASTE</t>
  </si>
  <si>
    <t>FEC.ktoe.NL.OIS.OIS.PROCESSING.STEAM.STEAM_DISTR</t>
  </si>
  <si>
    <t>Other Industrial sectors: Process heating</t>
  </si>
  <si>
    <t>Other Industrial sectors: Thermal processing</t>
  </si>
  <si>
    <t>FEC.ktoe.NL.OIS.OIS.PROC_HEAT.TOTAL.TOTAL</t>
  </si>
  <si>
    <t>FEC.ktoe.NL.OIS.OIS.PROC_HEAT.THERM.SOLIDS</t>
  </si>
  <si>
    <t>FEC.ktoe.NL.OIS.OIS.PROC_HEAT.THERM.LPG</t>
  </si>
  <si>
    <t>FEC.ktoe.NL.OIS.OIS.PROC_HEAT.THERM.DIESEL_LIQBIO</t>
  </si>
  <si>
    <t>FEC.ktoe.NL.OIS.OIS.PROC_HEAT.THERM.RFO</t>
  </si>
  <si>
    <t>FEC.ktoe.NL.OIS.OIS.PROC_HEAT.THERM.NG_BIOGAS</t>
  </si>
  <si>
    <t>Other Industrial sectors: Electric processing</t>
  </si>
  <si>
    <t>FEC.ktoe.NL.OIS.OIS.PROC_HEAT_ELEC.ELEC.ELEC</t>
  </si>
  <si>
    <t>Other Industrial sectors: Drying</t>
  </si>
  <si>
    <t>Other Industries: Thermal drying</t>
  </si>
  <si>
    <t>FEC.ktoe.NL.OIS.OIS.DRYING.TOTAL.TOTAL</t>
  </si>
  <si>
    <t>FEC.ktoe.NL.OIS.OIS.DRYING.THERM.SOLIDS</t>
  </si>
  <si>
    <t>FEC.ktoe.NL.OIS.OIS.DRYING.THERM.LPG</t>
  </si>
  <si>
    <t>FEC.ktoe.NL.OIS.OIS.DRYING.THERM.DIESEL_LIQBIO</t>
  </si>
  <si>
    <t>FEC.ktoe.NL.OIS.OIS.DRYING.THERM.RFO</t>
  </si>
  <si>
    <t>FEC.ktoe.NL.OIS.OIS.DRYING.THERM.NG_BIOGAS</t>
  </si>
  <si>
    <t>Other Industries: Steam drying</t>
  </si>
  <si>
    <t>FEC.ktoe.NL.OIS.OIS.DRYING_STEAM.TOTAL.TOTAL</t>
  </si>
  <si>
    <t>FEC.ktoe.NL.OIS.OIS.DRYING_STEAM.STEAM.SOLIDS</t>
  </si>
  <si>
    <t>FEC.ktoe.NL.OIS.OIS.DRYING_STEAM.STEAM.RFG</t>
  </si>
  <si>
    <t>FEC.ktoe.NL.OIS.OIS.DRYING_STEAM.STEAM.LPG</t>
  </si>
  <si>
    <t>FEC.ktoe.NL.OIS.OIS.DRYING_STEAM.STEAM.DIESEL_LIQBIO</t>
  </si>
  <si>
    <t>FEC.ktoe.NL.OIS.OIS.DRYING_STEAM.STEAM.RFO</t>
  </si>
  <si>
    <t>FEC.ktoe.NL.OIS.OIS.DRYING_STEAM.STEAM.OTHER</t>
  </si>
  <si>
    <t>FEC.ktoe.NL.OIS.OIS.DRYING_STEAM.STEAM.NG_BIOGAS</t>
  </si>
  <si>
    <t>FEC.ktoe.NL.OIS.OIS.DRYING_STEAM.STEAM.DERIVED</t>
  </si>
  <si>
    <t>FEC.ktoe.NL.OIS.OIS.DRYING_STEAM.STEAM.BIOMASS_WASTE</t>
  </si>
  <si>
    <t>FEC.ktoe.NL.OIS.OIS.DRYING_STEAM.STEAM.STEAM_DISTR</t>
  </si>
  <si>
    <t>Other Industries: Electric drying</t>
  </si>
  <si>
    <t>FEC.ktoe.NL.OIS.OIS.DRYING_ELEC.ELEC.ELEC</t>
  </si>
  <si>
    <t>Other Industrial sectors: Process Cooling</t>
  </si>
  <si>
    <t>Other Industries: Thermal cooling</t>
  </si>
  <si>
    <t>FEC.ktoe.NL.OIS.OIS.PROC_COOL_THERM.THERM.NG_BIOGAS</t>
  </si>
  <si>
    <t>Other Industries: Steam cooling</t>
  </si>
  <si>
    <t>FEC.ktoe.NL.OIS.OIS.PROC_COOL_STEAM.TOTAL.TOTAL</t>
  </si>
  <si>
    <t>FEC.ktoe.NL.OIS.OIS.PROC_COOL_STEAM.STEAM.SOLIDS</t>
  </si>
  <si>
    <t>FEC.ktoe.NL.OIS.OIS.PROC_COOL_STEAM.STEAM.RFG</t>
  </si>
  <si>
    <t>FEC.ktoe.NL.OIS.OIS.PROC_COOL_STEAM.STEAM.LPG</t>
  </si>
  <si>
    <t>FEC.ktoe.NL.OIS.OIS.PROC_COOL_STEAM.STEAM.DIESEL_LIQBIO</t>
  </si>
  <si>
    <t>FEC.ktoe.NL.OIS.OIS.PROC_COOL_STEAM.STEAM.RFO</t>
  </si>
  <si>
    <t>FEC.ktoe.NL.OIS.OIS.PROC_COOL_STEAM.STEAM.OTHER</t>
  </si>
  <si>
    <t>FEC.ktoe.NL.OIS.OIS.PROC_COOL_STEAM.STEAM.NG_BIOGAS</t>
  </si>
  <si>
    <t>FEC.ktoe.NL.OIS.OIS.PROC_COOL_STEAM.STEAM.DERIVED</t>
  </si>
  <si>
    <t>FEC.ktoe.NL.OIS.OIS.PROC_COOL_STEAM.STEAM.BIOMASS_WASTE</t>
  </si>
  <si>
    <t>FEC.ktoe.NL.OIS.OIS.PROC_COOL_STEAM.STEAM.STEAM_DISTR</t>
  </si>
  <si>
    <t>Other Industries: Electric cooling</t>
  </si>
  <si>
    <t>FEC.ktoe.NL.OIS.OIS.PROC_COOL_ELEC.ELEC.ELEC</t>
  </si>
  <si>
    <t>Other Industrial sectors: Diesel motors (incl. biofuels)</t>
  </si>
  <si>
    <t>FEC.ktoe.NL.OIS.OIS.MOTOR.MECH.DIESEL_LIQBIO</t>
  </si>
  <si>
    <t>Other Industrial sectors: Electric machinery</t>
  </si>
  <si>
    <t>FEC.ktoe.NL.OIS.OIS.GENERIC.MECH.ELEC</t>
  </si>
  <si>
    <t>Other Industrial sectors: Diesel motors</t>
  </si>
  <si>
    <t>UED.ktoe.NL.OIS.OIS.TOTAL.TOTAL.TOTAL</t>
  </si>
  <si>
    <t>UED.ktoe.NL.OIS.OIS.LIGHT.GENERIC.ELEC</t>
  </si>
  <si>
    <t>UED.ktoe.NL.OIS.OIS.AIRCOMP.GENERIC.ELEC</t>
  </si>
  <si>
    <t>UED.ktoe.NL.OIS.OIS.MOTOR.GENERIC.ELEC</t>
  </si>
  <si>
    <t>UED.ktoe.NL.OIS.OIS.FANS.GENERIC.ELEC</t>
  </si>
  <si>
    <t>UED.ktoe.NL.OIS.OIS.LOW_ENTH.TOTAL.TOTAL</t>
  </si>
  <si>
    <t>UED.ktoe.NL.OIS.OIS.LOW_ENTH.THERM.DIESEL_LIQBIO</t>
  </si>
  <si>
    <t>UED.ktoe.NL.OIS.OIS.LOW_ENTH.THERM.NG_BIOGAS</t>
  </si>
  <si>
    <t>UED.ktoe.NL.OIS.OIS.LOW_ENTH.THERM.SOLAR_GEO</t>
  </si>
  <si>
    <t>UED.ktoe.NL.OIS.OIS.LOW_ENTH.HP.AMBIENT</t>
  </si>
  <si>
    <t>UED.ktoe.NL.OIS.OIS.LOW_ENTH.THERM.ELEC</t>
  </si>
  <si>
    <t>UED.ktoe.NL.OIS.OIS.PROCESSING.TOTAL.TOTAL</t>
  </si>
  <si>
    <t>UED.ktoe.NL.OIS.OIS.PROCESSING.STEAM.SOLIDS</t>
  </si>
  <si>
    <t>UED.ktoe.NL.OIS.OIS.PROCESSING.STEAM.RFG</t>
  </si>
  <si>
    <t>UED.ktoe.NL.OIS.OIS.PROCESSING.STEAM.LPG</t>
  </si>
  <si>
    <t>UED.ktoe.NL.OIS.OIS.PROCESSING.STEAM.DIESEL_LIQBIO</t>
  </si>
  <si>
    <t>UED.ktoe.NL.OIS.OIS.PROCESSING.STEAM.RFO</t>
  </si>
  <si>
    <t>UED.ktoe.NL.OIS.OIS.PROCESSING.STEAM.OTHER</t>
  </si>
  <si>
    <t>UED.ktoe.NL.OIS.OIS.PROCESSING.STEAM.NG_BIOGAS</t>
  </si>
  <si>
    <t>UED.ktoe.NL.OIS.OIS.PROCESSING.STEAM.DERIVED</t>
  </si>
  <si>
    <t>UED.ktoe.NL.OIS.OIS.PROCESSING.STEAM.BIOMASS_WASTE</t>
  </si>
  <si>
    <t>UED.ktoe.NL.OIS.OIS.PROCESSING.STEAM.STEAM_DISTR</t>
  </si>
  <si>
    <t>UED.ktoe.NL.OIS.OIS.PROC_HEAT.TOTAL.TOTAL</t>
  </si>
  <si>
    <t>UED.ktoe.NL.OIS.OIS.PROC_HEAT.THERM.SOLIDS</t>
  </si>
  <si>
    <t>UED.ktoe.NL.OIS.OIS.PROC_HEAT.THERM.LPG</t>
  </si>
  <si>
    <t>UED.ktoe.NL.OIS.OIS.PROC_HEAT.THERM.DIESEL_LIQBIO</t>
  </si>
  <si>
    <t>UED.ktoe.NL.OIS.OIS.PROC_HEAT.THERM.RFO</t>
  </si>
  <si>
    <t>UED.ktoe.NL.OIS.OIS.PROC_HEAT.THERM.NG_BIOGAS</t>
  </si>
  <si>
    <t>UED.ktoe.NL.OIS.OIS.PROC_HEAT_ELEC.ELEC.ELEC</t>
  </si>
  <si>
    <t>UED.ktoe.NL.OIS.OIS.DRYING.TOTAL.TOTAL</t>
  </si>
  <si>
    <t>UED.ktoe.NL.OIS.OIS.DRYING.THERM.SOLIDS</t>
  </si>
  <si>
    <t>UED.ktoe.NL.OIS.OIS.DRYING.THERM.LPG</t>
  </si>
  <si>
    <t>UED.ktoe.NL.OIS.OIS.DRYING.THERM.DIESEL_LIQBIO</t>
  </si>
  <si>
    <t>UED.ktoe.NL.OIS.OIS.DRYING.THERM.RFO</t>
  </si>
  <si>
    <t>UED.ktoe.NL.OIS.OIS.DRYING.THERM.NG_BIOGAS</t>
  </si>
  <si>
    <t>UED.ktoe.NL.OIS.OIS.DRYING_STEAM.TOTAL.TOTAL</t>
  </si>
  <si>
    <t>UED.ktoe.NL.OIS.OIS.DRYING_STEAM.STEAM.SOLIDS</t>
  </si>
  <si>
    <t>UED.ktoe.NL.OIS.OIS.DRYING_STEAM.STEAM.RFG</t>
  </si>
  <si>
    <t>UED.ktoe.NL.OIS.OIS.DRYING_STEAM.STEAM.LPG</t>
  </si>
  <si>
    <t>UED.ktoe.NL.OIS.OIS.DRYING_STEAM.STEAM.DIESEL_LIQBIO</t>
  </si>
  <si>
    <t>UED.ktoe.NL.OIS.OIS.DRYING_STEAM.STEAM.RFO</t>
  </si>
  <si>
    <t>UED.ktoe.NL.OIS.OIS.DRYING_STEAM.STEAM.OTHER</t>
  </si>
  <si>
    <t>UED.ktoe.NL.OIS.OIS.DRYING_STEAM.STEAM.NG_BIOGAS</t>
  </si>
  <si>
    <t>UED.ktoe.NL.OIS.OIS.DRYING_STEAM.STEAM.DERIVED</t>
  </si>
  <si>
    <t>UED.ktoe.NL.OIS.OIS.DRYING_STEAM.STEAM.BIOMASS_WASTE</t>
  </si>
  <si>
    <t>UED.ktoe.NL.OIS.OIS.DRYING_STEAM.STEAM.STEAM_DISTR</t>
  </si>
  <si>
    <t>UED.ktoe.NL.OIS.OIS.DRYING_ELEC.ELEC.ELEC</t>
  </si>
  <si>
    <t>UED.ktoe.NL.OIS.OIS.PROC_COOL_THERM.THERM.NG_BIOGAS</t>
  </si>
  <si>
    <t>UED.ktoe.NL.OIS.OIS.PROC_COOL_STEAM.TOTAL.TOTAL</t>
  </si>
  <si>
    <t>UED.ktoe.NL.OIS.OIS.PROC_COOL_STEAM.STEAM.SOLIDS</t>
  </si>
  <si>
    <t>UED.ktoe.NL.OIS.OIS.PROC_COOL_STEAM.STEAM.RFG</t>
  </si>
  <si>
    <t>UED.ktoe.NL.OIS.OIS.PROC_COOL_STEAM.STEAM.LPG</t>
  </si>
  <si>
    <t>UED.ktoe.NL.OIS.OIS.PROC_COOL_STEAM.STEAM.DIESEL_LIQBIO</t>
  </si>
  <si>
    <t>UED.ktoe.NL.OIS.OIS.PROC_COOL_STEAM.STEAM.RFO</t>
  </si>
  <si>
    <t>UED.ktoe.NL.OIS.OIS.PROC_COOL_STEAM.STEAM.OTHER</t>
  </si>
  <si>
    <t>UED.ktoe.NL.OIS.OIS.PROC_COOL_STEAM.STEAM.NG_BIOGAS</t>
  </si>
  <si>
    <t>UED.ktoe.NL.OIS.OIS.PROC_COOL_STEAM.STEAM.DERIVED</t>
  </si>
  <si>
    <t>UED.ktoe.NL.OIS.OIS.PROC_COOL_STEAM.STEAM.BIOMASS_WASTE</t>
  </si>
  <si>
    <t>UED.ktoe.NL.OIS.OIS.PROC_COOL_STEAM.STEAM.STEAM_DISTR</t>
  </si>
  <si>
    <t>UED.ktoe.NL.OIS.OIS.PROC_COOL_ELEC.ELEC.ELEC</t>
  </si>
  <si>
    <t>UED.ktoe.NL.OIS.OIS.MOTOR.MECH.DIESEL_LIQBIO</t>
  </si>
  <si>
    <t>UED.ktoe.NL.OIS.OIS.GENERIC.MECH.ELEC</t>
  </si>
  <si>
    <t>FUEL_EMI.ktCO2.NL.OIS.OIS.TOTAL.TOTAL.TOTAL</t>
  </si>
  <si>
    <t>FUEL_EMI.ktCO2.NL.OIS.OIS.LIGHT.GENERIC.ELEC</t>
  </si>
  <si>
    <t>FUEL_EMI.ktCO2.NL.OIS.OIS.AIRCOMP.GENERIC.ELEC</t>
  </si>
  <si>
    <t>FUEL_EMI.ktCO2.NL.OIS.OIS.MOTOR.GENERIC.ELEC</t>
  </si>
  <si>
    <t>FUEL_EMI.ktCO2.NL.OIS.OIS.FANS.GENERIC.ELEC</t>
  </si>
  <si>
    <t>FUEL_EMI.ktCO2.NL.OIS.OIS.LOW_ENTH.TOTAL.TOTAL</t>
  </si>
  <si>
    <t>FUEL_EMI.ktCO2.NL.OIS.OIS.LOW_ENTH.THERM.DIESEL_LIQBIO</t>
  </si>
  <si>
    <t>FUEL_EMI.ktCO2.NL.OIS.OIS.LOW_ENTH.THERM.NG_BIOGAS</t>
  </si>
  <si>
    <t>FUEL_EMI.ktCO2.NL.OIS.OIS.LOW_ENTH.THERM.SOLAR_GEO</t>
  </si>
  <si>
    <t>FUEL_EMI.ktCO2.NL.OIS.OIS.LOW_ENTH.HP.AMBIENT</t>
  </si>
  <si>
    <t>FUEL_EMI.ktCO2.NL.OIS.OIS.LOW_ENTH.THERM.ELEC</t>
  </si>
  <si>
    <t>FUEL_EMI.ktCO2.NL.OIS.OIS.PROCESSING.TOTAL.TOTAL</t>
  </si>
  <si>
    <t>FUEL_EMI.ktCO2.NL.OIS.OIS.PROCESSING.STEAM.SOLIDS</t>
  </si>
  <si>
    <t>FUEL_EMI.ktCO2.NL.OIS.OIS.PROCESSING.STEAM.RFG</t>
  </si>
  <si>
    <t>FUEL_EMI.ktCO2.NL.OIS.OIS.PROCESSING.STEAM.LPG</t>
  </si>
  <si>
    <t>FUEL_EMI.ktCO2.NL.OIS.OIS.PROCESSING.STEAM.DIESEL_LIQBIO</t>
  </si>
  <si>
    <t>FUEL_EMI.ktCO2.NL.OIS.OIS.PROCESSING.STEAM.RFO</t>
  </si>
  <si>
    <t>FUEL_EMI.ktCO2.NL.OIS.OIS.PROCESSING.STEAM.OTHER</t>
  </si>
  <si>
    <t>FUEL_EMI.ktCO2.NL.OIS.OIS.PROCESSING.STEAM.NG_BIOGAS</t>
  </si>
  <si>
    <t>FUEL_EMI.ktCO2.NL.OIS.OIS.PROCESSING.STEAM.DERIVED</t>
  </si>
  <si>
    <t>FUEL_EMI.ktCO2.NL.OIS.OIS.PROCESSING.STEAM.BIOMASS_WASTE</t>
  </si>
  <si>
    <t>FUEL_EMI.ktCO2.NL.OIS.OIS.PROCESSING.STEAM.STEAM_DISTR</t>
  </si>
  <si>
    <t>FUEL_EMI.ktCO2.NL.OIS.OIS.PROC_HEAT.TOTAL.TOTAL</t>
  </si>
  <si>
    <t>FUEL_EMI.ktCO2.NL.OIS.OIS.PROC_HEAT.THERM.SOLIDS</t>
  </si>
  <si>
    <t>FUEL_EMI.ktCO2.NL.OIS.OIS.PROC_HEAT.THERM.LPG</t>
  </si>
  <si>
    <t>FUEL_EMI.ktCO2.NL.OIS.OIS.PROC_HEAT.THERM.DIESEL_LIQBIO</t>
  </si>
  <si>
    <t>FUEL_EMI.ktCO2.NL.OIS.OIS.PROC_HEAT.THERM.RFO</t>
  </si>
  <si>
    <t>FUEL_EMI.ktCO2.NL.OIS.OIS.PROC_HEAT.THERM.NG_BIOGAS</t>
  </si>
  <si>
    <t>FUEL_EMI.ktCO2.NL.OIS.OIS.PROC_HEAT_ELEC.ELEC.ELEC</t>
  </si>
  <si>
    <t>FUEL_EMI.ktCO2.NL.OIS.OIS.DRYING.TOTAL.TOTAL</t>
  </si>
  <si>
    <t>FUEL_EMI.ktCO2.NL.OIS.OIS.DRYING.THERM.SOLIDS</t>
  </si>
  <si>
    <t>FUEL_EMI.ktCO2.NL.OIS.OIS.DRYING.THERM.LPG</t>
  </si>
  <si>
    <t>FUEL_EMI.ktCO2.NL.OIS.OIS.DRYING.THERM.DIESEL_LIQBIO</t>
  </si>
  <si>
    <t>FUEL_EMI.ktCO2.NL.OIS.OIS.DRYING.THERM.RFO</t>
  </si>
  <si>
    <t>FUEL_EMI.ktCO2.NL.OIS.OIS.DRYING.THERM.NG_BIOGAS</t>
  </si>
  <si>
    <t>FUEL_EMI.ktCO2.NL.OIS.OIS.DRYING_STEAM.TOTAL.TOTAL</t>
  </si>
  <si>
    <t>FUEL_EMI.ktCO2.NL.OIS.OIS.DRYING_STEAM.STEAM.SOLIDS</t>
  </si>
  <si>
    <t>FUEL_EMI.ktCO2.NL.OIS.OIS.DRYING_STEAM.STEAM.RFG</t>
  </si>
  <si>
    <t>FUEL_EMI.ktCO2.NL.OIS.OIS.DRYING_STEAM.STEAM.LPG</t>
  </si>
  <si>
    <t>FUEL_EMI.ktCO2.NL.OIS.OIS.DRYING_STEAM.STEAM.DIESEL_LIQBIO</t>
  </si>
  <si>
    <t>FUEL_EMI.ktCO2.NL.OIS.OIS.DRYING_STEAM.STEAM.RFO</t>
  </si>
  <si>
    <t>FUEL_EMI.ktCO2.NL.OIS.OIS.DRYING_STEAM.STEAM.OTHER</t>
  </si>
  <si>
    <t>FUEL_EMI.ktCO2.NL.OIS.OIS.DRYING_STEAM.STEAM.NG_BIOGAS</t>
  </si>
  <si>
    <t>FUEL_EMI.ktCO2.NL.OIS.OIS.DRYING_STEAM.STEAM.DERIVED</t>
  </si>
  <si>
    <t>FUEL_EMI.ktCO2.NL.OIS.OIS.DRYING_STEAM.STEAM.BIOMASS_WASTE</t>
  </si>
  <si>
    <t>FUEL_EMI.ktCO2.NL.OIS.OIS.DRYING_STEAM.STEAM.STEAM_DISTR</t>
  </si>
  <si>
    <t>FUEL_EMI.ktCO2.NL.OIS.OIS.DRYING_ELEC.ELEC.ELEC</t>
  </si>
  <si>
    <t>FUEL_EMI.ktCO2.NL.OIS.OIS.PROC_COOL_THERM.THERM.NG_BIOGAS</t>
  </si>
  <si>
    <t>FUEL_EMI.ktCO2.NL.OIS.OIS.PROC_COOL_STEAM.TOTAL.TOTAL</t>
  </si>
  <si>
    <t>FUEL_EMI.ktCO2.NL.OIS.OIS.PROC_COOL_STEAM.STEAM.SOLIDS</t>
  </si>
  <si>
    <t>FUEL_EMI.ktCO2.NL.OIS.OIS.PROC_COOL_STEAM.STEAM.RFG</t>
  </si>
  <si>
    <t>FUEL_EMI.ktCO2.NL.OIS.OIS.PROC_COOL_STEAM.STEAM.LPG</t>
  </si>
  <si>
    <t>FUEL_EMI.ktCO2.NL.OIS.OIS.PROC_COOL_STEAM.STEAM.DIESEL_LIQBIO</t>
  </si>
  <si>
    <t>FUEL_EMI.ktCO2.NL.OIS.OIS.PROC_COOL_STEAM.STEAM.RFO</t>
  </si>
  <si>
    <t>FUEL_EMI.ktCO2.NL.OIS.OIS.PROC_COOL_STEAM.STEAM.OTHER</t>
  </si>
  <si>
    <t>FUEL_EMI.ktCO2.NL.OIS.OIS.PROC_COOL_STEAM.STEAM.NG_BIOGAS</t>
  </si>
  <si>
    <t>FUEL_EMI.ktCO2.NL.OIS.OIS.PROC_COOL_STEAM.STEAM.DERIVED</t>
  </si>
  <si>
    <t>FUEL_EMI.ktCO2.NL.OIS.OIS.PROC_COOL_STEAM.STEAM.BIOMASS_WASTE</t>
  </si>
  <si>
    <t>FUEL_EMI.ktCO2.NL.OIS.OIS.PROC_COOL_STEAM.STEAM.STEAM_DISTR</t>
  </si>
  <si>
    <t>FUEL_EMI.ktCO2.NL.OIS.OIS.PROC_COOL_ELEC.ELEC.ELEC</t>
  </si>
  <si>
    <t>FUEL_EMI.ktCO2.NL.OIS.OIS.MOTOR.MECH.DIESEL_LIQBIO</t>
  </si>
  <si>
    <t>FUEL_EMI.ktCO2.NL.OIS.OIS.GENERIC.MECH.ELEC</t>
  </si>
  <si>
    <t>Netherlands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</si>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</sst>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45967.478333333333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NL: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138118.59846073872</v>
      </c>
      <c r="C3" s="203">
        <f>ISI!C$3+NFM!C$3+CHI!C$3+NMM!C$3+PPA!C$3+FBT!C$3+TRE!C$3+MAE!C$3+TEL!C$3+WWP!C$3+OIS!C$3</f>
        <v>143124.38531773235</v>
      </c>
      <c r="D3" s="203">
        <f>ISI!D$3+NFM!D$3+CHI!D$3+NMM!D$3+PPA!D$3+FBT!D$3+TRE!D$3+MAE!D$3+TEL!D$3+WWP!D$3+OIS!D$3</f>
        <v>137625.4003362293</v>
      </c>
      <c r="E3" s="203">
        <f>ISI!E$3+NFM!E$3+CHI!E$3+NMM!E$3+PPA!E$3+FBT!E$3+TRE!E$3+MAE!E$3+TEL!E$3+WWP!E$3+OIS!E$3</f>
        <v>133965.76738250715</v>
      </c>
      <c r="F3" s="203">
        <f>ISI!F$3+NFM!F$3+CHI!F$3+NMM!F$3+PPA!F$3+FBT!F$3+TRE!F$3+MAE!F$3+TEL!F$3+WWP!F$3+OIS!F$3</f>
        <v>137077.12666173041</v>
      </c>
      <c r="G3" s="203">
        <f>ISI!G$3+NFM!G$3+CHI!G$3+NMM!G$3+PPA!G$3+FBT!G$3+TRE!G$3+MAE!G$3+TEL!G$3+WWP!G$3+OIS!G$3</f>
        <v>141067.56198125237</v>
      </c>
      <c r="H3" s="203">
        <f>ISI!H$3+NFM!H$3+CHI!H$3+NMM!H$3+PPA!H$3+FBT!H$3+TRE!H$3+MAE!H$3+TEL!H$3+WWP!H$3+OIS!H$3</f>
        <v>147966.93826513909</v>
      </c>
      <c r="I3" s="203">
        <f>ISI!I$3+NFM!I$3+CHI!I$3+NMM!I$3+PPA!I$3+FBT!I$3+TRE!I$3+MAE!I$3+TEL!I$3+WWP!I$3+OIS!I$3</f>
        <v>153431.45526189334</v>
      </c>
      <c r="J3" s="203">
        <f>ISI!J$3+NFM!J$3+CHI!J$3+NMM!J$3+PPA!J$3+FBT!J$3+TRE!J$3+MAE!J$3+TEL!J$3+WWP!J$3+OIS!J$3</f>
        <v>160624.02796544583</v>
      </c>
      <c r="K3" s="203">
        <f>ISI!K$3+NFM!K$3+CHI!K$3+NMM!K$3+PPA!K$3+FBT!K$3+TRE!K$3+MAE!K$3+TEL!K$3+WWP!K$3+OIS!K$3</f>
        <v>142418.07908746827</v>
      </c>
      <c r="L3" s="203">
        <f>ISI!L$3+NFM!L$3+CHI!L$3+NMM!L$3+PPA!L$3+FBT!L$3+TRE!L$3+MAE!L$3+TEL!L$3+WWP!L$3+OIS!L$3</f>
        <v>141127.75294214982</v>
      </c>
      <c r="M3" s="203">
        <f>ISI!M$3+NFM!M$3+CHI!M$3+NMM!M$3+PPA!M$3+FBT!M$3+TRE!M$3+MAE!M$3+TEL!M$3+WWP!M$3+OIS!M$3</f>
        <v>146142.36729133985</v>
      </c>
      <c r="N3" s="203">
        <f>ISI!N$3+NFM!N$3+CHI!N$3+NMM!N$3+PPA!N$3+FBT!N$3+TRE!N$3+MAE!N$3+TEL!N$3+WWP!N$3+OIS!N$3</f>
        <v>143790.65506048978</v>
      </c>
      <c r="O3" s="203">
        <f>ISI!O$3+NFM!O$3+CHI!O$3+NMM!O$3+PPA!O$3+FBT!O$3+TRE!O$3+MAE!O$3+TEL!O$3+WWP!O$3+OIS!O$3</f>
        <v>140364.21059132006</v>
      </c>
      <c r="P3" s="203">
        <f>ISI!P$3+NFM!P$3+CHI!P$3+NMM!P$3+PPA!P$3+FBT!P$3+TRE!P$3+MAE!P$3+TEL!P$3+WWP!P$3+OIS!P$3</f>
        <v>136019.18673767394</v>
      </c>
      <c r="Q3" s="203">
        <f>ISI!Q$3+NFM!Q$3+CHI!Q$3+NMM!Q$3+PPA!Q$3+FBT!Q$3+TRE!Q$3+MAE!Q$3+TEL!Q$3+WWP!Q$3+OIS!Q$3</f>
        <v>133968.35243999999</v>
      </c>
      <c r="R3" s="203">
        <f>ISI!R$3+NFM!R$3+CHI!R$3+NMM!R$3+PPA!R$3+FBT!R$3+TRE!R$3+MAE!R$3+TEL!R$3+WWP!R$3+OIS!R$3</f>
        <v>133987.8989293362</v>
      </c>
      <c r="S3" s="203">
        <f>ISI!S$3+NFM!S$3+CHI!S$3+NMM!S$3+PPA!S$3+FBT!S$3+TRE!S$3+MAE!S$3+TEL!S$3+WWP!S$3+OIS!S$3</f>
        <v>139935.74956562711</v>
      </c>
      <c r="T3" s="203">
        <f>ISI!T$3+NFM!T$3+CHI!T$3+NMM!T$3+PPA!T$3+FBT!T$3+TRE!T$3+MAE!T$3+TEL!T$3+WWP!T$3+OIS!T$3</f>
        <v>145346.11477907567</v>
      </c>
      <c r="U3" s="203">
        <f>ISI!U$3+NFM!U$3+CHI!U$3+NMM!U$3+PPA!U$3+FBT!U$3+TRE!U$3+MAE!U$3+TEL!U$3+WWP!U$3+OIS!U$3</f>
        <v>146554.07396689971</v>
      </c>
      <c r="V3" s="203">
        <f>ISI!V$3+NFM!V$3+CHI!V$3+NMM!V$3+PPA!V$3+FBT!V$3+TRE!V$3+MAE!V$3+TEL!V$3+WWP!V$3+OIS!V$3</f>
        <v>143544.24831437098</v>
      </c>
      <c r="W3" s="203">
        <f>ISI!W$3+NFM!W$3+CHI!W$3+NMM!W$3+PPA!W$3+FBT!W$3+TRE!W$3+MAE!W$3+TEL!W$3+WWP!W$3+OIS!W$3</f>
        <v>157402.4756412202</v>
      </c>
      <c r="X3" s="203">
        <f>ISI!X$3+NFM!X$3+CHI!X$3+NMM!X$3+PPA!X$3+FBT!X$3+TRE!X$3+MAE!X$3+TEL!X$3+WWP!X$3+OIS!X$3</f>
        <v>166650.29443673519</v>
      </c>
      <c r="Y3" s="203">
        <f>ISI!Y$3+NFM!Y$3+CHI!Y$3+NMM!Y$3+PPA!Y$3+FBT!Y$3+TRE!Y$3+MAE!Y$3+TEL!Y$3+WWP!Y$3+OIS!Y$3</f>
        <v>156278</v>
      </c>
    </row>
    <row r="4" spans="1:25" ht="12" customHeight="1" x14ac:dyDescent="0.25">
      <c r="A4" s="12" t="s">
        <v>14</v>
      </c>
      <c r="B4" s="204">
        <f>ISI!B$3</f>
        <v>1856.891447843893</v>
      </c>
      <c r="C4" s="204">
        <f>ISI!C$3</f>
        <v>1564.5497160481743</v>
      </c>
      <c r="D4" s="204">
        <f>ISI!D$3</f>
        <v>1547.6633239675057</v>
      </c>
      <c r="E4" s="204">
        <f>ISI!E$3</f>
        <v>1592.4108571691349</v>
      </c>
      <c r="F4" s="204">
        <f>ISI!F$3</f>
        <v>2032.553889616677</v>
      </c>
      <c r="G4" s="204">
        <f>ISI!G$3</f>
        <v>2194.7858386093653</v>
      </c>
      <c r="H4" s="204">
        <f>ISI!H$3</f>
        <v>2352.3603927986906</v>
      </c>
      <c r="I4" s="204">
        <f>ISI!I$3</f>
        <v>2431.0088226814032</v>
      </c>
      <c r="J4" s="204">
        <f>ISI!J$3</f>
        <v>2140.607258047648</v>
      </c>
      <c r="K4" s="204">
        <f>ISI!K$3</f>
        <v>1306.9546645593309</v>
      </c>
      <c r="L4" s="204">
        <f>ISI!L$3</f>
        <v>1460.3530952036238</v>
      </c>
      <c r="M4" s="204">
        <f>ISI!M$3</f>
        <v>1561.6677908032689</v>
      </c>
      <c r="N4" s="204">
        <f>ISI!N$3</f>
        <v>1781.1120684567716</v>
      </c>
      <c r="O4" s="204">
        <f>ISI!O$3</f>
        <v>1752.2643071907996</v>
      </c>
      <c r="P4" s="204">
        <f>ISI!P$3</f>
        <v>1972.6209929565368</v>
      </c>
      <c r="Q4" s="204">
        <f>ISI!Q$3</f>
        <v>1745.8269559999994</v>
      </c>
      <c r="R4" s="204">
        <f>ISI!R$3</f>
        <v>1921.0970449678805</v>
      </c>
      <c r="S4" s="204">
        <f>ISI!S$3</f>
        <v>1927.704532202491</v>
      </c>
      <c r="T4" s="204">
        <f>ISI!T$3</f>
        <v>1800</v>
      </c>
      <c r="U4" s="204">
        <f>ISI!U$3</f>
        <v>1749.111441346414</v>
      </c>
      <c r="V4" s="204">
        <f>ISI!V$3</f>
        <v>1100</v>
      </c>
      <c r="W4" s="204">
        <f>ISI!W$3</f>
        <v>1917.2586546684699</v>
      </c>
      <c r="X4" s="204">
        <f>ISI!X$3</f>
        <v>2016.903897892307</v>
      </c>
      <c r="Y4" s="204">
        <f>ISI!Y$3</f>
        <v>1232.3473813549531</v>
      </c>
    </row>
    <row r="5" spans="1:25" ht="12" customHeight="1" x14ac:dyDescent="0.25">
      <c r="A5" s="13" t="s">
        <v>18</v>
      </c>
      <c r="B5" s="205">
        <f>NFM!B$3</f>
        <v>1237.9276318959287</v>
      </c>
      <c r="C5" s="205">
        <f>NFM!C$3</f>
        <v>1043.0331440321161</v>
      </c>
      <c r="D5" s="205">
        <f>NFM!D$3</f>
        <v>1031.7755493116704</v>
      </c>
      <c r="E5" s="205">
        <f>NFM!E$3</f>
        <v>1061.6072381127565</v>
      </c>
      <c r="F5" s="205">
        <f>NFM!F$3</f>
        <v>1355.0359264111187</v>
      </c>
      <c r="G5" s="205">
        <f>NFM!G$3</f>
        <v>1463.19055907291</v>
      </c>
      <c r="H5" s="205">
        <f>NFM!H$3</f>
        <v>1568.2402618657939</v>
      </c>
      <c r="I5" s="205">
        <f>NFM!I$3</f>
        <v>1620.672548454269</v>
      </c>
      <c r="J5" s="205">
        <f>NFM!J$3</f>
        <v>1427.0715053650988</v>
      </c>
      <c r="K5" s="205">
        <f>NFM!K$3</f>
        <v>954.63644303955402</v>
      </c>
      <c r="L5" s="205">
        <f>NFM!L$3</f>
        <v>840.23539680241606</v>
      </c>
      <c r="M5" s="205">
        <f>NFM!M$3</f>
        <v>707.77852720217948</v>
      </c>
      <c r="N5" s="205">
        <f>NFM!N$3</f>
        <v>604.07471230451472</v>
      </c>
      <c r="O5" s="205">
        <f>NFM!O$3</f>
        <v>584.84287146053327</v>
      </c>
      <c r="P5" s="205">
        <f>NFM!P$3</f>
        <v>731.74732863769123</v>
      </c>
      <c r="Q5" s="205">
        <f>NFM!Q$3</f>
        <v>580.55130400000007</v>
      </c>
      <c r="R5" s="205">
        <f>NFM!R$3</f>
        <v>697.39802997858692</v>
      </c>
      <c r="S5" s="205">
        <f>NFM!S$3</f>
        <v>701.80302146832764</v>
      </c>
      <c r="T5" s="205">
        <f>NFM!T$3</f>
        <v>1067.919564571615</v>
      </c>
      <c r="U5" s="205">
        <f>NFM!U$3</f>
        <v>582.74096089760928</v>
      </c>
      <c r="V5" s="205">
        <f>NFM!V$3</f>
        <v>833.38872111164869</v>
      </c>
      <c r="W5" s="205">
        <f>NFM!W$3</f>
        <v>931.78338509477135</v>
      </c>
      <c r="X5" s="205">
        <f>NFM!X$3</f>
        <v>843.50362071498478</v>
      </c>
      <c r="Y5" s="205">
        <f>NFM!Y$3</f>
        <v>653.65261864504691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247.58552637918567</v>
      </c>
      <c r="C7" s="204">
        <f>NFM!C$5</f>
        <v>208.60662880642317</v>
      </c>
      <c r="D7" s="204">
        <f>NFM!D$5</f>
        <v>206.35510986233402</v>
      </c>
      <c r="E7" s="204">
        <f>NFM!E$5</f>
        <v>212.3214476225512</v>
      </c>
      <c r="F7" s="204">
        <f>NFM!F$5</f>
        <v>271.00718528222365</v>
      </c>
      <c r="G7" s="204">
        <f>NFM!G$5</f>
        <v>292.63811181458203</v>
      </c>
      <c r="H7" s="204">
        <f>NFM!H$5</f>
        <v>313.64805237315881</v>
      </c>
      <c r="I7" s="204">
        <f>NFM!I$5</f>
        <v>324.13450969085386</v>
      </c>
      <c r="J7" s="204">
        <f>NFM!J$5</f>
        <v>285.41430107301977</v>
      </c>
      <c r="K7" s="204">
        <f>NFM!K$5</f>
        <v>120.92728860791081</v>
      </c>
      <c r="L7" s="204">
        <f>NFM!L$5</f>
        <v>134.0470793604832</v>
      </c>
      <c r="M7" s="204">
        <f>NFM!M$5</f>
        <v>151.55570544043593</v>
      </c>
      <c r="N7" s="204">
        <f>NFM!N$5</f>
        <v>120.81494246090294</v>
      </c>
      <c r="O7" s="204">
        <f>NFM!O$5</f>
        <v>116.96857429210664</v>
      </c>
      <c r="P7" s="204">
        <f>NFM!P$5</f>
        <v>1</v>
      </c>
      <c r="Q7" s="204">
        <f>NFM!Q$5</f>
        <v>30</v>
      </c>
      <c r="R7" s="204">
        <f>NFM!R$5</f>
        <v>40.000000000000007</v>
      </c>
      <c r="S7" s="204">
        <f>NFM!S$5</f>
        <v>30.000000000000007</v>
      </c>
      <c r="T7" s="204">
        <f>NFM!T$5</f>
        <v>60</v>
      </c>
      <c r="U7" s="204">
        <f>NFM!U$5</f>
        <v>86.548192179521862</v>
      </c>
      <c r="V7" s="204">
        <f>NFM!V$5</f>
        <v>70</v>
      </c>
      <c r="W7" s="204">
        <f>NFM!W$5</f>
        <v>50.000000000000014</v>
      </c>
      <c r="X7" s="204">
        <f>NFM!X$5</f>
        <v>15</v>
      </c>
      <c r="Y7" s="204">
        <f>NFM!Y$5</f>
        <v>15</v>
      </c>
    </row>
    <row r="8" spans="1:25" ht="12" customHeight="1" x14ac:dyDescent="0.25">
      <c r="A8" s="14" t="s">
        <v>47</v>
      </c>
      <c r="B8" s="204">
        <f>NFM!B$8</f>
        <v>990.342105516743</v>
      </c>
      <c r="C8" s="204">
        <f>NFM!C$8</f>
        <v>834.42651522569292</v>
      </c>
      <c r="D8" s="204">
        <f>NFM!D$8</f>
        <v>825.4204394493363</v>
      </c>
      <c r="E8" s="204">
        <f>NFM!E$8</f>
        <v>849.28579049020527</v>
      </c>
      <c r="F8" s="204">
        <f>NFM!F$8</f>
        <v>1084.028741128895</v>
      </c>
      <c r="G8" s="204">
        <f>NFM!G$8</f>
        <v>1170.5524472583279</v>
      </c>
      <c r="H8" s="204">
        <f>NFM!H$8</f>
        <v>1254.592209492635</v>
      </c>
      <c r="I8" s="204">
        <f>NFM!I$8</f>
        <v>1296.538038763415</v>
      </c>
      <c r="J8" s="204">
        <f>NFM!J$8</f>
        <v>1141.6572042920791</v>
      </c>
      <c r="K8" s="204">
        <f>NFM!K$8</f>
        <v>833.70915443164324</v>
      </c>
      <c r="L8" s="204">
        <f>NFM!L$8</f>
        <v>706.1883174419329</v>
      </c>
      <c r="M8" s="204">
        <f>NFM!M$8</f>
        <v>556.2228217617436</v>
      </c>
      <c r="N8" s="204">
        <f>NFM!N$8</f>
        <v>483.25976984361182</v>
      </c>
      <c r="O8" s="204">
        <f>NFM!O$8</f>
        <v>467.87429716842661</v>
      </c>
      <c r="P8" s="204">
        <f>NFM!P$8</f>
        <v>730.74732863769123</v>
      </c>
      <c r="Q8" s="204">
        <f>NFM!Q$8</f>
        <v>550.55130400000007</v>
      </c>
      <c r="R8" s="204">
        <f>NFM!R$8</f>
        <v>657.39802997858692</v>
      </c>
      <c r="S8" s="204">
        <f>NFM!S$8</f>
        <v>671.80302146832764</v>
      </c>
      <c r="T8" s="204">
        <f>NFM!T$8</f>
        <v>1007.919564571615</v>
      </c>
      <c r="U8" s="204">
        <f>NFM!U$8</f>
        <v>496.19276871808739</v>
      </c>
      <c r="V8" s="204">
        <f>NFM!V$8</f>
        <v>763.38872111164869</v>
      </c>
      <c r="W8" s="204">
        <f>NFM!W$8</f>
        <v>881.78338509477135</v>
      </c>
      <c r="X8" s="204">
        <f>NFM!X$8</f>
        <v>828.50362071498478</v>
      </c>
      <c r="Y8" s="204">
        <f>NFM!Y$8</f>
        <v>638.65261864504691</v>
      </c>
    </row>
    <row r="9" spans="1:25" ht="12" customHeight="1" x14ac:dyDescent="0.25">
      <c r="A9" s="13" t="s">
        <v>19</v>
      </c>
      <c r="B9" s="205">
        <f>CHI!B$3</f>
        <v>14030.706614766259</v>
      </c>
      <c r="C9" s="205">
        <f>CHI!C$3</f>
        <v>15309.235728972879</v>
      </c>
      <c r="D9" s="205">
        <f>CHI!D$3</f>
        <v>16281.119102761546</v>
      </c>
      <c r="E9" s="205">
        <f>CHI!E$3</f>
        <v>15419.625793249335</v>
      </c>
      <c r="F9" s="205">
        <f>CHI!F$3</f>
        <v>15926.598484934786</v>
      </c>
      <c r="G9" s="205">
        <f>CHI!G$3</f>
        <v>15718.912190429317</v>
      </c>
      <c r="H9" s="205">
        <f>CHI!H$3</f>
        <v>16688.574468085106</v>
      </c>
      <c r="I9" s="205">
        <f>CHI!I$3</f>
        <v>17316.421656255006</v>
      </c>
      <c r="J9" s="205">
        <f>CHI!J$3</f>
        <v>16368.488882846326</v>
      </c>
      <c r="K9" s="205">
        <f>CHI!K$3</f>
        <v>13234.93696710061</v>
      </c>
      <c r="L9" s="205">
        <f>CHI!L$3</f>
        <v>14004.78311857536</v>
      </c>
      <c r="M9" s="205">
        <f>CHI!M$3</f>
        <v>15065.763353421942</v>
      </c>
      <c r="N9" s="205">
        <f>CHI!N$3</f>
        <v>15376.236647978756</v>
      </c>
      <c r="O9" s="205">
        <f>CHI!O$3</f>
        <v>12956.458639994331</v>
      </c>
      <c r="P9" s="205">
        <f>CHI!P$3</f>
        <v>12971.71345129703</v>
      </c>
      <c r="Q9" s="205">
        <f>CHI!Q$3</f>
        <v>15517.668000000001</v>
      </c>
      <c r="R9" s="205">
        <f>CHI!R$3</f>
        <v>17279.280513918631</v>
      </c>
      <c r="S9" s="205">
        <f>CHI!S$3</f>
        <v>18723.691963365432</v>
      </c>
      <c r="T9" s="205">
        <f>CHI!T$3</f>
        <v>19435.548396370155</v>
      </c>
      <c r="U9" s="205">
        <f>CHI!U$3</f>
        <v>18120.53531723436</v>
      </c>
      <c r="V9" s="205">
        <f>CHI!V$3</f>
        <v>17135.905075590999</v>
      </c>
      <c r="W9" s="205">
        <f>CHI!W$3</f>
        <v>20691.607831233872</v>
      </c>
      <c r="X9" s="205">
        <f>CHI!X$3</f>
        <v>17582.841579412132</v>
      </c>
      <c r="Y9" s="205">
        <f>CHI!Y$3</f>
        <v>17362</v>
      </c>
    </row>
    <row r="10" spans="1:25" ht="12" customHeight="1" x14ac:dyDescent="0.25">
      <c r="A10" s="14" t="s">
        <v>59</v>
      </c>
      <c r="B10" s="204">
        <f>CHI!B$5</f>
        <v>7814.3704025640227</v>
      </c>
      <c r="C10" s="204">
        <f>CHI!C$5</f>
        <v>8151.8183940765593</v>
      </c>
      <c r="D10" s="204">
        <f>CHI!D$5</f>
        <v>8339.2897088293248</v>
      </c>
      <c r="E10" s="204">
        <f>CHI!E$5</f>
        <v>8223.5834857875852</v>
      </c>
      <c r="F10" s="204">
        <f>CHI!F$5</f>
        <v>8508.2277609571065</v>
      </c>
      <c r="G10" s="204">
        <f>CHI!G$5</f>
        <v>8577.3400204761128</v>
      </c>
      <c r="H10" s="204">
        <f>CHI!H$5</f>
        <v>8971.4912063372158</v>
      </c>
      <c r="I10" s="204">
        <f>CHI!I$5</f>
        <v>9270.0404421461062</v>
      </c>
      <c r="J10" s="204">
        <f>CHI!J$5</f>
        <v>8939.7694777820579</v>
      </c>
      <c r="K10" s="204">
        <f>CHI!K$5</f>
        <v>6635.7963784856966</v>
      </c>
      <c r="L10" s="204">
        <f>CHI!L$5</f>
        <v>7542.0256794588104</v>
      </c>
      <c r="M10" s="204">
        <f>CHI!M$5</f>
        <v>8095.9478339556263</v>
      </c>
      <c r="N10" s="204">
        <f>CHI!N$5</f>
        <v>8292.3483318500439</v>
      </c>
      <c r="O10" s="204">
        <f>CHI!O$5</f>
        <v>6537.8809357279624</v>
      </c>
      <c r="P10" s="204">
        <f>CHI!P$5</f>
        <v>6143.2940145230132</v>
      </c>
      <c r="Q10" s="204">
        <f>CHI!Q$5</f>
        <v>7735.5596173300146</v>
      </c>
      <c r="R10" s="204">
        <f>CHI!R$5</f>
        <v>8328.3323980400983</v>
      </c>
      <c r="S10" s="204">
        <f>CHI!S$5</f>
        <v>9174.5008875749027</v>
      </c>
      <c r="T10" s="204">
        <f>CHI!T$5</f>
        <v>10285.39479778341</v>
      </c>
      <c r="U10" s="204">
        <f>CHI!U$5</f>
        <v>8671.4778460433408</v>
      </c>
      <c r="V10" s="204">
        <f>CHI!V$5</f>
        <v>7148.0900988352287</v>
      </c>
      <c r="W10" s="204">
        <f>CHI!W$5</f>
        <v>9566.9926976416591</v>
      </c>
      <c r="X10" s="204">
        <f>CHI!X$5</f>
        <v>6423.5536608286184</v>
      </c>
      <c r="Y10" s="204">
        <f>CHI!Y$5</f>
        <v>4900.1218944219918</v>
      </c>
    </row>
    <row r="11" spans="1:25" ht="12" customHeight="1" x14ac:dyDescent="0.25">
      <c r="A11" s="14" t="s">
        <v>49</v>
      </c>
      <c r="B11" s="204">
        <f>CHI!B$6</f>
        <v>2316.767408236165</v>
      </c>
      <c r="C11" s="204">
        <f>CHI!C$6</f>
        <v>2873.1976149315692</v>
      </c>
      <c r="D11" s="204">
        <f>CHI!D$6</f>
        <v>3198.6525208646581</v>
      </c>
      <c r="E11" s="204">
        <f>CHI!E$6</f>
        <v>2996.405960547374</v>
      </c>
      <c r="F11" s="204">
        <f>CHI!F$6</f>
        <v>3501.922788681215</v>
      </c>
      <c r="G11" s="204">
        <f>CHI!G$6</f>
        <v>3628.7196900319518</v>
      </c>
      <c r="H11" s="204">
        <f>CHI!H$6</f>
        <v>4382.1440146120458</v>
      </c>
      <c r="I11" s="204">
        <f>CHI!I$6</f>
        <v>4422.5508761303636</v>
      </c>
      <c r="J11" s="204">
        <f>CHI!J$6</f>
        <v>3794.5291061665721</v>
      </c>
      <c r="K11" s="204">
        <f>CHI!K$6</f>
        <v>2816.5963969582981</v>
      </c>
      <c r="L11" s="204">
        <f>CHI!L$6</f>
        <v>2745.511539511594</v>
      </c>
      <c r="M11" s="204">
        <f>CHI!M$6</f>
        <v>3060.960033624659</v>
      </c>
      <c r="N11" s="204">
        <f>CHI!N$6</f>
        <v>2341.986870274477</v>
      </c>
      <c r="O11" s="204">
        <f>CHI!O$6</f>
        <v>3124.7373940789798</v>
      </c>
      <c r="P11" s="204">
        <f>CHI!P$6</f>
        <v>3289.861457045447</v>
      </c>
      <c r="Q11" s="204">
        <f>CHI!Q$6</f>
        <v>3238.7387026699848</v>
      </c>
      <c r="R11" s="204">
        <f>CHI!R$6</f>
        <v>3516.335696178317</v>
      </c>
      <c r="S11" s="204">
        <f>CHI!S$6</f>
        <v>3720.8239055458089</v>
      </c>
      <c r="T11" s="204">
        <f>CHI!T$6</f>
        <v>3087.6665972356109</v>
      </c>
      <c r="U11" s="204">
        <f>CHI!U$6</f>
        <v>2563.918937273967</v>
      </c>
      <c r="V11" s="204">
        <f>CHI!V$6</f>
        <v>2427.1742096234821</v>
      </c>
      <c r="W11" s="204">
        <f>CHI!W$6</f>
        <v>2537.7455023886941</v>
      </c>
      <c r="X11" s="204">
        <f>CHI!X$6</f>
        <v>2016.4670279565451</v>
      </c>
      <c r="Y11" s="204">
        <f>CHI!Y$6</f>
        <v>2540.8781055780082</v>
      </c>
    </row>
    <row r="12" spans="1:25" ht="12" customHeight="1" x14ac:dyDescent="0.25">
      <c r="A12" s="14" t="s">
        <v>50</v>
      </c>
      <c r="B12" s="204">
        <f>CHI!B$7</f>
        <v>3899.5688039660699</v>
      </c>
      <c r="C12" s="204">
        <f>CHI!C$7</f>
        <v>4284.2197199647517</v>
      </c>
      <c r="D12" s="204">
        <f>CHI!D$7</f>
        <v>4743.1768730675631</v>
      </c>
      <c r="E12" s="204">
        <f>CHI!E$7</f>
        <v>4199.6363469143753</v>
      </c>
      <c r="F12" s="204">
        <f>CHI!F$7</f>
        <v>3916.447935296464</v>
      </c>
      <c r="G12" s="204">
        <f>CHI!G$7</f>
        <v>3512.852479921251</v>
      </c>
      <c r="H12" s="204">
        <f>CHI!H$7</f>
        <v>3334.9392471358428</v>
      </c>
      <c r="I12" s="204">
        <f>CHI!I$7</f>
        <v>3623.8303379785361</v>
      </c>
      <c r="J12" s="204">
        <f>CHI!J$7</f>
        <v>3634.1902988976972</v>
      </c>
      <c r="K12" s="204">
        <f>CHI!K$7</f>
        <v>3782.5441916566151</v>
      </c>
      <c r="L12" s="204">
        <f>CHI!L$7</f>
        <v>3717.2458996049559</v>
      </c>
      <c r="M12" s="204">
        <f>CHI!M$7</f>
        <v>3908.8554858416578</v>
      </c>
      <c r="N12" s="204">
        <f>CHI!N$7</f>
        <v>4741.9014458542342</v>
      </c>
      <c r="O12" s="204">
        <f>CHI!O$7</f>
        <v>3293.8403101873878</v>
      </c>
      <c r="P12" s="204">
        <f>CHI!P$7</f>
        <v>3538.5579797285691</v>
      </c>
      <c r="Q12" s="204">
        <f>CHI!Q$7</f>
        <v>4543.3696800000007</v>
      </c>
      <c r="R12" s="204">
        <f>CHI!R$7</f>
        <v>5434.6124197002146</v>
      </c>
      <c r="S12" s="204">
        <f>CHI!S$7</f>
        <v>5828.3671702447218</v>
      </c>
      <c r="T12" s="204">
        <f>CHI!T$7</f>
        <v>6062.4870013511318</v>
      </c>
      <c r="U12" s="204">
        <f>CHI!U$7</f>
        <v>6885.1385339170529</v>
      </c>
      <c r="V12" s="204">
        <f>CHI!V$7</f>
        <v>7560.6407671322877</v>
      </c>
      <c r="W12" s="204">
        <f>CHI!W$7</f>
        <v>8586.8696312035208</v>
      </c>
      <c r="X12" s="204">
        <f>CHI!X$7</f>
        <v>9142.8208906269701</v>
      </c>
      <c r="Y12" s="204">
        <f>CHI!Y$7</f>
        <v>9921</v>
      </c>
    </row>
    <row r="13" spans="1:25" ht="12" customHeight="1" x14ac:dyDescent="0.25">
      <c r="A13" s="13" t="s">
        <v>20</v>
      </c>
      <c r="B13" s="205">
        <f>NMM!B$3</f>
        <v>3030.3100838098617</v>
      </c>
      <c r="C13" s="205">
        <f>NMM!C$3</f>
        <v>2998.3310976206799</v>
      </c>
      <c r="D13" s="205">
        <f>NMM!D$3</f>
        <v>2841.1210778147442</v>
      </c>
      <c r="E13" s="205">
        <f>NMM!E$3</f>
        <v>2566.2819599006716</v>
      </c>
      <c r="F13" s="205">
        <f>NMM!F$3</f>
        <v>2554.4571623853735</v>
      </c>
      <c r="G13" s="205">
        <f>NMM!G$3</f>
        <v>2457.147117385176</v>
      </c>
      <c r="H13" s="205">
        <f>NMM!H$3</f>
        <v>2677.1110310965623</v>
      </c>
      <c r="I13" s="205">
        <f>NMM!I$3</f>
        <v>2946.0599711677073</v>
      </c>
      <c r="J13" s="205">
        <f>NMM!J$3</f>
        <v>2935.8191763057166</v>
      </c>
      <c r="K13" s="205">
        <f>NMM!K$3</f>
        <v>2831.6178721457381</v>
      </c>
      <c r="L13" s="205">
        <f>NMM!L$3</f>
        <v>2476.8485594324607</v>
      </c>
      <c r="M13" s="205">
        <f>NMM!M$3</f>
        <v>2606.7787088252289</v>
      </c>
      <c r="N13" s="205">
        <f>NMM!N$3</f>
        <v>2253.1796990262619</v>
      </c>
      <c r="O13" s="205">
        <f>NMM!O$3</f>
        <v>2168.4234098340744</v>
      </c>
      <c r="P13" s="205">
        <f>NMM!P$3</f>
        <v>2077.1193952929052</v>
      </c>
      <c r="Q13" s="205">
        <f>NMM!Q$3</f>
        <v>2060.5428000000002</v>
      </c>
      <c r="R13" s="205">
        <f>NMM!R$3</f>
        <v>2334.7297644539617</v>
      </c>
      <c r="S13" s="205">
        <f>NMM!S$3</f>
        <v>2408.50905557028</v>
      </c>
      <c r="T13" s="205">
        <f>NMM!T$3</f>
        <v>2569.3049052770784</v>
      </c>
      <c r="U13" s="205">
        <f>NMM!U$3</f>
        <v>2614.4292208458965</v>
      </c>
      <c r="V13" s="205">
        <f>NMM!V$3</f>
        <v>2687.7120516774185</v>
      </c>
      <c r="W13" s="205">
        <f>NMM!W$3</f>
        <v>2646.9178934587953</v>
      </c>
      <c r="X13" s="205">
        <f>NMM!X$3</f>
        <v>2554.4701400277527</v>
      </c>
      <c r="Y13" s="205">
        <f>NMM!Y$3</f>
        <v>2493</v>
      </c>
    </row>
    <row r="14" spans="1:25" ht="12" customHeight="1" x14ac:dyDescent="0.25">
      <c r="A14" s="14" t="s">
        <v>51</v>
      </c>
      <c r="B14" s="204">
        <f>NMM!B$4</f>
        <v>1797.4479513081169</v>
      </c>
      <c r="C14" s="204">
        <f>NMM!C$4</f>
        <v>1764.2096715362079</v>
      </c>
      <c r="D14" s="204">
        <f>NMM!D$4</f>
        <v>1648.456904096462</v>
      </c>
      <c r="E14" s="204">
        <f>NMM!E$4</f>
        <v>1349.0491374190981</v>
      </c>
      <c r="F14" s="204">
        <f>NMM!F$4</f>
        <v>1296.1357542180799</v>
      </c>
      <c r="G14" s="204">
        <f>NMM!G$4</f>
        <v>1250.8509023317019</v>
      </c>
      <c r="H14" s="204">
        <f>NMM!H$4</f>
        <v>1434.363693968621</v>
      </c>
      <c r="I14" s="204">
        <f>NMM!I$4</f>
        <v>1554.3406095367809</v>
      </c>
      <c r="J14" s="204">
        <f>NMM!J$4</f>
        <v>1673.647643989839</v>
      </c>
      <c r="K14" s="204">
        <f>NMM!K$4</f>
        <v>1459.0100236362321</v>
      </c>
      <c r="L14" s="204">
        <f>NMM!L$4</f>
        <v>1168.441543736667</v>
      </c>
      <c r="M14" s="204">
        <f>NMM!M$4</f>
        <v>1242.0673308900291</v>
      </c>
      <c r="N14" s="204">
        <f>NMM!N$4</f>
        <v>1004.338684949743</v>
      </c>
      <c r="O14" s="204">
        <f>NMM!O$4</f>
        <v>907.44194991251959</v>
      </c>
      <c r="P14" s="204">
        <f>NMM!P$4</f>
        <v>805.10949457511708</v>
      </c>
      <c r="Q14" s="204">
        <f>NMM!Q$4</f>
        <v>836.10273867824458</v>
      </c>
      <c r="R14" s="204">
        <f>NMM!R$4</f>
        <v>1011.143167588849</v>
      </c>
      <c r="S14" s="204">
        <f>NMM!S$4</f>
        <v>1077.01115361753</v>
      </c>
      <c r="T14" s="204">
        <f>NMM!T$4</f>
        <v>1175.197639292757</v>
      </c>
      <c r="U14" s="204">
        <f>NMM!U$4</f>
        <v>1288.641997655975</v>
      </c>
      <c r="V14" s="204">
        <f>NMM!V$4</f>
        <v>1289.746039470441</v>
      </c>
      <c r="W14" s="204">
        <f>NMM!W$4</f>
        <v>1211.4202164991771</v>
      </c>
      <c r="X14" s="204">
        <f>NMM!X$4</f>
        <v>1136.8362792177829</v>
      </c>
      <c r="Y14" s="204">
        <f>NMM!Y$4</f>
        <v>1145.528919685039</v>
      </c>
    </row>
    <row r="15" spans="1:25" ht="12" customHeight="1" x14ac:dyDescent="0.25">
      <c r="A15" s="14" t="s">
        <v>52</v>
      </c>
      <c r="B15" s="204">
        <f>NMM!B$5</f>
        <v>571.96014515531283</v>
      </c>
      <c r="C15" s="204">
        <f>NMM!C$5</f>
        <v>584.1237114818698</v>
      </c>
      <c r="D15" s="204">
        <f>NMM!D$5</f>
        <v>538.31234056251799</v>
      </c>
      <c r="E15" s="204">
        <f>NMM!E$5</f>
        <v>518.74069810363801</v>
      </c>
      <c r="F15" s="204">
        <f>NMM!F$5</f>
        <v>567.487949410895</v>
      </c>
      <c r="G15" s="204">
        <f>NMM!G$5</f>
        <v>552.78369938677679</v>
      </c>
      <c r="H15" s="204">
        <f>NMM!H$5</f>
        <v>580.35622900624446</v>
      </c>
      <c r="I15" s="204">
        <f>NMM!I$5</f>
        <v>663.12192841360036</v>
      </c>
      <c r="J15" s="204">
        <f>NMM!J$5</f>
        <v>590.53724862441948</v>
      </c>
      <c r="K15" s="204">
        <f>NMM!K$5</f>
        <v>854.11025801009373</v>
      </c>
      <c r="L15" s="204">
        <f>NMM!L$5</f>
        <v>814.61109315412875</v>
      </c>
      <c r="M15" s="204">
        <f>NMM!M$5</f>
        <v>834.14539508379562</v>
      </c>
      <c r="N15" s="204">
        <f>NMM!N$5</f>
        <v>761.01599909729123</v>
      </c>
      <c r="O15" s="204">
        <f>NMM!O$5</f>
        <v>731.54515224792283</v>
      </c>
      <c r="P15" s="204">
        <f>NMM!P$5</f>
        <v>742.76322820217922</v>
      </c>
      <c r="Q15" s="204">
        <f>NMM!Q$5</f>
        <v>730.78644812305606</v>
      </c>
      <c r="R15" s="204">
        <f>NMM!R$5</f>
        <v>816.20200855310395</v>
      </c>
      <c r="S15" s="204">
        <f>NMM!S$5</f>
        <v>815.91515153956323</v>
      </c>
      <c r="T15" s="204">
        <f>NMM!T$5</f>
        <v>836.71174861915108</v>
      </c>
      <c r="U15" s="204">
        <f>NMM!U$5</f>
        <v>792.17487607403041</v>
      </c>
      <c r="V15" s="204">
        <f>NMM!V$5</f>
        <v>817.8438906395196</v>
      </c>
      <c r="W15" s="204">
        <f>NMM!W$5</f>
        <v>853.8702278406638</v>
      </c>
      <c r="X15" s="204">
        <f>NMM!X$5</f>
        <v>833.93747734138844</v>
      </c>
      <c r="Y15" s="204">
        <f>NMM!Y$5</f>
        <v>775.82683464566935</v>
      </c>
    </row>
    <row r="16" spans="1:25" ht="12" customHeight="1" x14ac:dyDescent="0.25">
      <c r="A16" s="14" t="s">
        <v>60</v>
      </c>
      <c r="B16" s="204">
        <f>NMM!B$6</f>
        <v>660.90198734643218</v>
      </c>
      <c r="C16" s="204">
        <f>NMM!C$6</f>
        <v>649.99771460260217</v>
      </c>
      <c r="D16" s="204">
        <f>NMM!D$6</f>
        <v>654.35183315576444</v>
      </c>
      <c r="E16" s="204">
        <f>NMM!E$6</f>
        <v>698.49212437793551</v>
      </c>
      <c r="F16" s="204">
        <f>NMM!F$6</f>
        <v>690.83345875639884</v>
      </c>
      <c r="G16" s="204">
        <f>NMM!G$6</f>
        <v>653.51251566669725</v>
      </c>
      <c r="H16" s="204">
        <f>NMM!H$6</f>
        <v>662.3911081216969</v>
      </c>
      <c r="I16" s="204">
        <f>NMM!I$6</f>
        <v>728.59743321732606</v>
      </c>
      <c r="J16" s="204">
        <f>NMM!J$6</f>
        <v>671.63428369145834</v>
      </c>
      <c r="K16" s="204">
        <f>NMM!K$6</f>
        <v>518.49759049941258</v>
      </c>
      <c r="L16" s="204">
        <f>NMM!L$6</f>
        <v>493.79592254166488</v>
      </c>
      <c r="M16" s="204">
        <f>NMM!M$6</f>
        <v>530.56598285140444</v>
      </c>
      <c r="N16" s="204">
        <f>NMM!N$6</f>
        <v>487.8250149792276</v>
      </c>
      <c r="O16" s="204">
        <f>NMM!O$6</f>
        <v>529.43630767363186</v>
      </c>
      <c r="P16" s="204">
        <f>NMM!P$6</f>
        <v>529.24667251560902</v>
      </c>
      <c r="Q16" s="204">
        <f>NMM!Q$6</f>
        <v>493.65361319869959</v>
      </c>
      <c r="R16" s="204">
        <f>NMM!R$6</f>
        <v>507.38458831200887</v>
      </c>
      <c r="S16" s="204">
        <f>NMM!S$6</f>
        <v>515.58275041318677</v>
      </c>
      <c r="T16" s="204">
        <f>NMM!T$6</f>
        <v>557.39551736517012</v>
      </c>
      <c r="U16" s="204">
        <f>NMM!U$6</f>
        <v>533.61234711589054</v>
      </c>
      <c r="V16" s="204">
        <f>NMM!V$6</f>
        <v>580.12212156745784</v>
      </c>
      <c r="W16" s="204">
        <f>NMM!W$6</f>
        <v>581.62744911895447</v>
      </c>
      <c r="X16" s="204">
        <f>NMM!X$6</f>
        <v>583.6963834685813</v>
      </c>
      <c r="Y16" s="204">
        <f>NMM!Y$6</f>
        <v>571.64424566929142</v>
      </c>
    </row>
    <row r="17" spans="1:25" ht="12" customHeight="1" x14ac:dyDescent="0.25">
      <c r="A17" s="13" t="s">
        <v>21</v>
      </c>
      <c r="B17" s="205">
        <f>PPA!B$3</f>
        <v>6528.3103881119314</v>
      </c>
      <c r="C17" s="205">
        <f>PPA!C$3</f>
        <v>6608.4711886810946</v>
      </c>
      <c r="D17" s="205">
        <f>PPA!D$3</f>
        <v>6234.0177754787737</v>
      </c>
      <c r="E17" s="205">
        <f>PPA!E$3</f>
        <v>5746.7168674698805</v>
      </c>
      <c r="F17" s="205">
        <f>PPA!F$3</f>
        <v>5779.7672267471662</v>
      </c>
      <c r="G17" s="205">
        <f>PPA!G$3</f>
        <v>5735.2403185753592</v>
      </c>
      <c r="H17" s="205">
        <f>PPA!H$3</f>
        <v>5558.2320785597376</v>
      </c>
      <c r="I17" s="205">
        <f>PPA!I$3</f>
        <v>5720.9795290725615</v>
      </c>
      <c r="J17" s="205">
        <f>PPA!J$3</f>
        <v>5420.690142023469</v>
      </c>
      <c r="K17" s="205">
        <f>PPA!K$3</f>
        <v>5072.0478933577342</v>
      </c>
      <c r="L17" s="205">
        <f>PPA!L$3</f>
        <v>4640.6381931373971</v>
      </c>
      <c r="M17" s="205">
        <f>PPA!M$3</f>
        <v>4574.332225707918</v>
      </c>
      <c r="N17" s="205">
        <f>PPA!N$3</f>
        <v>4175.0475066391264</v>
      </c>
      <c r="O17" s="205">
        <f>PPA!O$3</f>
        <v>4137.2591542736818</v>
      </c>
      <c r="P17" s="205">
        <f>PPA!P$3</f>
        <v>4140.0999828208214</v>
      </c>
      <c r="Q17" s="205">
        <f>PPA!Q$3</f>
        <v>3893.40834</v>
      </c>
      <c r="R17" s="205">
        <f>PPA!R$3</f>
        <v>3934.7100642398291</v>
      </c>
      <c r="S17" s="205">
        <f>PPA!S$3</f>
        <v>3940.5155932502885</v>
      </c>
      <c r="T17" s="205">
        <f>PPA!T$3</f>
        <v>4094.0679206953055</v>
      </c>
      <c r="U17" s="205">
        <f>PPA!U$3</f>
        <v>4161.4779378132898</v>
      </c>
      <c r="V17" s="205">
        <f>PPA!V$3</f>
        <v>4011.8396211782524</v>
      </c>
      <c r="W17" s="205">
        <f>PPA!W$3</f>
        <v>3470.1763545302774</v>
      </c>
      <c r="X17" s="205">
        <f>PPA!X$3</f>
        <v>3673.3879651822881</v>
      </c>
      <c r="Y17" s="205">
        <f>PPA!Y$3</f>
        <v>3253</v>
      </c>
    </row>
    <row r="18" spans="1:25" ht="12" customHeight="1" x14ac:dyDescent="0.25">
      <c r="A18" s="14" t="s">
        <v>54</v>
      </c>
      <c r="B18" s="204">
        <f>PPA!B$5</f>
        <v>16.172217104856561</v>
      </c>
      <c r="C18" s="204">
        <f>PPA!C$5</f>
        <v>17.663277593242089</v>
      </c>
      <c r="D18" s="204">
        <f>PPA!D$5</f>
        <v>15.403158814948849</v>
      </c>
      <c r="E18" s="204">
        <f>PPA!E$5</f>
        <v>15.472060737621121</v>
      </c>
      <c r="F18" s="204">
        <f>PPA!F$5</f>
        <v>14.690820186047009</v>
      </c>
      <c r="G18" s="204">
        <f>PPA!G$5</f>
        <v>13.563528103241641</v>
      </c>
      <c r="H18" s="204">
        <f>PPA!H$5</f>
        <v>21.475908360430939</v>
      </c>
      <c r="I18" s="204">
        <f>PPA!I$5</f>
        <v>18.641720224094279</v>
      </c>
      <c r="J18" s="204">
        <f>PPA!J$5</f>
        <v>19.007291226722721</v>
      </c>
      <c r="K18" s="204">
        <f>PPA!K$5</f>
        <v>10.211075400305489</v>
      </c>
      <c r="L18" s="204">
        <f>PPA!L$5</f>
        <v>12.251614207007391</v>
      </c>
      <c r="M18" s="204">
        <f>PPA!M$5</f>
        <v>4.580565829173592</v>
      </c>
      <c r="N18" s="204">
        <f>PPA!N$5</f>
        <v>4.6733204148516521</v>
      </c>
      <c r="O18" s="204">
        <f>PPA!O$5</f>
        <v>5.1023317032869677</v>
      </c>
      <c r="P18" s="204">
        <f>PPA!P$5</f>
        <v>6.0199872973364057</v>
      </c>
      <c r="Q18" s="204">
        <f>PPA!Q$5</f>
        <v>6.0777487251109594</v>
      </c>
      <c r="R18" s="204">
        <f>PPA!R$5</f>
        <v>4.2262594874134694</v>
      </c>
      <c r="S18" s="204">
        <f>PPA!S$5</f>
        <v>5.0937518935763624</v>
      </c>
      <c r="T18" s="204">
        <f>PPA!T$5</f>
        <v>5.5565905698425739</v>
      </c>
      <c r="U18" s="204">
        <f>PPA!U$5</f>
        <v>5.7603632916605712</v>
      </c>
      <c r="V18" s="204">
        <f>PPA!V$5</f>
        <v>6.3144713192157162</v>
      </c>
      <c r="W18" s="204">
        <f>PPA!W$5</f>
        <v>4.9834072929131947</v>
      </c>
      <c r="X18" s="204">
        <f>PPA!X$5</f>
        <v>5.5435975716570747</v>
      </c>
      <c r="Y18" s="204">
        <f>PPA!Y$5</f>
        <v>6.2336198357288319</v>
      </c>
    </row>
    <row r="19" spans="1:25" ht="12" customHeight="1" x14ac:dyDescent="0.25">
      <c r="A19" s="14" t="s">
        <v>61</v>
      </c>
      <c r="B19" s="204">
        <f>PPA!B$6</f>
        <v>2231.9662910542429</v>
      </c>
      <c r="C19" s="204">
        <f>PPA!C$6</f>
        <v>2456.0377162381501</v>
      </c>
      <c r="D19" s="204">
        <f>PPA!D$6</f>
        <v>2480.297409012845</v>
      </c>
      <c r="E19" s="204">
        <f>PPA!E$6</f>
        <v>2365.1017459394689</v>
      </c>
      <c r="F19" s="204">
        <f>PPA!F$6</f>
        <v>2425.3011602206288</v>
      </c>
      <c r="G19" s="204">
        <f>PPA!G$6</f>
        <v>2285.654619953762</v>
      </c>
      <c r="H19" s="204">
        <f>PPA!H$6</f>
        <v>2312.8427823105999</v>
      </c>
      <c r="I19" s="204">
        <f>PPA!I$6</f>
        <v>2445.2369278617621</v>
      </c>
      <c r="J19" s="204">
        <f>PPA!J$6</f>
        <v>2264.9988373264791</v>
      </c>
      <c r="K19" s="204">
        <f>PPA!K$6</f>
        <v>2084.73647690182</v>
      </c>
      <c r="L19" s="204">
        <f>PPA!L$6</f>
        <v>2031.839018484465</v>
      </c>
      <c r="M19" s="204">
        <f>PPA!M$6</f>
        <v>2052.2282139941572</v>
      </c>
      <c r="N19" s="204">
        <f>PPA!N$6</f>
        <v>1817.5420823588281</v>
      </c>
      <c r="O19" s="204">
        <f>PPA!O$6</f>
        <v>1918.6652302278931</v>
      </c>
      <c r="P19" s="204">
        <f>PPA!P$6</f>
        <v>2103.2330620069069</v>
      </c>
      <c r="Q19" s="204">
        <f>PPA!Q$6</f>
        <v>2020.1226712748889</v>
      </c>
      <c r="R19" s="204">
        <f>PPA!R$6</f>
        <v>2155.6838047524161</v>
      </c>
      <c r="S19" s="204">
        <f>PPA!S$6</f>
        <v>2252.3372343537371</v>
      </c>
      <c r="T19" s="204">
        <f>PPA!T$6</f>
        <v>2480.8675113111999</v>
      </c>
      <c r="U19" s="204">
        <f>PPA!U$6</f>
        <v>2732.14780349791</v>
      </c>
      <c r="V19" s="204">
        <f>PPA!V$6</f>
        <v>2715.052005875752</v>
      </c>
      <c r="W19" s="204">
        <f>PPA!W$6</f>
        <v>2196.8071527313691</v>
      </c>
      <c r="X19" s="204">
        <f>PPA!X$6</f>
        <v>2395.9578531663269</v>
      </c>
      <c r="Y19" s="204">
        <f>PPA!Y$6</f>
        <v>2080.7663801642711</v>
      </c>
    </row>
    <row r="20" spans="1:25" ht="12" customHeight="1" x14ac:dyDescent="0.25">
      <c r="A20" s="14" t="s">
        <v>62</v>
      </c>
      <c r="B20" s="204">
        <f>PPA!B$7</f>
        <v>4280.1718799528326</v>
      </c>
      <c r="C20" s="204">
        <f>PPA!C$7</f>
        <v>4134.7701948497024</v>
      </c>
      <c r="D20" s="204">
        <f>PPA!D$7</f>
        <v>3738.31720765098</v>
      </c>
      <c r="E20" s="204">
        <f>PPA!E$7</f>
        <v>3366.14306079279</v>
      </c>
      <c r="F20" s="204">
        <f>PPA!F$7</f>
        <v>3339.7752463404909</v>
      </c>
      <c r="G20" s="204">
        <f>PPA!G$7</f>
        <v>3436.0221705183558</v>
      </c>
      <c r="H20" s="204">
        <f>PPA!H$7</f>
        <v>3223.9133878887069</v>
      </c>
      <c r="I20" s="204">
        <f>PPA!I$7</f>
        <v>3257.1008809867049</v>
      </c>
      <c r="J20" s="204">
        <f>PPA!J$7</f>
        <v>3136.684013470267</v>
      </c>
      <c r="K20" s="204">
        <f>PPA!K$7</f>
        <v>2977.1003410556091</v>
      </c>
      <c r="L20" s="204">
        <f>PPA!L$7</f>
        <v>2596.5475604459248</v>
      </c>
      <c r="M20" s="204">
        <f>PPA!M$7</f>
        <v>2517.5234458845871</v>
      </c>
      <c r="N20" s="204">
        <f>PPA!N$7</f>
        <v>2352.8321038654472</v>
      </c>
      <c r="O20" s="204">
        <f>PPA!O$7</f>
        <v>2213.4915923425019</v>
      </c>
      <c r="P20" s="204">
        <f>PPA!P$7</f>
        <v>2030.846933516578</v>
      </c>
      <c r="Q20" s="204">
        <f>PPA!Q$7</f>
        <v>1867.2079200000001</v>
      </c>
      <c r="R20" s="204">
        <f>PPA!R$7</f>
        <v>1774.8</v>
      </c>
      <c r="S20" s="204">
        <f>PPA!S$7</f>
        <v>1683.084607002975</v>
      </c>
      <c r="T20" s="204">
        <f>PPA!T$7</f>
        <v>1607.6438188142631</v>
      </c>
      <c r="U20" s="204">
        <f>PPA!U$7</f>
        <v>1423.5697710237191</v>
      </c>
      <c r="V20" s="204">
        <f>PPA!V$7</f>
        <v>1290.4731439832849</v>
      </c>
      <c r="W20" s="204">
        <f>PPA!W$7</f>
        <v>1268.3857945059949</v>
      </c>
      <c r="X20" s="204">
        <f>PPA!X$7</f>
        <v>1271.8865144443041</v>
      </c>
      <c r="Y20" s="204">
        <f>PPA!Y$7</f>
        <v>1166</v>
      </c>
    </row>
    <row r="21" spans="1:25" ht="12" customHeight="1" x14ac:dyDescent="0.25">
      <c r="A21" s="15" t="s">
        <v>63</v>
      </c>
      <c r="B21" s="206">
        <f>FBT!B$3</f>
        <v>16285.296022518351</v>
      </c>
      <c r="C21" s="206">
        <f>FBT!C$3</f>
        <v>16775.709194164301</v>
      </c>
      <c r="D21" s="206">
        <f>FBT!D$3</f>
        <v>16819.436780663291</v>
      </c>
      <c r="E21" s="206">
        <f>FBT!E$3</f>
        <v>16804.394463349581</v>
      </c>
      <c r="F21" s="206">
        <f>FBT!F$3</f>
        <v>16956.785122743069</v>
      </c>
      <c r="G21" s="206">
        <f>FBT!G$3</f>
        <v>17070.55652251728</v>
      </c>
      <c r="H21" s="206">
        <f>FBT!H$3</f>
        <v>15170.29584288052</v>
      </c>
      <c r="I21" s="206">
        <f>FBT!I$3</f>
        <v>15355.09818997277</v>
      </c>
      <c r="J21" s="206">
        <f>FBT!J$3</f>
        <v>14458.277583718551</v>
      </c>
      <c r="K21" s="206">
        <f>FBT!K$3</f>
        <v>15189.69232208959</v>
      </c>
      <c r="L21" s="206">
        <f>FBT!L$3</f>
        <v>14626.95484911787</v>
      </c>
      <c r="M21" s="206">
        <f>FBT!M$3</f>
        <v>14992.259019235529</v>
      </c>
      <c r="N21" s="206">
        <f>FBT!N$3</f>
        <v>16132.04190026556</v>
      </c>
      <c r="O21" s="206">
        <f>FBT!O$3</f>
        <v>16413.832069569449</v>
      </c>
      <c r="P21" s="206">
        <f>FBT!P$3</f>
        <v>17114.384126438759</v>
      </c>
      <c r="Q21" s="206">
        <f>FBT!Q$3</f>
        <v>17116.496579999999</v>
      </c>
      <c r="R21" s="206">
        <f>FBT!R$3</f>
        <v>17694.794004282659</v>
      </c>
      <c r="S21" s="206">
        <f>FBT!S$3</f>
        <v>17997.018935712811</v>
      </c>
      <c r="T21" s="206">
        <f>FBT!T$3</f>
        <v>18215.494216966759</v>
      </c>
      <c r="U21" s="206">
        <f>FBT!U$3</f>
        <v>18029.113405333759</v>
      </c>
      <c r="V21" s="206">
        <f>FBT!V$3</f>
        <v>18014.401631342211</v>
      </c>
      <c r="W21" s="206">
        <f>FBT!W$3</f>
        <v>17977.693731977539</v>
      </c>
      <c r="X21" s="206">
        <f>FBT!X$3</f>
        <v>17715.485757537532</v>
      </c>
      <c r="Y21" s="206">
        <f>FBT!Y$3</f>
        <v>18769</v>
      </c>
    </row>
    <row r="22" spans="1:25" ht="12" customHeight="1" x14ac:dyDescent="0.25">
      <c r="A22" s="12" t="s">
        <v>64</v>
      </c>
      <c r="B22" s="204">
        <f>TRE!B$3</f>
        <v>4894.6200661857001</v>
      </c>
      <c r="C22" s="204">
        <f>TRE!C$3</f>
        <v>5426.8858807402339</v>
      </c>
      <c r="D22" s="204">
        <f>TRE!D$3</f>
        <v>5236.6347444774919</v>
      </c>
      <c r="E22" s="204">
        <f>TRE!E$3</f>
        <v>5094.5449278028154</v>
      </c>
      <c r="F22" s="204">
        <f>TRE!F$3</f>
        <v>5330.6000569573398</v>
      </c>
      <c r="G22" s="204">
        <f>TRE!G$3</f>
        <v>5059.418152531377</v>
      </c>
      <c r="H22" s="204">
        <f>TRE!H$3</f>
        <v>4968.4072013093282</v>
      </c>
      <c r="I22" s="204">
        <f>TRE!I$3</f>
        <v>5765.8020182604514</v>
      </c>
      <c r="J22" s="204">
        <f>TRE!J$3</f>
        <v>6003.3311928716348</v>
      </c>
      <c r="K22" s="204">
        <f>TRE!K$3</f>
        <v>4078.7994010730772</v>
      </c>
      <c r="L22" s="204">
        <f>TRE!L$3</f>
        <v>4715.614490475502</v>
      </c>
      <c r="M22" s="204">
        <f>TRE!M$3</f>
        <v>4723.9660488731124</v>
      </c>
      <c r="N22" s="204">
        <f>TRE!N$3</f>
        <v>4145.2812038949542</v>
      </c>
      <c r="O22" s="204">
        <f>TRE!O$3</f>
        <v>4228.6831816479216</v>
      </c>
      <c r="P22" s="204">
        <f>TRE!P$3</f>
        <v>4095.1128672049481</v>
      </c>
      <c r="Q22" s="204">
        <f>TRE!Q$3</f>
        <v>4386.9210600000006</v>
      </c>
      <c r="R22" s="204">
        <f>TRE!R$3</f>
        <v>4487.0389721627407</v>
      </c>
      <c r="S22" s="204">
        <f>TRE!S$3</f>
        <v>5131.6600406396328</v>
      </c>
      <c r="T22" s="204">
        <f>TRE!T$3</f>
        <v>5231.2412967026657</v>
      </c>
      <c r="U22" s="204">
        <f>TRE!U$3</f>
        <v>5302.4708902351367</v>
      </c>
      <c r="V22" s="204">
        <f>TRE!V$3</f>
        <v>4914.7066229938964</v>
      </c>
      <c r="W22" s="204">
        <f>TRE!W$3</f>
        <v>4920.2467749279094</v>
      </c>
      <c r="X22" s="204">
        <f>TRE!X$3</f>
        <v>5216.9811025608678</v>
      </c>
      <c r="Y22" s="204">
        <f>TRE!Y$3</f>
        <v>5707</v>
      </c>
    </row>
    <row r="23" spans="1:25" ht="12" customHeight="1" x14ac:dyDescent="0.25">
      <c r="A23" s="12" t="s">
        <v>65</v>
      </c>
      <c r="B23" s="204">
        <f>MAE!B$3</f>
        <v>29208.060632187549</v>
      </c>
      <c r="C23" s="204">
        <f>MAE!C$3</f>
        <v>27400.63637031235</v>
      </c>
      <c r="D23" s="204">
        <f>MAE!D$3</f>
        <v>23926.72545584933</v>
      </c>
      <c r="E23" s="204">
        <f>MAE!E$3</f>
        <v>22720.73452588982</v>
      </c>
      <c r="F23" s="204">
        <f>MAE!F$3</f>
        <v>23863.817053027291</v>
      </c>
      <c r="G23" s="204">
        <f>MAE!G$3</f>
        <v>25470.670350567128</v>
      </c>
      <c r="H23" s="204">
        <f>MAE!H$3</f>
        <v>27181.905990180028</v>
      </c>
      <c r="I23" s="204">
        <f>MAE!I$3</f>
        <v>28803.203203588018</v>
      </c>
      <c r="J23" s="204">
        <f>MAE!J$3</f>
        <v>28276.714196071869</v>
      </c>
      <c r="K23" s="204">
        <f>MAE!K$3</f>
        <v>24958.17882543775</v>
      </c>
      <c r="L23" s="204">
        <f>MAE!L$3</f>
        <v>27279.533868332339</v>
      </c>
      <c r="M23" s="204">
        <f>MAE!M$3</f>
        <v>29246.849541814579</v>
      </c>
      <c r="N23" s="204">
        <f>MAE!N$3</f>
        <v>27636.07081735025</v>
      </c>
      <c r="O23" s="204">
        <f>MAE!O$3</f>
        <v>27872.739387926591</v>
      </c>
      <c r="P23" s="204">
        <f>MAE!P$3</f>
        <v>29250.622573440989</v>
      </c>
      <c r="Q23" s="204">
        <f>MAE!Q$3</f>
        <v>30483.314040000001</v>
      </c>
      <c r="R23" s="204">
        <f>MAE!R$3</f>
        <v>30385.690792291221</v>
      </c>
      <c r="S23" s="204">
        <f>MAE!S$3</f>
        <v>32348.186942309389</v>
      </c>
      <c r="T23" s="204">
        <f>MAE!T$3</f>
        <v>34245.616662035143</v>
      </c>
      <c r="U23" s="204">
        <f>MAE!U$3</f>
        <v>36087.909249596283</v>
      </c>
      <c r="V23" s="204">
        <f>MAE!V$3</f>
        <v>36462.829302117651</v>
      </c>
      <c r="W23" s="204">
        <f>MAE!W$3</f>
        <v>40144.353619669142</v>
      </c>
      <c r="X23" s="204">
        <f>MAE!X$3</f>
        <v>41651.341642487692</v>
      </c>
      <c r="Y23" s="204">
        <f>MAE!Y$3</f>
        <v>42877</v>
      </c>
    </row>
    <row r="24" spans="1:25" ht="12" customHeight="1" x14ac:dyDescent="0.25">
      <c r="A24" s="12" t="s">
        <v>66</v>
      </c>
      <c r="B24" s="204">
        <f>TEL!B$3</f>
        <v>1988.4897995410111</v>
      </c>
      <c r="C24" s="204">
        <f>TEL!C$3</f>
        <v>1835.426980319201</v>
      </c>
      <c r="D24" s="204">
        <f>TEL!D$3</f>
        <v>1752.5231069467791</v>
      </c>
      <c r="E24" s="204">
        <f>TEL!E$3</f>
        <v>1680.1469925503541</v>
      </c>
      <c r="F24" s="204">
        <f>TEL!F$3</f>
        <v>1454.722059577377</v>
      </c>
      <c r="G24" s="204">
        <f>TEL!G$3</f>
        <v>1431.3202085057831</v>
      </c>
      <c r="H24" s="204">
        <f>TEL!H$3</f>
        <v>1429.457937806874</v>
      </c>
      <c r="I24" s="204">
        <f>TEL!I$3</f>
        <v>1515.8150888995681</v>
      </c>
      <c r="J24" s="204">
        <f>TEL!J$3</f>
        <v>1459.263088539815</v>
      </c>
      <c r="K24" s="204">
        <f>TEL!K$3</f>
        <v>1318.6001954830931</v>
      </c>
      <c r="L24" s="204">
        <f>TEL!L$3</f>
        <v>1319.319758423132</v>
      </c>
      <c r="M24" s="204">
        <f>TEL!M$3</f>
        <v>1413.645855692231</v>
      </c>
      <c r="N24" s="204">
        <f>TEL!N$3</f>
        <v>1365.3673650044259</v>
      </c>
      <c r="O24" s="204">
        <f>TEL!O$3</f>
        <v>1390.675345974347</v>
      </c>
      <c r="P24" s="204">
        <f>TEL!P$3</f>
        <v>1393.3152379316271</v>
      </c>
      <c r="Q24" s="204">
        <f>TEL!Q$3</f>
        <v>1391.50236</v>
      </c>
      <c r="R24" s="204">
        <f>TEL!R$3</f>
        <v>1434.0282655246251</v>
      </c>
      <c r="S24" s="204">
        <f>TEL!S$3</f>
        <v>1428.374473598964</v>
      </c>
      <c r="T24" s="204">
        <f>TEL!T$3</f>
        <v>1404.098316356354</v>
      </c>
      <c r="U24" s="204">
        <f>TEL!U$3</f>
        <v>1379.639761409142</v>
      </c>
      <c r="V24" s="204">
        <f>TEL!V$3</f>
        <v>1346.1770207019881</v>
      </c>
      <c r="W24" s="204">
        <f>TEL!W$3</f>
        <v>1552.2680224616779</v>
      </c>
      <c r="X24" s="204">
        <f>TEL!X$3</f>
        <v>1360.6725368992049</v>
      </c>
      <c r="Y24" s="204">
        <f>TEL!Y$3</f>
        <v>1247</v>
      </c>
    </row>
    <row r="25" spans="1:25" ht="12" customHeight="1" x14ac:dyDescent="0.25">
      <c r="A25" s="12" t="s">
        <v>67</v>
      </c>
      <c r="B25" s="204">
        <f>WWP!B$3</f>
        <v>1491.7705308803211</v>
      </c>
      <c r="C25" s="204">
        <f>WWP!C$3</f>
        <v>1634.6041809458541</v>
      </c>
      <c r="D25" s="204">
        <f>WWP!D$3</f>
        <v>1342.803540988232</v>
      </c>
      <c r="E25" s="204">
        <f>WWP!E$3</f>
        <v>1400.8536282534719</v>
      </c>
      <c r="F25" s="204">
        <f>WWP!F$3</f>
        <v>1392.4182263484649</v>
      </c>
      <c r="G25" s="204">
        <f>WWP!G$3</f>
        <v>1334.5709299984339</v>
      </c>
      <c r="H25" s="204">
        <f>WWP!H$3</f>
        <v>1305.9416693944349</v>
      </c>
      <c r="I25" s="204">
        <f>WWP!I$3</f>
        <v>1375.9145923434251</v>
      </c>
      <c r="J25" s="204">
        <f>WWP!J$3</f>
        <v>1460.593319249514</v>
      </c>
      <c r="K25" s="204">
        <f>WWP!K$3</f>
        <v>1278.9231585076741</v>
      </c>
      <c r="L25" s="204">
        <f>WWP!L$3</f>
        <v>1043.0912945459061</v>
      </c>
      <c r="M25" s="204">
        <f>WWP!M$3</f>
        <v>1097.3147032114259</v>
      </c>
      <c r="N25" s="204">
        <f>WWP!N$3</f>
        <v>965.46355857185006</v>
      </c>
      <c r="O25" s="204">
        <f>WWP!O$3</f>
        <v>836.98053229937545</v>
      </c>
      <c r="P25" s="204">
        <f>WWP!P$3</f>
        <v>872.75004294794712</v>
      </c>
      <c r="Q25" s="204">
        <f>WWP!Q$3</f>
        <v>987.02544</v>
      </c>
      <c r="R25" s="204">
        <f>WWP!R$3</f>
        <v>1110.991862955032</v>
      </c>
      <c r="S25" s="204">
        <f>WWP!S$3</f>
        <v>1207.3759754984251</v>
      </c>
      <c r="T25" s="204">
        <f>WWP!T$3</f>
        <v>1296.8408060791321</v>
      </c>
      <c r="U25" s="204">
        <f>WWP!U$3</f>
        <v>1401.0111174378551</v>
      </c>
      <c r="V25" s="204">
        <f>WWP!V$3</f>
        <v>1425.090846053484</v>
      </c>
      <c r="W25" s="204">
        <f>WWP!W$3</f>
        <v>1555.674609197147</v>
      </c>
      <c r="X25" s="204">
        <f>WWP!X$3</f>
        <v>1598.148404188217</v>
      </c>
      <c r="Y25" s="204">
        <f>WWP!Y$3</f>
        <v>1495</v>
      </c>
    </row>
    <row r="26" spans="1:25" ht="12" customHeight="1" x14ac:dyDescent="0.25">
      <c r="A26" s="16" t="s">
        <v>68</v>
      </c>
      <c r="B26" s="207">
        <f>OIS!B$3</f>
        <v>57566.215242997889</v>
      </c>
      <c r="C26" s="207">
        <f>OIS!C$3</f>
        <v>62527.50183589544</v>
      </c>
      <c r="D26" s="207">
        <f>OIS!D$3</f>
        <v>60611.579877969933</v>
      </c>
      <c r="E26" s="207">
        <f>OIS!E$3</f>
        <v>59878.450128759323</v>
      </c>
      <c r="F26" s="207">
        <f>OIS!F$3</f>
        <v>60430.37145298173</v>
      </c>
      <c r="G26" s="207">
        <f>OIS!G$3</f>
        <v>63131.749793060248</v>
      </c>
      <c r="H26" s="207">
        <f>OIS!H$3</f>
        <v>69066.411391162022</v>
      </c>
      <c r="I26" s="207">
        <f>OIS!I$3</f>
        <v>70580.479641198137</v>
      </c>
      <c r="J26" s="207">
        <f>OIS!J$3</f>
        <v>80673.171620406196</v>
      </c>
      <c r="K26" s="207">
        <f>OIS!K$3</f>
        <v>72193.691344674124</v>
      </c>
      <c r="L26" s="207">
        <f>OIS!L$3</f>
        <v>68720.380318103795</v>
      </c>
      <c r="M26" s="207">
        <f>OIS!M$3</f>
        <v>70152.011516552462</v>
      </c>
      <c r="N26" s="207">
        <f>OIS!N$3</f>
        <v>69356.779580997332</v>
      </c>
      <c r="O26" s="207">
        <f>OIS!O$3</f>
        <v>68022.051691148939</v>
      </c>
      <c r="P26" s="207">
        <f>OIS!P$3</f>
        <v>61399.700738704691</v>
      </c>
      <c r="Q26" s="207">
        <f>OIS!Q$3</f>
        <v>55805.095559999987</v>
      </c>
      <c r="R26" s="207">
        <f>OIS!R$3</f>
        <v>52708.13961456102</v>
      </c>
      <c r="S26" s="207">
        <f>OIS!S$3</f>
        <v>54120.90903201107</v>
      </c>
      <c r="T26" s="207">
        <f>OIS!T$3</f>
        <v>55985.982694021477</v>
      </c>
      <c r="U26" s="207">
        <f>OIS!U$3</f>
        <v>57125.634664749967</v>
      </c>
      <c r="V26" s="207">
        <f>OIS!V$3</f>
        <v>55612.197421603429</v>
      </c>
      <c r="W26" s="207">
        <f>OIS!W$3</f>
        <v>61594.494764000599</v>
      </c>
      <c r="X26" s="207">
        <f>OIS!X$3</f>
        <v>72436.557789832208</v>
      </c>
      <c r="Y26" s="207">
        <f>OIS!Y$3</f>
        <v>61189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15235.471539122951</v>
      </c>
      <c r="C29" s="208">
        <f>ISI!C25+NFM!C43+CHI!C32+NMM!C31+PPA!C32+FBT!C12+TRE!C12+MAE!C12+TEL!C12+WWP!C12+OIS!C12</f>
        <v>15158.887790197768</v>
      </c>
      <c r="D29" s="208">
        <f>ISI!D25+NFM!D43+CHI!D32+NMM!D31+PPA!D32+FBT!D12+TRE!D12+MAE!D12+TEL!D12+WWP!D12+OIS!D12</f>
        <v>15448.99785038693</v>
      </c>
      <c r="E29" s="208">
        <f>ISI!E25+NFM!E43+CHI!E32+NMM!E31+PPA!E32+FBT!E12+TRE!E12+MAE!E12+TEL!E12+WWP!E12+OIS!E12</f>
        <v>15505.464660361135</v>
      </c>
      <c r="F29" s="208">
        <f>ISI!F25+NFM!F43+CHI!F32+NMM!F31+PPA!F32+FBT!F12+TRE!F12+MAE!F12+TEL!F12+WWP!F12+OIS!F12</f>
        <v>15706.677987962166</v>
      </c>
      <c r="G29" s="208">
        <f>ISI!G25+NFM!G43+CHI!G32+NMM!G31+PPA!G32+FBT!G12+TRE!G12+MAE!G12+TEL!G12+WWP!G12+OIS!G12</f>
        <v>15602.055717970761</v>
      </c>
      <c r="H29" s="208">
        <f>ISI!H25+NFM!H43+CHI!H32+NMM!H31+PPA!H32+FBT!H12+TRE!H12+MAE!H12+TEL!H12+WWP!H12+OIS!H12</f>
        <v>15275.199312123817</v>
      </c>
      <c r="I29" s="208">
        <f>ISI!I25+NFM!I43+CHI!I32+NMM!I31+PPA!I32+FBT!I12+TRE!I12+MAE!I12+TEL!I12+WWP!I12+OIS!I12</f>
        <v>15356.204213241619</v>
      </c>
      <c r="J29" s="208">
        <f>ISI!J25+NFM!J43+CHI!J32+NMM!J31+PPA!J32+FBT!J12+TRE!J12+MAE!J12+TEL!J12+WWP!J12+OIS!J12</f>
        <v>14766.635769561479</v>
      </c>
      <c r="K29" s="208">
        <f>ISI!K25+NFM!K43+CHI!K32+NMM!K31+PPA!K32+FBT!K12+TRE!K12+MAE!K12+TEL!K12+WWP!K12+OIS!K12</f>
        <v>13311.773344797937</v>
      </c>
      <c r="L29" s="208">
        <f>ISI!L25+NFM!L43+CHI!L32+NMM!L31+PPA!L32+FBT!L12+TRE!L12+MAE!L12+TEL!L12+WWP!L12+OIS!L12</f>
        <v>14322.873860705073</v>
      </c>
      <c r="M29" s="208">
        <f>ISI!M25+NFM!M43+CHI!M32+NMM!M31+PPA!M32+FBT!M12+TRE!M12+MAE!M12+TEL!M12+WWP!M12+OIS!M12</f>
        <v>13779.767927773002</v>
      </c>
      <c r="N29" s="208">
        <f>ISI!N25+NFM!N43+CHI!N32+NMM!N31+PPA!N32+FBT!N12+TRE!N12+MAE!N12+TEL!N12+WWP!N12+OIS!N12</f>
        <v>13558.768099742047</v>
      </c>
      <c r="O29" s="208">
        <f>ISI!O25+NFM!O43+CHI!O32+NMM!O31+PPA!O32+FBT!O12+TRE!O12+MAE!O12+TEL!O12+WWP!O12+OIS!O12</f>
        <v>13350.827773000858</v>
      </c>
      <c r="P29" s="208">
        <f>ISI!P25+NFM!P43+CHI!P32+NMM!P31+PPA!P32+FBT!P12+TRE!P12+MAE!P12+TEL!P12+WWP!P12+OIS!P12</f>
        <v>13080.792347377472</v>
      </c>
      <c r="Q29" s="208">
        <f>ISI!Q25+NFM!Q43+CHI!Q32+NMM!Q31+PPA!Q32+FBT!Q12+TRE!Q12+MAE!Q12+TEL!Q12+WWP!Q12+OIS!Q12</f>
        <v>13126.468529664657</v>
      </c>
      <c r="R29" s="208">
        <f>ISI!R25+NFM!R43+CHI!R32+NMM!R31+PPA!R32+FBT!R12+TRE!R12+MAE!R12+TEL!R12+WWP!R12+OIS!R12</f>
        <v>13784.072570937231</v>
      </c>
      <c r="S29" s="208">
        <f>ISI!S25+NFM!S43+CHI!S32+NMM!S31+PPA!S32+FBT!S12+TRE!S12+MAE!S12+TEL!S12+WWP!S12+OIS!S12</f>
        <v>13754.907480653481</v>
      </c>
      <c r="T29" s="208">
        <f>ISI!T25+NFM!T43+CHI!T32+NMM!T31+PPA!T32+FBT!T12+TRE!T12+MAE!T12+TEL!T12+WWP!T12+OIS!T12</f>
        <v>13635.095356835767</v>
      </c>
      <c r="U29" s="208">
        <f>ISI!U25+NFM!U43+CHI!U32+NMM!U31+PPA!U32+FBT!U12+TRE!U12+MAE!U12+TEL!U12+WWP!U12+OIS!U12</f>
        <v>13261.118400687878</v>
      </c>
      <c r="V29" s="208">
        <f>ISI!V25+NFM!V43+CHI!V32+NMM!V31+PPA!V32+FBT!V12+TRE!V12+MAE!V12+TEL!V12+WWP!V12+OIS!V12</f>
        <v>13269.471625107481</v>
      </c>
      <c r="W29" s="208">
        <f>ISI!W25+NFM!W43+CHI!W32+NMM!W31+PPA!W32+FBT!W12+TRE!W12+MAE!W12+TEL!W12+WWP!W12+OIS!W12</f>
        <v>13285.81917454858</v>
      </c>
      <c r="X29" s="208">
        <f>ISI!X25+NFM!X43+CHI!X32+NMM!X31+PPA!X32+FBT!X12+TRE!X12+MAE!X12+TEL!X12+WWP!X12+OIS!X12</f>
        <v>12253.861994840927</v>
      </c>
      <c r="Y29" s="208">
        <f>ISI!Y25+NFM!Y43+CHI!Y32+NMM!Y31+PPA!Y32+FBT!Y12+TRE!Y12+MAE!Y12+TEL!Y12+WWP!Y12+OIS!Y12</f>
        <v>11636.498882201206</v>
      </c>
    </row>
    <row r="30" spans="1:25" ht="12" customHeight="1" x14ac:dyDescent="0.25">
      <c r="A30" s="17" t="s">
        <v>28</v>
      </c>
      <c r="B30" s="209">
        <f t="shared" ref="B30:Y30" si="0">B31+B32</f>
        <v>99.128288907996549</v>
      </c>
      <c r="C30" s="209">
        <f t="shared" si="0"/>
        <v>95.048753224419599</v>
      </c>
      <c r="D30" s="209">
        <f t="shared" si="0"/>
        <v>92.579019776440248</v>
      </c>
      <c r="E30" s="209">
        <f t="shared" si="0"/>
        <v>76.256319862424746</v>
      </c>
      <c r="F30" s="209">
        <f t="shared" si="0"/>
        <v>65.711263972484943</v>
      </c>
      <c r="G30" s="209">
        <f t="shared" si="0"/>
        <v>64.915821152192592</v>
      </c>
      <c r="H30" s="209">
        <f t="shared" si="0"/>
        <v>77.827944969905417</v>
      </c>
      <c r="I30" s="209">
        <f t="shared" si="0"/>
        <v>120.57652622527944</v>
      </c>
      <c r="J30" s="209">
        <f t="shared" si="0"/>
        <v>103.69492691315564</v>
      </c>
      <c r="K30" s="209">
        <f t="shared" si="0"/>
        <v>99.223731728288911</v>
      </c>
      <c r="L30" s="209">
        <f t="shared" si="0"/>
        <v>108.98779019776441</v>
      </c>
      <c r="M30" s="209">
        <f t="shared" si="0"/>
        <v>100.17420464316423</v>
      </c>
      <c r="N30" s="209">
        <f t="shared" si="0"/>
        <v>104.15107480653482</v>
      </c>
      <c r="O30" s="209">
        <f t="shared" si="0"/>
        <v>78.482373172828872</v>
      </c>
      <c r="P30" s="209">
        <f t="shared" si="0"/>
        <v>80.124849527085118</v>
      </c>
      <c r="Q30" s="209">
        <f t="shared" si="0"/>
        <v>186.04797936371455</v>
      </c>
      <c r="R30" s="209">
        <f t="shared" si="0"/>
        <v>230.88228718830612</v>
      </c>
      <c r="S30" s="209">
        <f t="shared" si="0"/>
        <v>246.42364574376603</v>
      </c>
      <c r="T30" s="209">
        <f t="shared" si="0"/>
        <v>228.90937231298369</v>
      </c>
      <c r="U30" s="209">
        <f t="shared" si="0"/>
        <v>208.30189165950125</v>
      </c>
      <c r="V30" s="209">
        <f t="shared" si="0"/>
        <v>166.74677558039554</v>
      </c>
      <c r="W30" s="209">
        <f t="shared" si="0"/>
        <v>138.84041272570937</v>
      </c>
      <c r="X30" s="209">
        <f t="shared" si="0"/>
        <v>112.26173688736029</v>
      </c>
      <c r="Y30" s="209">
        <f t="shared" si="0"/>
        <v>95.400257953568371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93.68263112639724</v>
      </c>
      <c r="C31" s="204">
        <f>ISI!C27+NFM!C44+CHI!C33+NMM!C32+PPA!C33+FBT!C13+TRE!C13+MAE!C13+TEL!C13+WWP!C13+OIS!C13</f>
        <v>93.00662080825451</v>
      </c>
      <c r="D31" s="204">
        <f>ISI!D27+NFM!D44+CHI!D33+NMM!D32+PPA!D33+FBT!D13+TRE!D13+MAE!D13+TEL!D13+WWP!D13+OIS!D13</f>
        <v>80.326225279449702</v>
      </c>
      <c r="E31" s="204">
        <f>ISI!E27+NFM!E44+CHI!E33+NMM!E32+PPA!E33+FBT!E13+TRE!E13+MAE!E13+TEL!E13+WWP!E13+OIS!E13</f>
        <v>70.810662080825438</v>
      </c>
      <c r="F31" s="204">
        <f>ISI!F27+NFM!F44+CHI!F33+NMM!F32+PPA!F33+FBT!F13+TRE!F13+MAE!F13+TEL!F13+WWP!F13+OIS!F13</f>
        <v>60.946259673258801</v>
      </c>
      <c r="G31" s="204">
        <f>ISI!G27+NFM!G44+CHI!G33+NMM!G32+PPA!G33+FBT!G13+TRE!G13+MAE!G13+TEL!G13+WWP!G13+OIS!G13</f>
        <v>63.554428202923468</v>
      </c>
      <c r="H31" s="204">
        <f>ISI!H27+NFM!H44+CHI!H33+NMM!H32+PPA!H33+FBT!H13+TRE!H13+MAE!H13+TEL!H13+WWP!H13+OIS!H13</f>
        <v>65.575150472914885</v>
      </c>
      <c r="I31" s="204">
        <f>ISI!I27+NFM!I44+CHI!I33+NMM!I32+PPA!I33+FBT!I13+TRE!I13+MAE!I13+TEL!I13+WWP!I13+OIS!I13</f>
        <v>111.04660361134995</v>
      </c>
      <c r="J31" s="204">
        <f>ISI!J27+NFM!J44+CHI!J33+NMM!J32+PPA!J33+FBT!J13+TRE!J13+MAE!J13+TEL!J13+WWP!J13+OIS!J13</f>
        <v>96.207136715391243</v>
      </c>
      <c r="K31" s="204">
        <f>ISI!K27+NFM!K44+CHI!K33+NMM!K32+PPA!K33+FBT!K13+TRE!K13+MAE!K13+TEL!K13+WWP!K13+OIS!K13</f>
        <v>93.778073946689602</v>
      </c>
      <c r="L31" s="204">
        <f>ISI!L27+NFM!L44+CHI!L33+NMM!L32+PPA!L33+FBT!L13+TRE!L13+MAE!L13+TEL!L13+WWP!L13+OIS!L13</f>
        <v>98.777128116938954</v>
      </c>
      <c r="M31" s="204">
        <f>ISI!M27+NFM!M44+CHI!M33+NMM!M32+PPA!M33+FBT!M13+TRE!M13+MAE!M13+TEL!M13+WWP!M13+OIS!M13</f>
        <v>92.686414445399834</v>
      </c>
      <c r="N31" s="204">
        <f>ISI!N27+NFM!N44+CHI!N33+NMM!N32+PPA!N33+FBT!N13+TRE!N13+MAE!N13+TEL!N13+WWP!N13+OIS!N13</f>
        <v>97.343938091143599</v>
      </c>
      <c r="O31" s="204">
        <f>ISI!O27+NFM!O44+CHI!O33+NMM!O32+PPA!O33+FBT!O13+TRE!O13+MAE!O13+TEL!O13+WWP!O13+OIS!O13</f>
        <v>71.675236457437649</v>
      </c>
      <c r="P31" s="204">
        <f>ISI!P27+NFM!P44+CHI!P33+NMM!P32+PPA!P33+FBT!P13+TRE!P13+MAE!P13+TEL!P13+WWP!P13+OIS!P13</f>
        <v>73.317712811693895</v>
      </c>
      <c r="Q31" s="204">
        <f>ISI!Q27+NFM!Q44+CHI!Q33+NMM!Q32+PPA!Q33+FBT!Q13+TRE!Q13+MAE!Q13+TEL!Q13+WWP!Q13+OIS!Q13</f>
        <v>63.458727429062762</v>
      </c>
      <c r="R31" s="204">
        <f>ISI!R27+NFM!R44+CHI!R33+NMM!R32+PPA!R33+FBT!R13+TRE!R13+MAE!R13+TEL!R13+WWP!R13+OIS!R13</f>
        <v>82.192605331040411</v>
      </c>
      <c r="S31" s="204">
        <f>ISI!S27+NFM!S44+CHI!S33+NMM!S32+PPA!S33+FBT!S13+TRE!S13+MAE!S13+TEL!S13+WWP!S13+OIS!S13</f>
        <v>102.92098022355974</v>
      </c>
      <c r="T31" s="204">
        <f>ISI!T27+NFM!T44+CHI!T33+NMM!T32+PPA!T33+FBT!T13+TRE!T13+MAE!T13+TEL!T13+WWP!T13+OIS!T13</f>
        <v>102.42441960447118</v>
      </c>
      <c r="U31" s="204">
        <f>ISI!U27+NFM!U44+CHI!U33+NMM!U32+PPA!U33+FBT!U13+TRE!U13+MAE!U13+TEL!U13+WWP!U13+OIS!U13</f>
        <v>74.134479793637155</v>
      </c>
      <c r="V31" s="204">
        <f>ISI!V27+NFM!V44+CHI!V33+NMM!V32+PPA!V33+FBT!V13+TRE!V13+MAE!V13+TEL!V13+WWP!V13+OIS!V13</f>
        <v>52.746775580395521</v>
      </c>
      <c r="W31" s="204">
        <f>ISI!W27+NFM!W44+CHI!W33+NMM!W32+PPA!W33+FBT!W13+TRE!W13+MAE!W13+TEL!W13+WWP!W13+OIS!W13</f>
        <v>55.919604471195171</v>
      </c>
      <c r="X31" s="204">
        <f>ISI!X27+NFM!X44+CHI!X33+NMM!X32+PPA!X33+FBT!X13+TRE!X13+MAE!X13+TEL!X13+WWP!X13+OIS!X13</f>
        <v>38.74840928632846</v>
      </c>
      <c r="Y31" s="204">
        <f>ISI!Y27+NFM!Y44+CHI!Y33+NMM!Y32+PPA!Y33+FBT!Y13+TRE!Y13+MAE!Y13+TEL!Y13+WWP!Y13+OIS!Y13</f>
        <v>25.401375752364583</v>
      </c>
    </row>
    <row r="32" spans="1:25" ht="12" customHeight="1" x14ac:dyDescent="0.25">
      <c r="A32" s="18" t="s">
        <v>42</v>
      </c>
      <c r="B32" s="204">
        <f>ISI!B28</f>
        <v>5.4456577815993112</v>
      </c>
      <c r="C32" s="204">
        <f>ISI!C28</f>
        <v>2.04213241616509</v>
      </c>
      <c r="D32" s="204">
        <f>ISI!D28</f>
        <v>12.252794496990539</v>
      </c>
      <c r="E32" s="204">
        <f>ISI!E28</f>
        <v>5.4456577815993112</v>
      </c>
      <c r="F32" s="204">
        <f>ISI!F28</f>
        <v>4.7650042992261392</v>
      </c>
      <c r="G32" s="204">
        <f>ISI!G28</f>
        <v>1.361392949269131</v>
      </c>
      <c r="H32" s="204">
        <f>ISI!H28</f>
        <v>12.252794496990539</v>
      </c>
      <c r="I32" s="204">
        <f>ISI!I28</f>
        <v>9.5299226139294912</v>
      </c>
      <c r="J32" s="204">
        <f>ISI!J28</f>
        <v>7.4877901977644017</v>
      </c>
      <c r="K32" s="204">
        <f>ISI!K28</f>
        <v>5.4456577815993112</v>
      </c>
      <c r="L32" s="204">
        <f>ISI!L28</f>
        <v>10.21066208082545</v>
      </c>
      <c r="M32" s="204">
        <f>ISI!M28</f>
        <v>7.4877901977644017</v>
      </c>
      <c r="N32" s="204">
        <f>ISI!N28</f>
        <v>6.8071367153912297</v>
      </c>
      <c r="O32" s="204">
        <f>ISI!O28</f>
        <v>6.8071367153912297</v>
      </c>
      <c r="P32" s="204">
        <f>ISI!P28</f>
        <v>6.8071367153912297</v>
      </c>
      <c r="Q32" s="204">
        <f>ISI!Q28</f>
        <v>122.5892519346518</v>
      </c>
      <c r="R32" s="204">
        <f>ISI!R28</f>
        <v>148.6896818572657</v>
      </c>
      <c r="S32" s="204">
        <f>ISI!S28</f>
        <v>143.50266552020631</v>
      </c>
      <c r="T32" s="204">
        <f>ISI!T28</f>
        <v>126.48495270851249</v>
      </c>
      <c r="U32" s="204">
        <f>ISI!U28</f>
        <v>134.1674118658641</v>
      </c>
      <c r="V32" s="204">
        <f>ISI!V28</f>
        <v>114</v>
      </c>
      <c r="W32" s="204">
        <f>ISI!W28</f>
        <v>82.920808254514185</v>
      </c>
      <c r="X32" s="204">
        <f>ISI!X28</f>
        <v>73.513327601031818</v>
      </c>
      <c r="Y32" s="204">
        <f>ISI!Y28</f>
        <v>69.998882201203784</v>
      </c>
    </row>
    <row r="33" spans="1:25" ht="12" customHeight="1" x14ac:dyDescent="0.25">
      <c r="A33" s="19" t="s">
        <v>29</v>
      </c>
      <c r="B33" s="205">
        <f t="shared" ref="B33:Y33" si="1">SUM(B34:B38)</f>
        <v>2613.5959587274292</v>
      </c>
      <c r="C33" s="205">
        <f t="shared" si="1"/>
        <v>2802.1453138435077</v>
      </c>
      <c r="D33" s="205">
        <f t="shared" si="1"/>
        <v>3028.9953568357696</v>
      </c>
      <c r="E33" s="205">
        <f t="shared" si="1"/>
        <v>3159.1805674978496</v>
      </c>
      <c r="F33" s="205">
        <f t="shared" si="1"/>
        <v>3048.0330180567498</v>
      </c>
      <c r="G33" s="205">
        <f t="shared" si="1"/>
        <v>2986.0792777300076</v>
      </c>
      <c r="H33" s="205">
        <f t="shared" si="1"/>
        <v>3481.8820292347373</v>
      </c>
      <c r="I33" s="205">
        <f t="shared" si="1"/>
        <v>3634.6872742906276</v>
      </c>
      <c r="J33" s="205">
        <f t="shared" si="1"/>
        <v>3222.0471195184859</v>
      </c>
      <c r="K33" s="205">
        <f t="shared" si="1"/>
        <v>3115.3748925193468</v>
      </c>
      <c r="L33" s="205">
        <f t="shared" si="1"/>
        <v>3319.0108340498705</v>
      </c>
      <c r="M33" s="205">
        <f t="shared" si="1"/>
        <v>2977.4942390369729</v>
      </c>
      <c r="N33" s="205">
        <f t="shared" si="1"/>
        <v>3259.2391229578675</v>
      </c>
      <c r="O33" s="205">
        <f t="shared" si="1"/>
        <v>3027.0701633705926</v>
      </c>
      <c r="P33" s="205">
        <f t="shared" si="1"/>
        <v>3100.0564918314699</v>
      </c>
      <c r="Q33" s="205">
        <f t="shared" si="1"/>
        <v>3024.391573516767</v>
      </c>
      <c r="R33" s="205">
        <f t="shared" si="1"/>
        <v>3397.807996560618</v>
      </c>
      <c r="S33" s="205">
        <f t="shared" si="1"/>
        <v>3332.1532244196037</v>
      </c>
      <c r="T33" s="205">
        <f t="shared" si="1"/>
        <v>3339.383834909715</v>
      </c>
      <c r="U33" s="205">
        <f t="shared" si="1"/>
        <v>3058.3401547721405</v>
      </c>
      <c r="V33" s="205">
        <f t="shared" si="1"/>
        <v>3333.7864144453988</v>
      </c>
      <c r="W33" s="205">
        <f t="shared" si="1"/>
        <v>3182.5677558039552</v>
      </c>
      <c r="X33" s="205">
        <f t="shared" si="1"/>
        <v>3018.6802235597602</v>
      </c>
      <c r="Y33" s="205">
        <f t="shared" si="1"/>
        <v>3005.2938950988828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1651.616509028375</v>
      </c>
      <c r="C34" s="204">
        <f>ISI!C30+NFM!C46+CHI!C35+NMM!C34+PPA!C35+FBT!C15+TRE!C15+MAE!C15+TEL!C15+WWP!C15+OIS!C15</f>
        <v>1872.911521926053</v>
      </c>
      <c r="D34" s="204">
        <f>ISI!D30+NFM!D46+CHI!D35+NMM!D34+PPA!D35+FBT!D15+TRE!D15+MAE!D15+TEL!D15+WWP!D15+OIS!D15</f>
        <v>2181.6450558899401</v>
      </c>
      <c r="E34" s="204">
        <f>ISI!E30+NFM!E46+CHI!E35+NMM!E34+PPA!E35+FBT!E15+TRE!E15+MAE!E15+TEL!E15+WWP!E15+OIS!E15</f>
        <v>2345.727257093723</v>
      </c>
      <c r="F34" s="204">
        <f>ISI!F30+NFM!F46+CHI!F35+NMM!F34+PPA!F35+FBT!F15+TRE!F15+MAE!F15+TEL!F15+WWP!F15+OIS!F15</f>
        <v>2273.4015477214102</v>
      </c>
      <c r="G34" s="204">
        <f>ISI!G30+NFM!G46+CHI!G35+NMM!G34+PPA!G35+FBT!G15+TRE!G15+MAE!G15+TEL!G15+WWP!G15+OIS!G15</f>
        <v>2200.905331040412</v>
      </c>
      <c r="H34" s="204">
        <f>ISI!H30+NFM!H46+CHI!H35+NMM!H34+PPA!H35+FBT!H15+TRE!H15+MAE!H15+TEL!H15+WWP!H15+OIS!H15</f>
        <v>2671.077300085984</v>
      </c>
      <c r="I34" s="204">
        <f>ISI!I30+NFM!I46+CHI!I35+NMM!I34+PPA!I35+FBT!I15+TRE!I15+MAE!I15+TEL!I15+WWP!I15+OIS!I15</f>
        <v>2859.2730868443682</v>
      </c>
      <c r="J34" s="204">
        <f>ISI!J30+NFM!J46+CHI!J35+NMM!J34+PPA!J35+FBT!J15+TRE!J15+MAE!J15+TEL!J15+WWP!J15+OIS!J15</f>
        <v>2452.95279449699</v>
      </c>
      <c r="K34" s="204">
        <f>ISI!K30+NFM!K46+CHI!K35+NMM!K34+PPA!K35+FBT!K15+TRE!K15+MAE!K15+TEL!K15+WWP!K15+OIS!K15</f>
        <v>2402.28486672399</v>
      </c>
      <c r="L34" s="204">
        <f>ISI!L30+NFM!L46+CHI!L35+NMM!L34+PPA!L35+FBT!L15+TRE!L15+MAE!L15+TEL!L15+WWP!L15+OIS!L15</f>
        <v>2674.629922613929</v>
      </c>
      <c r="M34" s="204">
        <f>ISI!M30+NFM!M46+CHI!M35+NMM!M34+PPA!M35+FBT!M15+TRE!M15+MAE!M15+TEL!M15+WWP!M15+OIS!M15</f>
        <v>2298.7047291487529</v>
      </c>
      <c r="N34" s="204">
        <f>ISI!N30+NFM!N46+CHI!N35+NMM!N34+PPA!N35+FBT!N15+TRE!N15+MAE!N15+TEL!N15+WWP!N15+OIS!N15</f>
        <v>2656.158813413585</v>
      </c>
      <c r="O34" s="204">
        <f>ISI!O30+NFM!O46+CHI!O35+NMM!O34+PPA!O35+FBT!O15+TRE!O15+MAE!O15+TEL!O15+WWP!O15+OIS!O15</f>
        <v>2436.954772141014</v>
      </c>
      <c r="P34" s="204">
        <f>ISI!P30+NFM!P46+CHI!P35+NMM!P34+PPA!P35+FBT!P15+TRE!P15+MAE!P15+TEL!P15+WWP!P15+OIS!P15</f>
        <v>2461.188220120378</v>
      </c>
      <c r="Q34" s="204">
        <f>ISI!Q30+NFM!Q46+CHI!Q35+NMM!Q34+PPA!Q35+FBT!Q15+TRE!Q15+MAE!Q15+TEL!Q15+WWP!Q15+OIS!Q15</f>
        <v>2460.0213241616511</v>
      </c>
      <c r="R34" s="204">
        <f>ISI!R30+NFM!R46+CHI!R35+NMM!R34+PPA!R35+FBT!R15+TRE!R15+MAE!R15+TEL!R15+WWP!R15+OIS!R15</f>
        <v>2798.341874462596</v>
      </c>
      <c r="S34" s="204">
        <f>ISI!S30+NFM!S46+CHI!S35+NMM!S34+PPA!S35+FBT!S15+TRE!S15+MAE!S15+TEL!S15+WWP!S15+OIS!S15</f>
        <v>2776.32132416165</v>
      </c>
      <c r="T34" s="204">
        <f>ISI!T30+NFM!T46+CHI!T35+NMM!T34+PPA!T35+FBT!T15+TRE!T15+MAE!T15+TEL!T15+WWP!T15+OIS!T15</f>
        <v>2797.553568357695</v>
      </c>
      <c r="U34" s="204">
        <f>ISI!U30+NFM!U46+CHI!U35+NMM!U34+PPA!U35+FBT!U15+TRE!U15+MAE!U15+TEL!U15+WWP!U15+OIS!U15</f>
        <v>2504.7825451418739</v>
      </c>
      <c r="V34" s="204">
        <f>ISI!V30+NFM!V46+CHI!V35+NMM!V34+PPA!V35+FBT!V15+TRE!V15+MAE!V15+TEL!V15+WWP!V15+OIS!V15</f>
        <v>2764.4380051590711</v>
      </c>
      <c r="W34" s="204">
        <f>ISI!W30+NFM!W46+CHI!W35+NMM!W34+PPA!W35+FBT!W15+TRE!W15+MAE!W15+TEL!W15+WWP!W15+OIS!W15</f>
        <v>2621.9830610490112</v>
      </c>
      <c r="X34" s="204">
        <f>ISI!X30+NFM!X46+CHI!X35+NMM!X34+PPA!X35+FBT!X15+TRE!X15+MAE!X15+TEL!X15+WWP!X15+OIS!X15</f>
        <v>2472.815477214102</v>
      </c>
      <c r="Y34" s="204">
        <f>ISI!Y30+NFM!Y46+CHI!Y35+NMM!Y34+PPA!Y35+FBT!Y15+TRE!Y15+MAE!Y15+TEL!Y15+WWP!Y15+OIS!Y15</f>
        <v>2472.44196044712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9.7152192605331003</v>
      </c>
      <c r="C35" s="204">
        <f>ISI!C31+NFM!C47+CHI!C36+NMM!C35+PPA!C36+FBT!C16+TRE!C16+MAE!C16+TEL!C16+WWP!C16+OIS!C16</f>
        <v>7.5562338779019758</v>
      </c>
      <c r="D35" s="204">
        <f>ISI!D31+NFM!D47+CHI!D36+NMM!D35+PPA!D36+FBT!D16+TRE!D16+MAE!D16+TEL!D16+WWP!D16+OIS!D16</f>
        <v>7.5561478933791886</v>
      </c>
      <c r="E35" s="204">
        <f>ISI!E31+NFM!E47+CHI!E36+NMM!E35+PPA!E36+FBT!E16+TRE!E16+MAE!E16+TEL!E16+WWP!E16+OIS!E16</f>
        <v>6.476698194325019</v>
      </c>
      <c r="F35" s="204">
        <f>ISI!F31+NFM!F47+CHI!F36+NMM!F35+PPA!F36+FBT!F16+TRE!F16+MAE!F16+TEL!F16+WWP!F16+OIS!F16</f>
        <v>6.4767841788478062</v>
      </c>
      <c r="G35" s="204">
        <f>ISI!G31+NFM!G47+CHI!G36+NMM!G35+PPA!G36+FBT!G16+TRE!G16+MAE!G16+TEL!G16+WWP!G16+OIS!G16</f>
        <v>7.5562338779019758</v>
      </c>
      <c r="H35" s="204">
        <f>ISI!H31+NFM!H47+CHI!H36+NMM!H35+PPA!H36+FBT!H16+TRE!H16+MAE!H16+TEL!H16+WWP!H16+OIS!H16</f>
        <v>6.4767841788478062</v>
      </c>
      <c r="I35" s="204">
        <f>ISI!I31+NFM!I47+CHI!I36+NMM!I35+PPA!I36+FBT!I16+TRE!I16+MAE!I16+TEL!I16+WWP!I16+OIS!I16</f>
        <v>14.033190025795353</v>
      </c>
      <c r="J35" s="204">
        <f>ISI!J31+NFM!J47+CHI!J36+NMM!J35+PPA!J36+FBT!J16+TRE!J16+MAE!J16+TEL!J16+WWP!J16+OIS!J16</f>
        <v>14.033190025795353</v>
      </c>
      <c r="K35" s="204">
        <f>ISI!K31+NFM!K47+CHI!K36+NMM!K35+PPA!K36+FBT!K16+TRE!K16+MAE!K16+TEL!K16+WWP!K16+OIS!K16</f>
        <v>11.874376612209801</v>
      </c>
      <c r="L35" s="204">
        <f>ISI!L31+NFM!L47+CHI!L36+NMM!L35+PPA!L36+FBT!L16+TRE!L16+MAE!L16+TEL!L16+WWP!L16+OIS!L16</f>
        <v>14.033190025795353</v>
      </c>
      <c r="M35" s="204">
        <f>ISI!M31+NFM!M47+CHI!M36+NMM!M35+PPA!M36+FBT!M16+TRE!M16+MAE!M16+TEL!M16+WWP!M16+OIS!M16</f>
        <v>8.6356835769561435</v>
      </c>
      <c r="N35" s="204">
        <f>ISI!N31+NFM!N47+CHI!N36+NMM!N35+PPA!N36+FBT!N16+TRE!N16+MAE!N16+TEL!N16+WWP!N16+OIS!N16</f>
        <v>7.5563198624247612</v>
      </c>
      <c r="O35" s="204">
        <f>ISI!O31+NFM!O47+CHI!O36+NMM!O35+PPA!O36+FBT!O16+TRE!O16+MAE!O16+TEL!O16+WWP!O16+OIS!O16</f>
        <v>11.874290627687014</v>
      </c>
      <c r="P35" s="204">
        <f>ISI!P31+NFM!P47+CHI!P36+NMM!P35+PPA!P36+FBT!P16+TRE!P16+MAE!P16+TEL!P16+WWP!P16+OIS!P16</f>
        <v>15.11272570937231</v>
      </c>
      <c r="Q35" s="204">
        <f>ISI!Q31+NFM!Q47+CHI!Q36+NMM!Q35+PPA!Q36+FBT!Q16+TRE!Q16+MAE!Q16+TEL!Q16+WWP!Q16+OIS!Q16</f>
        <v>19.843336199484092</v>
      </c>
      <c r="R35" s="204">
        <f>ISI!R31+NFM!R47+CHI!R36+NMM!R35+PPA!R36+FBT!R16+TRE!R16+MAE!R16+TEL!R16+WWP!R16+OIS!R16</f>
        <v>19.204299226139298</v>
      </c>
      <c r="S35" s="204">
        <f>ISI!S31+NFM!S47+CHI!S36+NMM!S35+PPA!S36+FBT!S16+TRE!S16+MAE!S16+TEL!S16+WWP!S16+OIS!S16</f>
        <v>18.00068787618228</v>
      </c>
      <c r="T35" s="204">
        <f>ISI!T31+NFM!T47+CHI!T36+NMM!T35+PPA!T36+FBT!T16+TRE!T16+MAE!T16+TEL!T16+WWP!T16+OIS!T16</f>
        <v>17.710318142734309</v>
      </c>
      <c r="U35" s="204">
        <f>ISI!U31+NFM!U47+CHI!U36+NMM!U35+PPA!U36+FBT!U16+TRE!U16+MAE!U16+TEL!U16+WWP!U16+OIS!U16</f>
        <v>15.987188306104898</v>
      </c>
      <c r="V35" s="204">
        <f>ISI!V31+NFM!V47+CHI!V36+NMM!V35+PPA!V36+FBT!V16+TRE!V16+MAE!V16+TEL!V16+WWP!V16+OIS!V16</f>
        <v>15.629664660361129</v>
      </c>
      <c r="W35" s="204">
        <f>ISI!W31+NFM!W47+CHI!W36+NMM!W35+PPA!W36+FBT!W16+TRE!W16+MAE!W16+TEL!W16+WWP!W16+OIS!W16</f>
        <v>16.564918314703352</v>
      </c>
      <c r="X35" s="204">
        <f>ISI!X31+NFM!X47+CHI!X36+NMM!X35+PPA!X36+FBT!X16+TRE!X16+MAE!X16+TEL!X16+WWP!X16+OIS!X16</f>
        <v>18.050214961306963</v>
      </c>
      <c r="Y35" s="204">
        <f>ISI!Y31+NFM!Y47+CHI!Y36+NMM!Y35+PPA!Y36+FBT!Y16+TRE!Y16+MAE!Y16+TEL!Y16+WWP!Y16+OIS!Y16</f>
        <v>17.446861564918315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805.01100601891642</v>
      </c>
      <c r="C36" s="204">
        <f>ISI!C32+NFM!C48+CHI!C37+NMM!C36+PPA!C37+FBT!C17+TRE!C17+MAE!C17+TEL!C17+WWP!C17+OIS!C17</f>
        <v>777.21642304385216</v>
      </c>
      <c r="D36" s="204">
        <f>ISI!D32+NFM!D48+CHI!D37+NMM!D36+PPA!D37+FBT!D17+TRE!D17+MAE!D17+TEL!D17+WWP!D17+OIS!D17</f>
        <v>724.71573516766978</v>
      </c>
      <c r="E36" s="204">
        <f>ISI!E32+NFM!E48+CHI!E37+NMM!E36+PPA!E37+FBT!E17+TRE!E17+MAE!E17+TEL!E17+WWP!E17+OIS!E17</f>
        <v>703.09776440240739</v>
      </c>
      <c r="F36" s="204">
        <f>ISI!F32+NFM!F48+CHI!F37+NMM!F36+PPA!F37+FBT!F17+TRE!F17+MAE!F17+TEL!F17+WWP!F17+OIS!F17</f>
        <v>711.33327601031806</v>
      </c>
      <c r="G36" s="204">
        <f>ISI!G32+NFM!G48+CHI!G37+NMM!G36+PPA!G37+FBT!G17+TRE!G17+MAE!G17+TEL!G17+WWP!G17+OIS!G17</f>
        <v>723.68632846087701</v>
      </c>
      <c r="H36" s="204">
        <f>ISI!H32+NFM!H48+CHI!H37+NMM!H36+PPA!H37+FBT!H17+TRE!H17+MAE!H17+TEL!H17+WWP!H17+OIS!H17</f>
        <v>708.24496990541707</v>
      </c>
      <c r="I36" s="204">
        <f>ISI!I32+NFM!I48+CHI!I37+NMM!I36+PPA!I37+FBT!I17+TRE!I17+MAE!I17+TEL!I17+WWP!I17+OIS!I17</f>
        <v>694.86242476354255</v>
      </c>
      <c r="J36" s="204">
        <f>ISI!J32+NFM!J48+CHI!J37+NMM!J36+PPA!J37+FBT!J17+TRE!J17+MAE!J17+TEL!J17+WWP!J17+OIS!J17</f>
        <v>682.02923473774717</v>
      </c>
      <c r="K36" s="204">
        <f>ISI!K32+NFM!K48+CHI!K37+NMM!K36+PPA!K37+FBT!K17+TRE!K17+MAE!K17+TEL!K17+WWP!K17+OIS!K17</f>
        <v>661.39294926913146</v>
      </c>
      <c r="L36" s="204">
        <f>ISI!L32+NFM!L48+CHI!L37+NMM!L36+PPA!L37+FBT!L17+TRE!L17+MAE!L17+TEL!L17+WWP!L17+OIS!L17</f>
        <v>585.03869303525369</v>
      </c>
      <c r="M36" s="204">
        <f>ISI!M32+NFM!M48+CHI!M37+NMM!M36+PPA!M37+FBT!M17+TRE!M17+MAE!M17+TEL!M17+WWP!M17+OIS!M17</f>
        <v>619.08856405846939</v>
      </c>
      <c r="N36" s="204">
        <f>ISI!N32+NFM!N48+CHI!N37+NMM!N36+PPA!N37+FBT!N17+TRE!N17+MAE!N17+TEL!N17+WWP!N17+OIS!N17</f>
        <v>553.05245055889941</v>
      </c>
      <c r="O36" s="204">
        <f>ISI!O32+NFM!O48+CHI!O37+NMM!O36+PPA!O37+FBT!O17+TRE!O17+MAE!O17+TEL!O17+WWP!O17+OIS!O17</f>
        <v>556.14789337919171</v>
      </c>
      <c r="P36" s="204">
        <f>ISI!P32+NFM!P48+CHI!P37+NMM!P36+PPA!P37+FBT!P17+TRE!P17+MAE!P17+TEL!P17+WWP!P17+OIS!P17</f>
        <v>564.40240756663798</v>
      </c>
      <c r="Q36" s="204">
        <f>ISI!Q32+NFM!Q48+CHI!Q37+NMM!Q36+PPA!Q37+FBT!Q17+TRE!Q17+MAE!Q17+TEL!Q17+WWP!Q17+OIS!Q17</f>
        <v>524.42201203783327</v>
      </c>
      <c r="R36" s="204">
        <f>ISI!R32+NFM!R48+CHI!R37+NMM!R36+PPA!R37+FBT!R17+TRE!R17+MAE!R17+TEL!R17+WWP!R17+OIS!R17</f>
        <v>567.44789337919167</v>
      </c>
      <c r="S36" s="204">
        <f>ISI!S32+NFM!S48+CHI!S37+NMM!S36+PPA!S37+FBT!S17+TRE!S17+MAE!S17+TEL!S17+WWP!S17+OIS!S17</f>
        <v>523.29045571797076</v>
      </c>
      <c r="T36" s="204">
        <f>ISI!T32+NFM!T48+CHI!T37+NMM!T36+PPA!T37+FBT!T17+TRE!T17+MAE!T17+TEL!T17+WWP!T17+OIS!T17</f>
        <v>514.98202923473775</v>
      </c>
      <c r="U36" s="204">
        <f>ISI!U32+NFM!U48+CHI!U37+NMM!U36+PPA!U37+FBT!U17+TRE!U17+MAE!U17+TEL!U17+WWP!U17+OIS!U17</f>
        <v>481.79905417024924</v>
      </c>
      <c r="V36" s="204">
        <f>ISI!V32+NFM!V48+CHI!V37+NMM!V36+PPA!V37+FBT!V17+TRE!V17+MAE!V17+TEL!V17+WWP!V17+OIS!V17</f>
        <v>520.3942390369732</v>
      </c>
      <c r="W36" s="204">
        <f>ISI!W32+NFM!W48+CHI!W37+NMM!W36+PPA!W37+FBT!W17+TRE!W17+MAE!W17+TEL!W17+WWP!W17+OIS!W17</f>
        <v>500.77093723129832</v>
      </c>
      <c r="X36" s="204">
        <f>ISI!X32+NFM!X48+CHI!X37+NMM!X36+PPA!X37+FBT!X17+TRE!X17+MAE!X17+TEL!X17+WWP!X17+OIS!X17</f>
        <v>490.61100601891661</v>
      </c>
      <c r="Y36" s="204">
        <f>ISI!Y32+NFM!Y48+CHI!Y37+NMM!Y36+PPA!Y37+FBT!Y17+TRE!Y17+MAE!Y17+TEL!Y17+WWP!Y17+OIS!Y17</f>
        <v>492.12811693895105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38.191487532244196</v>
      </c>
      <c r="C37" s="204">
        <f>ISI!C33+NFM!C49+CHI!C38+NMM!C37+PPA!C38+FBT!C18+TRE!C18+MAE!C18+TEL!C18+WWP!C18+OIS!C18</f>
        <v>43.087790197764392</v>
      </c>
      <c r="D37" s="204">
        <f>ISI!D33+NFM!D49+CHI!D38+NMM!D37+PPA!D38+FBT!D18+TRE!D18+MAE!D18+TEL!D18+WWP!D18+OIS!D18</f>
        <v>14.689079965606194</v>
      </c>
      <c r="E37" s="204">
        <f>ISI!E33+NFM!E49+CHI!E38+NMM!E37+PPA!E38+FBT!E18+TRE!E18+MAE!E18+TEL!E18+WWP!E18+OIS!E18</f>
        <v>22.523215821152188</v>
      </c>
      <c r="F37" s="204">
        <f>ISI!F33+NFM!F49+CHI!F38+NMM!F37+PPA!F38+FBT!F18+TRE!F18+MAE!F18+TEL!F18+WWP!F18+OIS!F18</f>
        <v>18.606104901117792</v>
      </c>
      <c r="G37" s="204">
        <f>ISI!G33+NFM!G49+CHI!G38+NMM!G37+PPA!G38+FBT!G18+TRE!G18+MAE!G18+TEL!G18+WWP!G18+OIS!G18</f>
        <v>17.626827171109198</v>
      </c>
      <c r="H37" s="204">
        <f>ISI!H33+NFM!H49+CHI!H38+NMM!H37+PPA!H38+FBT!H18+TRE!H18+MAE!H18+TEL!H18+WWP!H18+OIS!H18</f>
        <v>23.502493551160786</v>
      </c>
      <c r="I37" s="204">
        <f>ISI!I33+NFM!I49+CHI!I38+NMM!I37+PPA!I38+FBT!I18+TRE!I18+MAE!I18+TEL!I18+WWP!I18+OIS!I18</f>
        <v>24.481685296646603</v>
      </c>
      <c r="J37" s="204">
        <f>ISI!J33+NFM!J49+CHI!J38+NMM!J37+PPA!J38+FBT!J18+TRE!J18+MAE!J18+TEL!J18+WWP!J18+OIS!J18</f>
        <v>27.419518486672398</v>
      </c>
      <c r="K37" s="204">
        <f>ISI!K33+NFM!K49+CHI!K38+NMM!K37+PPA!K38+FBT!K18+TRE!K18+MAE!K18+TEL!K18+WWP!K18+OIS!K18</f>
        <v>17.626827171109198</v>
      </c>
      <c r="L37" s="204">
        <f>ISI!L33+NFM!L49+CHI!L38+NMM!L37+PPA!L38+FBT!L18+TRE!L18+MAE!L18+TEL!L18+WWP!L18+OIS!L18</f>
        <v>16.647549441100601</v>
      </c>
      <c r="M37" s="204">
        <f>ISI!M33+NFM!M49+CHI!M38+NMM!M37+PPA!M38+FBT!M18+TRE!M18+MAE!M18+TEL!M18+WWP!M18+OIS!M18</f>
        <v>17.626827171109198</v>
      </c>
      <c r="N37" s="204">
        <f>ISI!N33+NFM!N49+CHI!N38+NMM!N37+PPA!N38+FBT!N18+TRE!N18+MAE!N18+TEL!N18+WWP!N18+OIS!N18</f>
        <v>12.85468615649183</v>
      </c>
      <c r="O37" s="204">
        <f>ISI!O33+NFM!O49+CHI!O38+NMM!O37+PPA!O38+FBT!O18+TRE!O18+MAE!O18+TEL!O18+WWP!O18+OIS!O18</f>
        <v>4.8963026655202064</v>
      </c>
      <c r="P37" s="204">
        <f>ISI!P33+NFM!P49+CHI!P38+NMM!P37+PPA!P38+FBT!P18+TRE!P18+MAE!P18+TEL!P18+WWP!P18+OIS!P18</f>
        <v>4.8963026655202064</v>
      </c>
      <c r="Q37" s="204">
        <f>ISI!Q33+NFM!Q49+CHI!Q38+NMM!Q37+PPA!Q38+FBT!Q18+TRE!Q18+MAE!Q18+TEL!Q18+WWP!Q18+OIS!Q18</f>
        <v>4.7124677558039547</v>
      </c>
      <c r="R37" s="204">
        <f>ISI!R33+NFM!R49+CHI!R38+NMM!R37+PPA!R38+FBT!R18+TRE!R18+MAE!R18+TEL!R18+WWP!R18+OIS!R18</f>
        <v>4.7042132416165092</v>
      </c>
      <c r="S37" s="204">
        <f>ISI!S33+NFM!S49+CHI!S38+NMM!S37+PPA!S38+FBT!S18+TRE!S18+MAE!S18+TEL!S18+WWP!S18+OIS!S18</f>
        <v>5.341788478073946</v>
      </c>
      <c r="T37" s="204">
        <f>ISI!T33+NFM!T49+CHI!T38+NMM!T37+PPA!T38+FBT!T18+TRE!T18+MAE!T18+TEL!T18+WWP!T18+OIS!T18</f>
        <v>9.4582975064488384E-4</v>
      </c>
      <c r="U37" s="204">
        <f>ISI!U33+NFM!U49+CHI!U38+NMM!U37+PPA!U38+FBT!U18+TRE!U18+MAE!U18+TEL!U18+WWP!U18+OIS!U18</f>
        <v>0</v>
      </c>
      <c r="V37" s="204">
        <f>ISI!V33+NFM!V49+CHI!V38+NMM!V37+PPA!V38+FBT!V18+TRE!V18+MAE!V18+TEL!V18+WWP!V18+OIS!V18</f>
        <v>0</v>
      </c>
      <c r="W37" s="204">
        <f>ISI!W33+NFM!W49+CHI!W38+NMM!W37+PPA!W38+FBT!W18+TRE!W18+MAE!W18+TEL!W18+WWP!W18+OIS!W18</f>
        <v>0</v>
      </c>
      <c r="X37" s="204">
        <f>ISI!X33+NFM!X49+CHI!X38+NMM!X37+PPA!X38+FBT!X18+TRE!X18+MAE!X18+TEL!X18+WWP!X18+OIS!X18</f>
        <v>0</v>
      </c>
      <c r="Y37" s="204">
        <f>ISI!Y33+NFM!Y49+CHI!Y38+NMM!Y37+PPA!Y38+FBT!Y18+TRE!Y18+MAE!Y18+TEL!Y18+WWP!Y18+OIS!Y18</f>
        <v>0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109.06173688736025</v>
      </c>
      <c r="C38" s="204">
        <f>ISI!C34+NFM!C50+CHI!C39+NMM!C38+PPA!C39+FBT!C19+TRE!C19+MAE!C19+TEL!C19+WWP!C19+OIS!C19</f>
        <v>101.37334479793637</v>
      </c>
      <c r="D38" s="204">
        <f>ISI!D34+NFM!D50+CHI!D39+NMM!D38+PPA!D39+FBT!D19+TRE!D19+MAE!D19+TEL!D19+WWP!D19+OIS!D19</f>
        <v>100.38933791917455</v>
      </c>
      <c r="E38" s="204">
        <f>ISI!E34+NFM!E50+CHI!E39+NMM!E38+PPA!E39+FBT!E19+TRE!E19+MAE!E19+TEL!E19+WWP!E19+OIS!E19</f>
        <v>81.355631986242471</v>
      </c>
      <c r="F38" s="204">
        <f>ISI!F34+NFM!F50+CHI!F39+NMM!F38+PPA!F39+FBT!F19+TRE!F19+MAE!F19+TEL!F19+WWP!F19+OIS!F19</f>
        <v>38.215305245055887</v>
      </c>
      <c r="G38" s="204">
        <f>ISI!G34+NFM!G50+CHI!G39+NMM!G38+PPA!G39+FBT!G19+TRE!G19+MAE!G19+TEL!G19+WWP!G19+OIS!G19</f>
        <v>36.304557179707651</v>
      </c>
      <c r="H38" s="204">
        <f>ISI!H34+NFM!H50+CHI!H39+NMM!H38+PPA!H39+FBT!H19+TRE!H19+MAE!H19+TEL!H19+WWP!H19+OIS!H19</f>
        <v>72.580481513327584</v>
      </c>
      <c r="I38" s="204">
        <f>ISI!I34+NFM!I50+CHI!I39+NMM!I38+PPA!I39+FBT!I19+TRE!I19+MAE!I19+TEL!I19+WWP!I19+OIS!I19</f>
        <v>42.036887360275152</v>
      </c>
      <c r="J38" s="204">
        <f>ISI!J34+NFM!J50+CHI!J39+NMM!J38+PPA!J39+FBT!J19+TRE!J19+MAE!J19+TEL!J19+WWP!J19+OIS!J19</f>
        <v>45.612381771281157</v>
      </c>
      <c r="K38" s="204">
        <f>ISI!K34+NFM!K50+CHI!K39+NMM!K38+PPA!K39+FBT!K19+TRE!K19+MAE!K19+TEL!K19+WWP!K19+OIS!K19</f>
        <v>22.195872742906271</v>
      </c>
      <c r="L38" s="204">
        <f>ISI!L34+NFM!L50+CHI!L39+NMM!L38+PPA!L39+FBT!L19+TRE!L19+MAE!L19+TEL!L19+WWP!L19+OIS!L19</f>
        <v>28.661478933791919</v>
      </c>
      <c r="M38" s="204">
        <f>ISI!M34+NFM!M50+CHI!M39+NMM!M38+PPA!M39+FBT!M19+TRE!M19+MAE!M19+TEL!M19+WWP!M19+OIS!M19</f>
        <v>33.438435081685299</v>
      </c>
      <c r="N38" s="204">
        <f>ISI!N34+NFM!N50+CHI!N39+NMM!N38+PPA!N39+FBT!N19+TRE!N19+MAE!N19+TEL!N19+WWP!N19+OIS!N19</f>
        <v>29.616852966466038</v>
      </c>
      <c r="O38" s="204">
        <f>ISI!O34+NFM!O50+CHI!O39+NMM!O38+PPA!O39+FBT!O19+TRE!O19+MAE!O19+TEL!O19+WWP!O19+OIS!O19</f>
        <v>17.19690455717971</v>
      </c>
      <c r="P38" s="204">
        <f>ISI!P34+NFM!P50+CHI!P39+NMM!P38+PPA!P39+FBT!P19+TRE!P19+MAE!P19+TEL!P19+WWP!P19+OIS!P19</f>
        <v>54.456835769561472</v>
      </c>
      <c r="Q38" s="204">
        <f>ISI!Q34+NFM!Q50+CHI!Q39+NMM!Q38+PPA!Q39+FBT!Q19+TRE!Q19+MAE!Q19+TEL!Q19+WWP!Q19+OIS!Q19</f>
        <v>15.39243336199484</v>
      </c>
      <c r="R38" s="204">
        <f>ISI!R34+NFM!R50+CHI!R39+NMM!R38+PPA!R39+FBT!R19+TRE!R19+MAE!R19+TEL!R19+WWP!R19+OIS!R19</f>
        <v>8.109716251074806</v>
      </c>
      <c r="S38" s="204">
        <f>ISI!S34+NFM!S50+CHI!S39+NMM!S38+PPA!S39+FBT!S19+TRE!S19+MAE!S19+TEL!S19+WWP!S19+OIS!S19</f>
        <v>9.1989681857265673</v>
      </c>
      <c r="T38" s="204">
        <f>ISI!T34+NFM!T50+CHI!T39+NMM!T38+PPA!T39+FBT!T19+TRE!T19+MAE!T19+TEL!T19+WWP!T19+OIS!T19</f>
        <v>9.1369733447979353</v>
      </c>
      <c r="U38" s="204">
        <f>ISI!U34+NFM!U50+CHI!U39+NMM!U38+PPA!U39+FBT!U19+TRE!U19+MAE!U19+TEL!U19+WWP!U19+OIS!U19</f>
        <v>55.771367153912287</v>
      </c>
      <c r="V38" s="204">
        <f>ISI!V34+NFM!V50+CHI!V39+NMM!V38+PPA!V39+FBT!V19+TRE!V19+MAE!V19+TEL!V19+WWP!V19+OIS!V19</f>
        <v>33.324505588993986</v>
      </c>
      <c r="W38" s="204">
        <f>ISI!W34+NFM!W50+CHI!W39+NMM!W38+PPA!W39+FBT!W19+TRE!W19+MAE!W19+TEL!W19+WWP!W19+OIS!W19</f>
        <v>43.248839208942385</v>
      </c>
      <c r="X38" s="204">
        <f>ISI!X34+NFM!X50+CHI!X39+NMM!X38+PPA!X39+FBT!X19+TRE!X19+MAE!X19+TEL!X19+WWP!X19+OIS!X19</f>
        <v>37.203525365434217</v>
      </c>
      <c r="Y38" s="204">
        <f>ISI!Y34+NFM!Y50+CHI!Y39+NMM!Y38+PPA!Y39+FBT!Y19+TRE!Y19+MAE!Y19+TEL!Y19+WWP!Y19+OIS!Y19</f>
        <v>23.276956147893376</v>
      </c>
    </row>
    <row r="39" spans="1:25" ht="12" customHeight="1" x14ac:dyDescent="0.25">
      <c r="A39" s="19" t="s">
        <v>72</v>
      </c>
      <c r="B39" s="205">
        <f t="shared" ref="B39:Y39" si="2">B40+B41</f>
        <v>6101.8916388705575</v>
      </c>
      <c r="C39" s="205">
        <f t="shared" si="2"/>
        <v>5805.6727496353478</v>
      </c>
      <c r="D39" s="205">
        <f t="shared" si="2"/>
        <v>5734.6162456368884</v>
      </c>
      <c r="E39" s="205">
        <f t="shared" si="2"/>
        <v>5640.1319265878856</v>
      </c>
      <c r="F39" s="205">
        <f t="shared" si="2"/>
        <v>5700.7671592626075</v>
      </c>
      <c r="G39" s="205">
        <f t="shared" si="2"/>
        <v>5703.4136132542226</v>
      </c>
      <c r="H39" s="205">
        <f t="shared" si="2"/>
        <v>5491.9785505836462</v>
      </c>
      <c r="I39" s="205">
        <f t="shared" si="2"/>
        <v>5336.1714691599154</v>
      </c>
      <c r="J39" s="205">
        <f t="shared" si="2"/>
        <v>5198.8263189383442</v>
      </c>
      <c r="K39" s="205">
        <f t="shared" si="2"/>
        <v>4685.2005874593806</v>
      </c>
      <c r="L39" s="205">
        <f t="shared" si="2"/>
        <v>5156.9176858725195</v>
      </c>
      <c r="M39" s="205">
        <f t="shared" si="2"/>
        <v>5048.7762549726458</v>
      </c>
      <c r="N39" s="205">
        <f t="shared" si="2"/>
        <v>4957.1688150006685</v>
      </c>
      <c r="O39" s="205">
        <f t="shared" si="2"/>
        <v>5025.7858068098249</v>
      </c>
      <c r="P39" s="205">
        <f t="shared" si="2"/>
        <v>4796.1928304996509</v>
      </c>
      <c r="Q39" s="205">
        <f t="shared" si="2"/>
        <v>5045.2538810893693</v>
      </c>
      <c r="R39" s="205">
        <f t="shared" si="2"/>
        <v>5243.8003977855678</v>
      </c>
      <c r="S39" s="205">
        <f t="shared" si="2"/>
        <v>5400.3099926578561</v>
      </c>
      <c r="T39" s="205">
        <f t="shared" si="2"/>
        <v>5277.8074105776577</v>
      </c>
      <c r="U39" s="205">
        <f t="shared" si="2"/>
        <v>5224.2293911638353</v>
      </c>
      <c r="V39" s="205">
        <f t="shared" si="2"/>
        <v>5164.6684543450565</v>
      </c>
      <c r="W39" s="205">
        <f t="shared" si="2"/>
        <v>5308.3809258993597</v>
      </c>
      <c r="X39" s="205">
        <f t="shared" si="2"/>
        <v>4683.6528992511276</v>
      </c>
      <c r="Y39" s="205">
        <f t="shared" si="2"/>
        <v>4426.2637905188567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5946.3399621723629</v>
      </c>
      <c r="C40" s="204">
        <f>ISI!C36+NFM!C52+CHI!C41+NMM!C40+PPA!C41+FBT!C21+TRE!C21+MAE!C21+TEL!C21+WWP!C21+OIS!C21</f>
        <v>5639.3306172191824</v>
      </c>
      <c r="D40" s="204">
        <f>ISI!D36+NFM!D52+CHI!D41+NMM!D40+PPA!D41+FBT!D21+TRE!D21+MAE!D21+TEL!D21+WWP!D21+OIS!D21</f>
        <v>5570.4416110711099</v>
      </c>
      <c r="E40" s="204">
        <f>ISI!E36+NFM!E52+CHI!E41+NMM!E40+PPA!E41+FBT!E21+TRE!E21+MAE!E21+TEL!E21+WWP!E21+OIS!E21</f>
        <v>5455.678100276622</v>
      </c>
      <c r="F40" s="204">
        <f>ISI!F36+NFM!F52+CHI!F41+NMM!F40+PPA!F41+FBT!F21+TRE!F21+MAE!F21+TEL!F21+WWP!F21+OIS!F21</f>
        <v>5479.4696528137683</v>
      </c>
      <c r="G40" s="204">
        <f>ISI!G36+NFM!G52+CHI!G41+NMM!G40+PPA!G41+FBT!G21+TRE!G21+MAE!G21+TEL!G21+WWP!G21+OIS!G21</f>
        <v>5488.7036390495796</v>
      </c>
      <c r="H40" s="204">
        <f>ISI!H36+NFM!H52+CHI!H41+NMM!H40+PPA!H41+FBT!H21+TRE!H21+MAE!H21+TEL!H21+WWP!H21+OIS!H21</f>
        <v>5260.5952315810664</v>
      </c>
      <c r="I40" s="204">
        <f>ISI!I36+NFM!I52+CHI!I41+NMM!I40+PPA!I41+FBT!I21+TRE!I21+MAE!I21+TEL!I21+WWP!I21+OIS!I21</f>
        <v>5109.5744786182131</v>
      </c>
      <c r="J40" s="204">
        <f>ISI!J36+NFM!J52+CHI!J41+NMM!J40+PPA!J41+FBT!J21+TRE!J21+MAE!J21+TEL!J21+WWP!J21+OIS!J21</f>
        <v>4978.3497927130647</v>
      </c>
      <c r="K40" s="204">
        <f>ISI!K36+NFM!K52+CHI!K41+NMM!K40+PPA!K41+FBT!K21+TRE!K21+MAE!K21+TEL!K21+WWP!K21+OIS!K21</f>
        <v>4504.4262968316934</v>
      </c>
      <c r="L40" s="204">
        <f>ISI!L36+NFM!L52+CHI!L41+NMM!L40+PPA!L41+FBT!L21+TRE!L21+MAE!L21+TEL!L21+WWP!L21+OIS!L21</f>
        <v>4958.3348827770769</v>
      </c>
      <c r="M40" s="204">
        <f>ISI!M36+NFM!M52+CHI!M41+NMM!M40+PPA!M41+FBT!M21+TRE!M21+MAE!M21+TEL!M21+WWP!M21+OIS!M21</f>
        <v>4857.9667106906163</v>
      </c>
      <c r="N40" s="204">
        <f>ISI!N36+NFM!N52+CHI!N41+NMM!N40+PPA!N41+FBT!N21+TRE!N21+MAE!N21+TEL!N21+WWP!N21+OIS!N21</f>
        <v>4764.2581529198433</v>
      </c>
      <c r="O40" s="204">
        <f>ISI!O36+NFM!O52+CHI!O41+NMM!O40+PPA!O41+FBT!O21+TRE!O21+MAE!O21+TEL!O21+WWP!O21+OIS!O21</f>
        <v>4827.9097964916818</v>
      </c>
      <c r="P40" s="204">
        <f>ISI!P36+NFM!P52+CHI!P41+NMM!P40+PPA!P41+FBT!P21+TRE!P21+MAE!P21+TEL!P21+WWP!P21+OIS!P21</f>
        <v>4592.2420136466844</v>
      </c>
      <c r="Q40" s="204">
        <f>ISI!Q36+NFM!Q52+CHI!Q41+NMM!Q40+PPA!Q41+FBT!Q21+TRE!Q21+MAE!Q21+TEL!Q21+WWP!Q21+OIS!Q21</f>
        <v>4829.2809662140471</v>
      </c>
      <c r="R40" s="204">
        <f>ISI!R36+NFM!R52+CHI!R41+NMM!R40+PPA!R41+FBT!R21+TRE!R21+MAE!R21+TEL!R21+WWP!R21+OIS!R21</f>
        <v>5023.1360813625242</v>
      </c>
      <c r="S40" s="204">
        <f>ISI!S36+NFM!S52+CHI!S41+NMM!S40+PPA!S41+FBT!S21+TRE!S21+MAE!S21+TEL!S21+WWP!S21+OIS!S21</f>
        <v>5162.2039737412615</v>
      </c>
      <c r="T40" s="204">
        <f>ISI!T36+NFM!T52+CHI!T41+NMM!T40+PPA!T41+FBT!T21+TRE!T21+MAE!T21+TEL!T21+WWP!T21+OIS!T21</f>
        <v>5064.8219419620082</v>
      </c>
      <c r="U40" s="204">
        <f>ISI!U36+NFM!U52+CHI!U41+NMM!U40+PPA!U41+FBT!U21+TRE!U21+MAE!U21+TEL!U21+WWP!U21+OIS!U21</f>
        <v>5047.1445244398456</v>
      </c>
      <c r="V40" s="204">
        <f>ISI!V36+NFM!V52+CHI!V41+NMM!V40+PPA!V41+FBT!V21+TRE!V21+MAE!V21+TEL!V21+WWP!V21+OIS!V21</f>
        <v>4973.148935858384</v>
      </c>
      <c r="W40" s="204">
        <f>ISI!W36+NFM!W52+CHI!W41+NMM!W40+PPA!W41+FBT!W21+TRE!W21+MAE!W21+TEL!W21+WWP!W21+OIS!W21</f>
        <v>5089.3135140334953</v>
      </c>
      <c r="X40" s="204">
        <f>ISI!X36+NFM!X52+CHI!X41+NMM!X40+PPA!X41+FBT!X21+TRE!X21+MAE!X21+TEL!X21+WWP!X21+OIS!X21</f>
        <v>4387.3178175658313</v>
      </c>
      <c r="Y40" s="204">
        <f>ISI!Y36+NFM!Y52+CHI!Y41+NMM!Y40+PPA!Y41+FBT!Y21+TRE!Y21+MAE!Y21+TEL!Y21+WWP!Y21+OIS!Y21</f>
        <v>4159.0810734079369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155.55167669819431</v>
      </c>
      <c r="C41" s="204">
        <f>ISI!C37+NFM!C53+CHI!C42+NMM!C41+PPA!C42+FBT!C22+TRE!C22+MAE!C22+TEL!C22+WWP!C22+OIS!C22</f>
        <v>166.3421324161651</v>
      </c>
      <c r="D41" s="204">
        <f>ISI!D37+NFM!D53+CHI!D42+NMM!D41+PPA!D42+FBT!D22+TRE!D22+MAE!D22+TEL!D22+WWP!D22+OIS!D22</f>
        <v>164.17463456577809</v>
      </c>
      <c r="E41" s="204">
        <f>ISI!E37+NFM!E53+CHI!E42+NMM!E41+PPA!E42+FBT!E22+TRE!E22+MAE!E22+TEL!E22+WWP!E22+OIS!E22</f>
        <v>184.45382631126401</v>
      </c>
      <c r="F41" s="204">
        <f>ISI!F37+NFM!F53+CHI!F42+NMM!F41+PPA!F42+FBT!F22+TRE!F22+MAE!F22+TEL!F22+WWP!F22+OIS!F22</f>
        <v>221.29750644883919</v>
      </c>
      <c r="G41" s="204">
        <f>ISI!G37+NFM!G53+CHI!G42+NMM!G41+PPA!G42+FBT!G22+TRE!G22+MAE!G22+TEL!G22+WWP!G22+OIS!G22</f>
        <v>214.70997420464309</v>
      </c>
      <c r="H41" s="204">
        <f>ISI!H37+NFM!H53+CHI!H42+NMM!H41+PPA!H42+FBT!H22+TRE!H22+MAE!H22+TEL!H22+WWP!H22+OIS!H22</f>
        <v>231.38331900257961</v>
      </c>
      <c r="I41" s="204">
        <f>ISI!I37+NFM!I53+CHI!I42+NMM!I41+PPA!I42+FBT!I22+TRE!I22+MAE!I22+TEL!I22+WWP!I22+OIS!I22</f>
        <v>226.5969905417025</v>
      </c>
      <c r="J41" s="204">
        <f>ISI!J37+NFM!J53+CHI!J42+NMM!J41+PPA!J42+FBT!J22+TRE!J22+MAE!J22+TEL!J22+WWP!J22+OIS!J22</f>
        <v>220.4765262252794</v>
      </c>
      <c r="K41" s="204">
        <f>ISI!K37+NFM!K53+CHI!K42+NMM!K41+PPA!K42+FBT!K22+TRE!K22+MAE!K22+TEL!K22+WWP!K22+OIS!K22</f>
        <v>180.77429062768701</v>
      </c>
      <c r="L41" s="204">
        <f>ISI!L37+NFM!L53+CHI!L42+NMM!L41+PPA!L42+FBT!L22+TRE!L22+MAE!L22+TEL!L22+WWP!L22+OIS!L22</f>
        <v>198.58280309544281</v>
      </c>
      <c r="M41" s="204">
        <f>ISI!M37+NFM!M53+CHI!M42+NMM!M41+PPA!M42+FBT!M22+TRE!M22+MAE!M22+TEL!M22+WWP!M22+OIS!M22</f>
        <v>190.80954428202921</v>
      </c>
      <c r="N41" s="204">
        <f>ISI!N37+NFM!N53+CHI!N42+NMM!N41+PPA!N42+FBT!N22+TRE!N22+MAE!N22+TEL!N22+WWP!N22+OIS!N22</f>
        <v>192.9106620808254</v>
      </c>
      <c r="O41" s="204">
        <f>ISI!O37+NFM!O53+CHI!O42+NMM!O41+PPA!O42+FBT!O22+TRE!O22+MAE!O22+TEL!O22+WWP!O22+OIS!O22</f>
        <v>197.8760103181427</v>
      </c>
      <c r="P41" s="204">
        <f>ISI!P37+NFM!P53+CHI!P42+NMM!P41+PPA!P42+FBT!P22+TRE!P22+MAE!P22+TEL!P22+WWP!P22+OIS!P22</f>
        <v>203.9508168529664</v>
      </c>
      <c r="Q41" s="204">
        <f>ISI!Q37+NFM!Q53+CHI!Q42+NMM!Q41+PPA!Q42+FBT!Q22+TRE!Q22+MAE!Q22+TEL!Q22+WWP!Q22+OIS!Q22</f>
        <v>215.97291487532249</v>
      </c>
      <c r="R41" s="204">
        <f>ISI!R37+NFM!R53+CHI!R42+NMM!R41+PPA!R42+FBT!R22+TRE!R22+MAE!R22+TEL!R22+WWP!R22+OIS!R22</f>
        <v>220.6643164230438</v>
      </c>
      <c r="S41" s="204">
        <f>ISI!S37+NFM!S53+CHI!S42+NMM!S41+PPA!S42+FBT!S22+TRE!S22+MAE!S22+TEL!S22+WWP!S22+OIS!S22</f>
        <v>238.10601891659499</v>
      </c>
      <c r="T41" s="204">
        <f>ISI!T37+NFM!T53+CHI!T42+NMM!T41+PPA!T42+FBT!T22+TRE!T22+MAE!T22+TEL!T22+WWP!T22+OIS!T22</f>
        <v>212.9854686156491</v>
      </c>
      <c r="U41" s="204">
        <f>ISI!U37+NFM!U53+CHI!U42+NMM!U41+PPA!U42+FBT!U22+TRE!U22+MAE!U22+TEL!U22+WWP!U22+OIS!U22</f>
        <v>177.08486672398971</v>
      </c>
      <c r="V41" s="204">
        <f>ISI!V37+NFM!V53+CHI!V42+NMM!V41+PPA!V42+FBT!V22+TRE!V22+MAE!V22+TEL!V22+WWP!V22+OIS!V22</f>
        <v>191.51951848667241</v>
      </c>
      <c r="W41" s="204">
        <f>ISI!W37+NFM!W53+CHI!W42+NMM!W41+PPA!W42+FBT!W22+TRE!W22+MAE!W22+TEL!W22+WWP!W22+OIS!W22</f>
        <v>219.0674118658641</v>
      </c>
      <c r="X41" s="204">
        <f>ISI!X37+NFM!X53+CHI!X42+NMM!X41+PPA!X42+FBT!X22+TRE!X22+MAE!X22+TEL!X22+WWP!X22+OIS!X22</f>
        <v>296.33508168529659</v>
      </c>
      <c r="Y41" s="204">
        <f>ISI!Y37+NFM!Y53+CHI!Y42+NMM!Y41+PPA!Y42+FBT!Y22+TRE!Y22+MAE!Y22+TEL!Y22+WWP!Y22+OIS!Y22</f>
        <v>267.18271711092001</v>
      </c>
    </row>
    <row r="42" spans="1:25" ht="12" customHeight="1" x14ac:dyDescent="0.25">
      <c r="A42" s="19" t="s">
        <v>37</v>
      </c>
      <c r="B42" s="205">
        <f t="shared" ref="B42:Y42" si="3">SUM(B43:B48)</f>
        <v>63.862703347842874</v>
      </c>
      <c r="C42" s="205">
        <f t="shared" si="3"/>
        <v>64.56542749276926</v>
      </c>
      <c r="D42" s="205">
        <f t="shared" si="3"/>
        <v>70.639214380309966</v>
      </c>
      <c r="E42" s="205">
        <f t="shared" si="3"/>
        <v>80.591547186833395</v>
      </c>
      <c r="F42" s="205">
        <f t="shared" si="3"/>
        <v>103.50721734960305</v>
      </c>
      <c r="G42" s="205">
        <f t="shared" si="3"/>
        <v>106.52310213700581</v>
      </c>
      <c r="H42" s="205">
        <f t="shared" si="3"/>
        <v>130.60511235702447</v>
      </c>
      <c r="I42" s="205">
        <f t="shared" si="3"/>
        <v>132.83583952452096</v>
      </c>
      <c r="J42" s="205">
        <f t="shared" si="3"/>
        <v>133.3529587916648</v>
      </c>
      <c r="K42" s="205">
        <f t="shared" si="3"/>
        <v>128.22804538670678</v>
      </c>
      <c r="L42" s="205">
        <f t="shared" si="3"/>
        <v>103.78893493573352</v>
      </c>
      <c r="M42" s="205">
        <f t="shared" si="3"/>
        <v>92.024604872581406</v>
      </c>
      <c r="N42" s="205">
        <f t="shared" si="3"/>
        <v>104.32095284111927</v>
      </c>
      <c r="O42" s="205">
        <f t="shared" si="3"/>
        <v>109.42648897693425</v>
      </c>
      <c r="P42" s="205">
        <f t="shared" si="3"/>
        <v>153.73898377377918</v>
      </c>
      <c r="Q42" s="205">
        <f t="shared" si="3"/>
        <v>171.19908537666686</v>
      </c>
      <c r="R42" s="205">
        <f t="shared" si="3"/>
        <v>186.99401322045091</v>
      </c>
      <c r="S42" s="205">
        <f t="shared" si="3"/>
        <v>186.1934467230563</v>
      </c>
      <c r="T42" s="205">
        <f t="shared" si="3"/>
        <v>239.39766250918564</v>
      </c>
      <c r="U42" s="205">
        <f t="shared" si="3"/>
        <v>222.69760797631852</v>
      </c>
      <c r="V42" s="205">
        <f t="shared" si="3"/>
        <v>213.84246568933582</v>
      </c>
      <c r="W42" s="205">
        <f t="shared" si="3"/>
        <v>213.52483506366605</v>
      </c>
      <c r="X42" s="205">
        <f t="shared" si="3"/>
        <v>227.0397060799109</v>
      </c>
      <c r="Y42" s="205">
        <f t="shared" si="3"/>
        <v>215.35349237022299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42.156233877901983</v>
      </c>
      <c r="C43" s="204">
        <f>ISI!C39+NFM!C55+CHI!C44+NMM!C43+PPA!C44+FBT!C24+TRE!C24+MAE!C24+TEL!C24+WWP!C24+OIS!C24</f>
        <v>43.613241616509029</v>
      </c>
      <c r="D43" s="204">
        <f>ISI!D39+NFM!D55+CHI!D44+NMM!D43+PPA!D44+FBT!D24+TRE!D24+MAE!D24+TEL!D24+WWP!D24+OIS!D24</f>
        <v>49.942648323301796</v>
      </c>
      <c r="E43" s="204">
        <f>ISI!E39+NFM!E55+CHI!E44+NMM!E43+PPA!E44+FBT!E24+TRE!E24+MAE!E24+TEL!E24+WWP!E24+OIS!E24</f>
        <v>57.346947549441097</v>
      </c>
      <c r="F43" s="204">
        <f>ISI!F39+NFM!F55+CHI!F44+NMM!F43+PPA!F44+FBT!F24+TRE!F24+MAE!F24+TEL!F24+WWP!F24+OIS!F24</f>
        <v>68.09501289767843</v>
      </c>
      <c r="G43" s="204">
        <f>ISI!G39+NFM!G55+CHI!G44+NMM!G43+PPA!G44+FBT!G24+TRE!G24+MAE!G24+TEL!G24+WWP!G24+OIS!G24</f>
        <v>73.707824591573498</v>
      </c>
      <c r="H43" s="204">
        <f>ISI!H39+NFM!H55+CHI!H44+NMM!H43+PPA!H44+FBT!H24+TRE!H24+MAE!H24+TEL!H24+WWP!H24+OIS!H24</f>
        <v>79.249097162510765</v>
      </c>
      <c r="I43" s="204">
        <f>ISI!I39+NFM!I55+CHI!I44+NMM!I43+PPA!I44+FBT!I24+TRE!I24+MAE!I24+TEL!I24+WWP!I24+OIS!I24</f>
        <v>77.171109200343935</v>
      </c>
      <c r="J43" s="204">
        <f>ISI!J39+NFM!J55+CHI!J44+NMM!J43+PPA!J44+FBT!J24+TRE!J24+MAE!J24+TEL!J24+WWP!J24+OIS!J24</f>
        <v>76.836629406706791</v>
      </c>
      <c r="K43" s="204">
        <f>ISI!K39+NFM!K55+CHI!K44+NMM!K43+PPA!K44+FBT!K24+TRE!K24+MAE!K24+TEL!K24+WWP!K24+OIS!K24</f>
        <v>75.284264832330166</v>
      </c>
      <c r="L43" s="204">
        <f>ISI!L39+NFM!L55+CHI!L44+NMM!L43+PPA!L44+FBT!L24+TRE!L24+MAE!L24+TEL!L24+WWP!L24+OIS!L24</f>
        <v>65.658813413585548</v>
      </c>
      <c r="M43" s="204">
        <f>ISI!M39+NFM!M55+CHI!M44+NMM!M43+PPA!M44+FBT!M24+TRE!M24+MAE!M24+TEL!M24+WWP!M24+OIS!M24</f>
        <v>68.930954428202924</v>
      </c>
      <c r="N43" s="204">
        <f>ISI!N39+NFM!N55+CHI!N44+NMM!N43+PPA!N44+FBT!N24+TRE!N24+MAE!N24+TEL!N24+WWP!N24+OIS!N24</f>
        <v>68.238349097162526</v>
      </c>
      <c r="O43" s="204">
        <f>ISI!O39+NFM!O55+CHI!O44+NMM!O43+PPA!O44+FBT!O24+TRE!O24+MAE!O24+TEL!O24+WWP!O24+OIS!O24</f>
        <v>66.303611349956995</v>
      </c>
      <c r="P43" s="204">
        <f>ISI!P39+NFM!P55+CHI!P44+NMM!P43+PPA!P44+FBT!P24+TRE!P24+MAE!P24+TEL!P24+WWP!P24+OIS!P24</f>
        <v>107.09845227858985</v>
      </c>
      <c r="Q43" s="204">
        <f>ISI!Q39+NFM!Q55+CHI!Q44+NMM!Q43+PPA!Q44+FBT!Q24+TRE!Q24+MAE!Q24+TEL!Q24+WWP!Q24+OIS!Q24</f>
        <v>123.09948409286328</v>
      </c>
      <c r="R43" s="204">
        <f>ISI!R39+NFM!R55+CHI!R44+NMM!R43+PPA!R44+FBT!R24+TRE!R24+MAE!R24+TEL!R24+WWP!R24+OIS!R24</f>
        <v>140.88718830610492</v>
      </c>
      <c r="S43" s="204">
        <f>ISI!S39+NFM!S55+CHI!S44+NMM!S43+PPA!S44+FBT!S24+TRE!S24+MAE!S24+TEL!S24+WWP!S24+OIS!S24</f>
        <v>133.11539122957868</v>
      </c>
      <c r="T43" s="204">
        <f>ISI!T39+NFM!T55+CHI!T44+NMM!T43+PPA!T44+FBT!T24+TRE!T24+MAE!T24+TEL!T24+WWP!T24+OIS!T24</f>
        <v>113.24299226139294</v>
      </c>
      <c r="U43" s="204">
        <f>ISI!U39+NFM!U55+CHI!U44+NMM!U43+PPA!U44+FBT!U24+TRE!U24+MAE!U24+TEL!U24+WWP!U24+OIS!U24</f>
        <v>95.159157351676697</v>
      </c>
      <c r="V43" s="204">
        <f>ISI!V39+NFM!V55+CHI!V44+NMM!V43+PPA!V44+FBT!V24+TRE!V24+MAE!V24+TEL!V24+WWP!V24+OIS!V24</f>
        <v>92.087532244196041</v>
      </c>
      <c r="W43" s="204">
        <f>ISI!W39+NFM!W55+CHI!W44+NMM!W43+PPA!W44+FBT!W24+TRE!W24+MAE!W24+TEL!W24+WWP!W24+OIS!W24</f>
        <v>85.238435081685282</v>
      </c>
      <c r="X43" s="204">
        <f>ISI!X39+NFM!X55+CHI!X44+NMM!X43+PPA!X44+FBT!X24+TRE!X24+MAE!X24+TEL!X24+WWP!X24+OIS!X24</f>
        <v>87.191143594153047</v>
      </c>
      <c r="Y43" s="204">
        <f>ISI!Y39+NFM!Y55+CHI!Y44+NMM!Y43+PPA!Y44+FBT!Y24+TRE!Y24+MAE!Y24+TEL!Y24+WWP!Y24+OIS!Y24</f>
        <v>86.845399828030949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21.706469469940892</v>
      </c>
      <c r="C44" s="204">
        <f>ISI!C40+NFM!C56+CHI!C45+NMM!C44+PPA!C45+FBT!C25+TRE!C25+MAE!C25+TEL!C25+WWP!C25+OIS!C25</f>
        <v>20.952185876260224</v>
      </c>
      <c r="D44" s="204">
        <f>ISI!D40+NFM!D56+CHI!D45+NMM!D44+PPA!D45+FBT!D25+TRE!D25+MAE!D25+TEL!D25+WWP!D25+OIS!D25</f>
        <v>20.696566057008177</v>
      </c>
      <c r="E44" s="204">
        <f>ISI!E40+NFM!E56+CHI!E45+NMM!E44+PPA!E45+FBT!E25+TRE!E25+MAE!E25+TEL!E25+WWP!E25+OIS!E25</f>
        <v>23.244599637392302</v>
      </c>
      <c r="F44" s="204">
        <f>ISI!F40+NFM!F56+CHI!F45+NMM!F44+PPA!F45+FBT!F25+TRE!F25+MAE!F25+TEL!F25+WWP!F25+OIS!F25</f>
        <v>25.810398776946119</v>
      </c>
      <c r="G44" s="204">
        <f>ISI!G40+NFM!G56+CHI!G45+NMM!G44+PPA!G45+FBT!G25+TRE!G25+MAE!G25+TEL!G25+WWP!G25+OIS!G25</f>
        <v>22.545372128407369</v>
      </c>
      <c r="H44" s="204">
        <f>ISI!H40+NFM!H56+CHI!H45+NMM!H44+PPA!H45+FBT!H25+TRE!H25+MAE!H25+TEL!H25+WWP!H25+OIS!H25</f>
        <v>26.038732305433747</v>
      </c>
      <c r="I44" s="204">
        <f>ISI!I40+NFM!I56+CHI!I45+NMM!I44+PPA!I45+FBT!I25+TRE!I25+MAE!I25+TEL!I25+WWP!I25+OIS!I25</f>
        <v>23.779003754959511</v>
      </c>
      <c r="J44" s="204">
        <f>ISI!J40+NFM!J56+CHI!J45+NMM!J44+PPA!J45+FBT!J25+TRE!J25+MAE!J25+TEL!J25+WWP!J25+OIS!J25</f>
        <v>23.627249419351809</v>
      </c>
      <c r="K44" s="204">
        <f>ISI!K40+NFM!K56+CHI!K45+NMM!K44+PPA!K45+FBT!K25+TRE!K25+MAE!K25+TEL!K25+WWP!K25+OIS!K25</f>
        <v>21.750831285245049</v>
      </c>
      <c r="L44" s="204">
        <f>ISI!L40+NFM!L56+CHI!L45+NMM!L44+PPA!L45+FBT!L25+TRE!L25+MAE!L25+TEL!L25+WWP!L25+OIS!L25</f>
        <v>24.027198048373258</v>
      </c>
      <c r="M44" s="204">
        <f>ISI!M40+NFM!M56+CHI!M45+NMM!M44+PPA!M45+FBT!M25+TRE!M25+MAE!M25+TEL!M25+WWP!M25+OIS!M25</f>
        <v>22.233977185565063</v>
      </c>
      <c r="N44" s="204">
        <f>ISI!N40+NFM!N56+CHI!N45+NMM!N44+PPA!N45+FBT!N25+TRE!N25+MAE!N25+TEL!N25+WWP!N25+OIS!N25</f>
        <v>24.59412567001004</v>
      </c>
      <c r="O44" s="204">
        <f>ISI!O40+NFM!O56+CHI!O45+NMM!O44+PPA!O45+FBT!O25+TRE!O25+MAE!O25+TEL!O25+WWP!O25+OIS!O25</f>
        <v>32.518148478224035</v>
      </c>
      <c r="P44" s="204">
        <f>ISI!P40+NFM!P56+CHI!P45+NMM!P44+PPA!P45+FBT!P25+TRE!P25+MAE!P25+TEL!P25+WWP!P25+OIS!P25</f>
        <v>33.38455557085571</v>
      </c>
      <c r="Q44" s="204">
        <f>ISI!Q40+NFM!Q56+CHI!Q45+NMM!Q44+PPA!Q45+FBT!Q25+TRE!Q25+MAE!Q25+TEL!Q25+WWP!Q25+OIS!Q25</f>
        <v>33.556093115273924</v>
      </c>
      <c r="R44" s="204">
        <f>ISI!R40+NFM!R56+CHI!R45+NMM!R44+PPA!R45+FBT!R25+TRE!R25+MAE!R25+TEL!R25+WWP!R25+OIS!R25</f>
        <v>33.954632309014947</v>
      </c>
      <c r="S44" s="204">
        <f>ISI!S40+NFM!S56+CHI!S45+NMM!S44+PPA!S45+FBT!S25+TRE!S25+MAE!S25+TEL!S25+WWP!S25+OIS!S25</f>
        <v>36.721993584621231</v>
      </c>
      <c r="T44" s="204">
        <f>ISI!T40+NFM!T56+CHI!T45+NMM!T44+PPA!T45+FBT!T25+TRE!T25+MAE!T25+TEL!T25+WWP!T25+OIS!T25</f>
        <v>51.495426911593206</v>
      </c>
      <c r="U44" s="204">
        <f>ISI!U40+NFM!U56+CHI!U45+NMM!U44+PPA!U45+FBT!U25+TRE!U25+MAE!U25+TEL!U25+WWP!U25+OIS!U25</f>
        <v>58.803884846481907</v>
      </c>
      <c r="V44" s="204">
        <f>ISI!V40+NFM!V56+CHI!V45+NMM!V44+PPA!V45+FBT!V25+TRE!V25+MAE!V25+TEL!V25+WWP!V25+OIS!V25</f>
        <v>69.716498363454491</v>
      </c>
      <c r="W44" s="204">
        <f>ISI!W40+NFM!W56+CHI!W45+NMM!W44+PPA!W45+FBT!W25+TRE!W25+MAE!W25+TEL!W25+WWP!W25+OIS!W25</f>
        <v>76.600501443717661</v>
      </c>
      <c r="X44" s="204">
        <f>ISI!X40+NFM!X56+CHI!X45+NMM!X44+PPA!X45+FBT!X25+TRE!X25+MAE!X25+TEL!X25+WWP!X25+OIS!X25</f>
        <v>80.451657928578129</v>
      </c>
      <c r="Y44" s="204">
        <f>ISI!Y40+NFM!Y56+CHI!Y45+NMM!Y44+PPA!Y45+FBT!Y25+TRE!Y25+MAE!Y25+TEL!Y25+WWP!Y25+OIS!Y25</f>
        <v>88.224773539612514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9.6018056749785021</v>
      </c>
      <c r="G45" s="204">
        <f>ISI!G41+NFM!G57+CHI!G46+NMM!G45+PPA!G46+FBT!G26+TRE!G26+MAE!G26+TEL!G26+WWP!G26+OIS!G26</f>
        <v>10.26990541702494</v>
      </c>
      <c r="H45" s="204">
        <f>ISI!H41+NFM!H57+CHI!H46+NMM!H45+PPA!H46+FBT!H26+TRE!H26+MAE!H26+TEL!H26+WWP!H26+OIS!H26</f>
        <v>25.317282889079959</v>
      </c>
      <c r="I45" s="204">
        <f>ISI!I41+NFM!I57+CHI!I46+NMM!I45+PPA!I46+FBT!I26+TRE!I26+MAE!I26+TEL!I26+WWP!I26+OIS!I26</f>
        <v>31.885726569217539</v>
      </c>
      <c r="J45" s="204">
        <f>ISI!J41+NFM!J57+CHI!J46+NMM!J45+PPA!J46+FBT!J26+TRE!J26+MAE!J26+TEL!J26+WWP!J26+OIS!J26</f>
        <v>32.889079965606193</v>
      </c>
      <c r="K45" s="204">
        <f>ISI!K41+NFM!K57+CHI!K46+NMM!K45+PPA!K46+FBT!K26+TRE!K26+MAE!K26+TEL!K26+WWP!K26+OIS!K26</f>
        <v>31.19294926913155</v>
      </c>
      <c r="L45" s="204">
        <f>ISI!L41+NFM!L57+CHI!L46+NMM!L45+PPA!L46+FBT!L26+TRE!L26+MAE!L26+TEL!L26+WWP!L26+OIS!L26</f>
        <v>14.10292347377472</v>
      </c>
      <c r="M45" s="204">
        <f>ISI!M41+NFM!M57+CHI!M46+NMM!M45+PPA!M46+FBT!M26+TRE!M26+MAE!M26+TEL!M26+WWP!M26+OIS!M26</f>
        <v>0.8596732588134135</v>
      </c>
      <c r="N45" s="204">
        <f>ISI!N41+NFM!N57+CHI!N46+NMM!N45+PPA!N46+FBT!N26+TRE!N26+MAE!N26+TEL!N26+WWP!N26+OIS!N26</f>
        <v>11.488478073946689</v>
      </c>
      <c r="O45" s="204">
        <f>ISI!O41+NFM!O57+CHI!O46+NMM!O45+PPA!O46+FBT!O26+TRE!O26+MAE!O26+TEL!O26+WWP!O26+OIS!O26</f>
        <v>10.60472914875322</v>
      </c>
      <c r="P45" s="204">
        <f>ISI!P41+NFM!P57+CHI!P46+NMM!P45+PPA!P46+FBT!P26+TRE!P26+MAE!P26+TEL!P26+WWP!P26+OIS!P26</f>
        <v>13.255975924333621</v>
      </c>
      <c r="Q45" s="204">
        <f>ISI!Q41+NFM!Q57+CHI!Q46+NMM!Q45+PPA!Q46+FBT!Q26+TRE!Q26+MAE!Q26+TEL!Q26+WWP!Q26+OIS!Q26</f>
        <v>14.543508168529661</v>
      </c>
      <c r="R45" s="204">
        <f>ISI!R41+NFM!R57+CHI!R46+NMM!R45+PPA!R46+FBT!R26+TRE!R26+MAE!R26+TEL!R26+WWP!R26+OIS!R26</f>
        <v>12.15219260533104</v>
      </c>
      <c r="S45" s="204">
        <f>ISI!S41+NFM!S57+CHI!S46+NMM!S45+PPA!S46+FBT!S26+TRE!S26+MAE!S26+TEL!S26+WWP!S26+OIS!S26</f>
        <v>16.3560619088564</v>
      </c>
      <c r="T45" s="204">
        <f>ISI!T41+NFM!T57+CHI!T46+NMM!T45+PPA!T46+FBT!T26+TRE!T26+MAE!T26+TEL!T26+WWP!T26+OIS!T26</f>
        <v>74.659243336199481</v>
      </c>
      <c r="U45" s="204">
        <f>ISI!U41+NFM!U57+CHI!U46+NMM!U45+PPA!U46+FBT!U26+TRE!U26+MAE!U26+TEL!U26+WWP!U26+OIS!U26</f>
        <v>68.734565778159919</v>
      </c>
      <c r="V45" s="204">
        <f>ISI!V41+NFM!V57+CHI!V46+NMM!V45+PPA!V46+FBT!V26+TRE!V26+MAE!V26+TEL!V26+WWP!V26+OIS!V26</f>
        <v>52.038435081685293</v>
      </c>
      <c r="W45" s="204">
        <f>ISI!W41+NFM!W57+CHI!W46+NMM!W45+PPA!W46+FBT!W26+TRE!W26+MAE!W26+TEL!W26+WWP!W26+OIS!W26</f>
        <v>51.685898538263103</v>
      </c>
      <c r="X45" s="204">
        <f>ISI!X41+NFM!X57+CHI!X46+NMM!X45+PPA!X46+FBT!X26+TRE!X26+MAE!X26+TEL!X26+WWP!X26+OIS!X26</f>
        <v>59.396904557179695</v>
      </c>
      <c r="Y45" s="204">
        <f>ISI!Y41+NFM!Y57+CHI!Y46+NMM!Y45+PPA!Y46+FBT!Y26+TRE!Y26+MAE!Y26+TEL!Y26+WWP!Y26+OIS!Y26</f>
        <v>40.283319002579532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</v>
      </c>
      <c r="X46" s="204">
        <f>ISI!X42+NFM!X58+CHI!X47+NMM!X46+PPA!X47+FBT!X27+TRE!X27+MAE!X27+TEL!X27+WWP!X27+OIS!X27</f>
        <v>0</v>
      </c>
      <c r="Y46" s="204">
        <f>ISI!Y42+NFM!Y58+CHI!Y47+NMM!Y46+PPA!Y47+FBT!Y27+TRE!Y27+MAE!Y27+TEL!Y27+WWP!Y27+OIS!Y27</f>
        <v>0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</v>
      </c>
      <c r="U48" s="204">
        <f>ISI!U44+NFM!U60+CHI!U49+NMM!U48+PPA!U49+FBT!U29+TRE!U29+MAE!U29+TEL!U29+WWP!U29+OIS!U29</f>
        <v>0</v>
      </c>
      <c r="V48" s="204">
        <f>ISI!V44+NFM!V60+CHI!V49+NMM!V48+PPA!V49+FBT!V29+TRE!V29+MAE!V29+TEL!V29+WWP!V29+OIS!V29</f>
        <v>0</v>
      </c>
      <c r="W48" s="204">
        <f>ISI!W44+NFM!W60+CHI!W49+NMM!W48+PPA!W49+FBT!W29+TRE!W29+MAE!W29+TEL!W29+WWP!W29+OIS!W29</f>
        <v>0</v>
      </c>
      <c r="X48" s="204">
        <f>ISI!X44+NFM!X60+CHI!X49+NMM!X48+PPA!X49+FBT!X29+TRE!X29+MAE!X29+TEL!X29+WWP!X29+OIS!X29</f>
        <v>0</v>
      </c>
      <c r="Y48" s="204">
        <f>ISI!Y44+NFM!Y60+CHI!Y49+NMM!Y48+PPA!Y49+FBT!Y29+TRE!Y29+MAE!Y29+TEL!Y29+WWP!Y29+OIS!Y29</f>
        <v>0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2890.5847807394671</v>
      </c>
      <c r="C49" s="206">
        <f>ISI!C45+NFM!C61+CHI!C50+NMM!C49+PPA!C50+FBT!C30+TRE!C30+MAE!C30+TEL!C30+WWP!C30+OIS!C30</f>
        <v>2903.7452278589858</v>
      </c>
      <c r="D49" s="206">
        <f>ISI!D45+NFM!D61+CHI!D50+NMM!D49+PPA!D50+FBT!D30+TRE!D30+MAE!D30+TEL!D30+WWP!D30+OIS!D30</f>
        <v>2977.667927773</v>
      </c>
      <c r="E49" s="206">
        <f>ISI!E45+NFM!E61+CHI!E50+NMM!E49+PPA!E50+FBT!E30+TRE!E30+MAE!E30+TEL!E30+WWP!E30+OIS!E30</f>
        <v>3064.3450558899399</v>
      </c>
      <c r="F49" s="206">
        <f>ISI!F45+NFM!F61+CHI!F50+NMM!F49+PPA!F50+FBT!F30+TRE!F30+MAE!F30+TEL!F30+WWP!F30+OIS!F30</f>
        <v>3245.7007738607044</v>
      </c>
      <c r="G49" s="206">
        <f>ISI!G45+NFM!G61+CHI!G50+NMM!G49+PPA!G50+FBT!G30+TRE!G30+MAE!G30+TEL!G30+WWP!G30+OIS!G30</f>
        <v>3178.68056749785</v>
      </c>
      <c r="H49" s="206">
        <f>ISI!H45+NFM!H61+CHI!H50+NMM!H49+PPA!H50+FBT!H30+TRE!H30+MAE!H30+TEL!H30+WWP!H30+OIS!H30</f>
        <v>2523.7652622527944</v>
      </c>
      <c r="I49" s="206">
        <f>ISI!I45+NFM!I61+CHI!I50+NMM!I49+PPA!I50+FBT!I30+TRE!I30+MAE!I30+TEL!I30+WWP!I30+OIS!I30</f>
        <v>2505.278503869305</v>
      </c>
      <c r="J49" s="206">
        <f>ISI!J45+NFM!J61+CHI!J50+NMM!J49+PPA!J50+FBT!J30+TRE!J30+MAE!J30+TEL!J30+WWP!J30+OIS!J30</f>
        <v>2507.5475494410998</v>
      </c>
      <c r="K49" s="206">
        <f>ISI!K45+NFM!K61+CHI!K50+NMM!K49+PPA!K50+FBT!K30+TRE!K30+MAE!K30+TEL!K30+WWP!K30+OIS!K30</f>
        <v>2147.3918314703346</v>
      </c>
      <c r="L49" s="206">
        <f>ISI!L45+NFM!L61+CHI!L50+NMM!L49+PPA!L50+FBT!L30+TRE!L30+MAE!L30+TEL!L30+WWP!L30+OIS!L30</f>
        <v>2271.9976784178853</v>
      </c>
      <c r="M49" s="206">
        <f>ISI!M45+NFM!M61+CHI!M50+NMM!M49+PPA!M50+FBT!M30+TRE!M30+MAE!M30+TEL!M30+WWP!M30+OIS!M30</f>
        <v>2206.983920894239</v>
      </c>
      <c r="N49" s="206">
        <f>ISI!N45+NFM!N61+CHI!N50+NMM!N49+PPA!N50+FBT!N30+TRE!N30+MAE!N30+TEL!N30+WWP!N30+OIS!N30</f>
        <v>2127.9257093723136</v>
      </c>
      <c r="O49" s="206">
        <f>ISI!O45+NFM!O61+CHI!O50+NMM!O49+PPA!O50+FBT!O30+TRE!O30+MAE!O30+TEL!O30+WWP!O30+OIS!O30</f>
        <v>2118.6109200343935</v>
      </c>
      <c r="P49" s="206">
        <f>ISI!P45+NFM!P61+CHI!P50+NMM!P49+PPA!P50+FBT!P30+TRE!P30+MAE!P30+TEL!P30+WWP!P30+OIS!P30</f>
        <v>2098.2611349957006</v>
      </c>
      <c r="Q49" s="206">
        <f>ISI!Q45+NFM!Q61+CHI!Q50+NMM!Q49+PPA!Q50+FBT!Q30+TRE!Q30+MAE!Q30+TEL!Q30+WWP!Q30+OIS!Q30</f>
        <v>1752.3133276010319</v>
      </c>
      <c r="R49" s="206">
        <f>ISI!R45+NFM!R61+CHI!R50+NMM!R49+PPA!R50+FBT!R30+TRE!R30+MAE!R30+TEL!R30+WWP!R30+OIS!R30</f>
        <v>1674.4791057609627</v>
      </c>
      <c r="S49" s="206">
        <f>ISI!S45+NFM!S61+CHI!S50+NMM!S49+PPA!S50+FBT!S30+TRE!S30+MAE!S30+TEL!S30+WWP!S30+OIS!S30</f>
        <v>1524.0445399828025</v>
      </c>
      <c r="T49" s="206">
        <f>ISI!T45+NFM!T61+CHI!T50+NMM!T49+PPA!T50+FBT!T30+TRE!T30+MAE!T30+TEL!T30+WWP!T30+OIS!T30</f>
        <v>1437.8633705932932</v>
      </c>
      <c r="U49" s="206">
        <f>ISI!U45+NFM!U61+CHI!U50+NMM!U49+PPA!U50+FBT!U30+TRE!U30+MAE!U30+TEL!U30+WWP!U30+OIS!U30</f>
        <v>1487.0392949269135</v>
      </c>
      <c r="V49" s="206">
        <f>ISI!V45+NFM!V61+CHI!V50+NMM!V49+PPA!V50+FBT!V30+TRE!V30+MAE!V30+TEL!V30+WWP!V30+OIS!V30</f>
        <v>1323.3529664660362</v>
      </c>
      <c r="W49" s="206">
        <f>ISI!W45+NFM!W61+CHI!W50+NMM!W49+PPA!W50+FBT!W30+TRE!W30+MAE!W30+TEL!W30+WWP!W30+OIS!W30</f>
        <v>1406.3202923473775</v>
      </c>
      <c r="X49" s="206">
        <f>ISI!X45+NFM!X61+CHI!X50+NMM!X49+PPA!X50+FBT!X30+TRE!X30+MAE!X30+TEL!X30+WWP!X30+OIS!X30</f>
        <v>1302.3252794496991</v>
      </c>
      <c r="Y49" s="206">
        <f>ISI!Y45+NFM!Y61+CHI!Y50+NMM!Y49+PPA!Y50+FBT!Y30+TRE!Y30+MAE!Y30+TEL!Y30+WWP!Y30+OIS!Y30</f>
        <v>1143.6662080825452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3466.4081685296646</v>
      </c>
      <c r="C50" s="207">
        <f>ISI!C46+NFM!C62+CHI!C51+NMM!C50+PPA!C51+FBT!C31+TRE!C31+MAE!C31+TEL!C31+WWP!C31+OIS!C31</f>
        <v>3487.7103181427342</v>
      </c>
      <c r="D50" s="207">
        <f>ISI!D46+NFM!D62+CHI!D51+NMM!D50+PPA!D51+FBT!D31+TRE!D31+MAE!D31+TEL!D31+WWP!D31+OIS!D31</f>
        <v>3544.5000859845213</v>
      </c>
      <c r="E50" s="207">
        <f>ISI!E46+NFM!E62+CHI!E51+NMM!E50+PPA!E51+FBT!E31+TRE!E31+MAE!E31+TEL!E31+WWP!E31+OIS!E31</f>
        <v>3484.9592433361991</v>
      </c>
      <c r="F50" s="207">
        <f>ISI!F46+NFM!F62+CHI!F51+NMM!F50+PPA!F51+FBT!F31+TRE!F31+MAE!F31+TEL!F31+WWP!F31+OIS!F31</f>
        <v>3542.9585554600167</v>
      </c>
      <c r="G50" s="207">
        <f>ISI!G46+NFM!G62+CHI!G51+NMM!G50+PPA!G51+FBT!G31+TRE!G31+MAE!G31+TEL!G31+WWP!G31+OIS!G31</f>
        <v>3562.4433361994838</v>
      </c>
      <c r="H50" s="207">
        <f>ISI!H46+NFM!H62+CHI!H51+NMM!H50+PPA!H51+FBT!H31+TRE!H31+MAE!H31+TEL!H31+WWP!H31+OIS!H31</f>
        <v>3569.1404127257092</v>
      </c>
      <c r="I50" s="207">
        <f>ISI!I46+NFM!I62+CHI!I51+NMM!I50+PPA!I51+FBT!I31+TRE!I31+MAE!I31+TEL!I31+WWP!I31+OIS!I31</f>
        <v>3626.6546001719689</v>
      </c>
      <c r="J50" s="207">
        <f>ISI!J46+NFM!J62+CHI!J51+NMM!J50+PPA!J51+FBT!J31+TRE!J31+MAE!J31+TEL!J31+WWP!J31+OIS!J31</f>
        <v>3601.1668959587278</v>
      </c>
      <c r="K50" s="207">
        <f>ISI!K46+NFM!K62+CHI!K51+NMM!K50+PPA!K51+FBT!K31+TRE!K31+MAE!K31+TEL!K31+WWP!K31+OIS!K31</f>
        <v>3136.3542562338775</v>
      </c>
      <c r="L50" s="207">
        <f>ISI!L46+NFM!L62+CHI!L51+NMM!L50+PPA!L51+FBT!L31+TRE!L31+MAE!L31+TEL!L31+WWP!L31+OIS!L31</f>
        <v>3362.1709372312998</v>
      </c>
      <c r="M50" s="207">
        <f>ISI!M46+NFM!M62+CHI!M51+NMM!M50+PPA!M51+FBT!M31+TRE!M31+MAE!M31+TEL!M31+WWP!M31+OIS!M31</f>
        <v>3354.314703353396</v>
      </c>
      <c r="N50" s="207">
        <f>ISI!N46+NFM!N62+CHI!N51+NMM!N50+PPA!N51+FBT!N31+TRE!N31+MAE!N31+TEL!N31+WWP!N31+OIS!N31</f>
        <v>3005.9624247635425</v>
      </c>
      <c r="O50" s="207">
        <f>ISI!O46+NFM!O62+CHI!O51+NMM!O50+PPA!O51+FBT!O31+TRE!O31+MAE!O31+TEL!O31+WWP!O31+OIS!O31</f>
        <v>2991.4520206362854</v>
      </c>
      <c r="P50" s="207">
        <f>ISI!P46+NFM!P62+CHI!P51+NMM!P50+PPA!P51+FBT!P31+TRE!P31+MAE!P31+TEL!P31+WWP!P31+OIS!P31</f>
        <v>2852.4180567497851</v>
      </c>
      <c r="Q50" s="207">
        <f>ISI!Q46+NFM!Q62+CHI!Q51+NMM!Q50+PPA!Q51+FBT!Q31+TRE!Q31+MAE!Q31+TEL!Q31+WWP!Q31+OIS!Q31</f>
        <v>2947.2626827171098</v>
      </c>
      <c r="R50" s="207">
        <f>ISI!R46+NFM!R62+CHI!R51+NMM!R50+PPA!R51+FBT!R31+TRE!R31+MAE!R31+TEL!R31+WWP!R31+OIS!R31</f>
        <v>3050.1087704213251</v>
      </c>
      <c r="S50" s="207">
        <f>ISI!S46+NFM!S62+CHI!S51+NMM!S50+PPA!S51+FBT!S31+TRE!S31+MAE!S31+TEL!S31+WWP!S31+OIS!S31</f>
        <v>3065.7826311263962</v>
      </c>
      <c r="T50" s="207">
        <f>ISI!T46+NFM!T62+CHI!T51+NMM!T50+PPA!T51+FBT!T31+TRE!T31+MAE!T31+TEL!T31+WWP!T31+OIS!T31</f>
        <v>3111.733705932932</v>
      </c>
      <c r="U50" s="207">
        <f>ISI!U46+NFM!U62+CHI!U51+NMM!U50+PPA!U51+FBT!U31+TRE!U31+MAE!U31+TEL!U31+WWP!U31+OIS!U31</f>
        <v>3060.5100601891663</v>
      </c>
      <c r="V50" s="207">
        <f>ISI!V46+NFM!V62+CHI!V51+NMM!V50+PPA!V51+FBT!V31+TRE!V31+MAE!V31+TEL!V31+WWP!V31+OIS!V31</f>
        <v>3067.0745485812554</v>
      </c>
      <c r="W50" s="207">
        <f>ISI!W46+NFM!W62+CHI!W51+NMM!W50+PPA!W51+FBT!W31+TRE!W31+MAE!W31+TEL!W31+WWP!W31+OIS!W31</f>
        <v>3036.1849527085119</v>
      </c>
      <c r="X50" s="207">
        <f>ISI!X46+NFM!X62+CHI!X51+NMM!X50+PPA!X51+FBT!X31+TRE!X31+MAE!X31+TEL!X31+WWP!X31+OIS!X31</f>
        <v>2909.9021496130699</v>
      </c>
      <c r="Y50" s="207">
        <f>ISI!Y46+NFM!Y62+CHI!Y51+NMM!Y50+PPA!Y51+FBT!Y31+TRE!Y31+MAE!Y31+TEL!Y31+WWP!Y31+OIS!Y31</f>
        <v>2750.5212381771271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15235.471539122949</v>
      </c>
      <c r="C51" s="210">
        <f t="shared" si="4"/>
        <v>15158.887790197772</v>
      </c>
      <c r="D51" s="210">
        <f t="shared" si="4"/>
        <v>15448.99785038693</v>
      </c>
      <c r="E51" s="210">
        <f t="shared" si="4"/>
        <v>15505.464660361131</v>
      </c>
      <c r="F51" s="210">
        <f t="shared" si="4"/>
        <v>15706.677987962168</v>
      </c>
      <c r="G51" s="210">
        <f t="shared" si="4"/>
        <v>15602.055717970761</v>
      </c>
      <c r="H51" s="210">
        <f t="shared" si="4"/>
        <v>15275.199312123814</v>
      </c>
      <c r="I51" s="210">
        <f t="shared" si="4"/>
        <v>15356.204213241623</v>
      </c>
      <c r="J51" s="210">
        <f t="shared" si="4"/>
        <v>14766.635769561479</v>
      </c>
      <c r="K51" s="210">
        <f t="shared" si="4"/>
        <v>13311.773344797937</v>
      </c>
      <c r="L51" s="210">
        <f t="shared" si="4"/>
        <v>14322.873860705069</v>
      </c>
      <c r="M51" s="210">
        <f t="shared" si="4"/>
        <v>13779.767927773</v>
      </c>
      <c r="N51" s="210">
        <f t="shared" si="4"/>
        <v>13558.768099742047</v>
      </c>
      <c r="O51" s="210">
        <f t="shared" si="4"/>
        <v>13350.827773000861</v>
      </c>
      <c r="P51" s="210">
        <f t="shared" si="4"/>
        <v>13080.792347377472</v>
      </c>
      <c r="Q51" s="210">
        <f t="shared" si="4"/>
        <v>13126.468529664658</v>
      </c>
      <c r="R51" s="210">
        <f t="shared" si="4"/>
        <v>13784.072570937227</v>
      </c>
      <c r="S51" s="210">
        <f t="shared" si="4"/>
        <v>13754.907480653481</v>
      </c>
      <c r="T51" s="210">
        <f t="shared" si="4"/>
        <v>13635.095356835771</v>
      </c>
      <c r="U51" s="210">
        <f t="shared" si="4"/>
        <v>13261.118400687876</v>
      </c>
      <c r="V51" s="210">
        <f t="shared" si="4"/>
        <v>13269.471625107479</v>
      </c>
      <c r="W51" s="210">
        <f t="shared" si="4"/>
        <v>13285.819174548582</v>
      </c>
      <c r="X51" s="210">
        <f t="shared" si="4"/>
        <v>12253.861994840925</v>
      </c>
      <c r="Y51" s="210">
        <f t="shared" si="4"/>
        <v>11636.498882201209</v>
      </c>
    </row>
    <row r="52" spans="1:25" ht="12" customHeight="1" x14ac:dyDescent="0.25">
      <c r="A52" s="17" t="s">
        <v>14</v>
      </c>
      <c r="B52" s="209">
        <f>ISI!B$47</f>
        <v>690.57188306104899</v>
      </c>
      <c r="C52" s="209">
        <f>ISI!C$47</f>
        <v>699.3153052450557</v>
      </c>
      <c r="D52" s="209">
        <f>ISI!D$47</f>
        <v>694.78589853826315</v>
      </c>
      <c r="E52" s="209">
        <f>ISI!E$47</f>
        <v>698.07592433361981</v>
      </c>
      <c r="F52" s="209">
        <f>ISI!F$47</f>
        <v>720.67601031814252</v>
      </c>
      <c r="G52" s="209">
        <f>ISI!G$47</f>
        <v>711.6257953568354</v>
      </c>
      <c r="H52" s="209">
        <f>ISI!H$47</f>
        <v>721.32932072226993</v>
      </c>
      <c r="I52" s="209">
        <f>ISI!I$47</f>
        <v>706.59346517626807</v>
      </c>
      <c r="J52" s="209">
        <f>ISI!J$47</f>
        <v>688.07652622527928</v>
      </c>
      <c r="K52" s="209">
        <f>ISI!K$47</f>
        <v>601.97773000859877</v>
      </c>
      <c r="L52" s="209">
        <f>ISI!L$47</f>
        <v>691.67927773000849</v>
      </c>
      <c r="M52" s="209">
        <f>ISI!M$47</f>
        <v>686.10748065348207</v>
      </c>
      <c r="N52" s="209">
        <f>ISI!N$47</f>
        <v>688.05640584694697</v>
      </c>
      <c r="O52" s="209">
        <f>ISI!O$47</f>
        <v>683.21392949269136</v>
      </c>
      <c r="P52" s="209">
        <f>ISI!P$47</f>
        <v>684.03748925193429</v>
      </c>
      <c r="Q52" s="209">
        <f>ISI!Q$47</f>
        <v>795.83533963886487</v>
      </c>
      <c r="R52" s="209">
        <f>ISI!R$47</f>
        <v>825.14840928632839</v>
      </c>
      <c r="S52" s="209">
        <f>ISI!S$47</f>
        <v>851.35219260533086</v>
      </c>
      <c r="T52" s="209">
        <f>ISI!T$47</f>
        <v>799.08976784178822</v>
      </c>
      <c r="U52" s="209">
        <f>ISI!U$47</f>
        <v>771.28993981083374</v>
      </c>
      <c r="V52" s="209">
        <f>ISI!V$47</f>
        <v>728.41195184866717</v>
      </c>
      <c r="W52" s="209">
        <f>ISI!W$47</f>
        <v>769.2475494411002</v>
      </c>
      <c r="X52" s="209">
        <f>ISI!X$47</f>
        <v>759.21117798796217</v>
      </c>
      <c r="Y52" s="209">
        <f>ISI!Y$47</f>
        <v>679.3983662940667</v>
      </c>
    </row>
    <row r="53" spans="1:25" ht="12" customHeight="1" x14ac:dyDescent="0.25">
      <c r="A53" s="18" t="s">
        <v>43</v>
      </c>
      <c r="B53" s="204">
        <f>ISI!B$48</f>
        <v>677.89968337332243</v>
      </c>
      <c r="C53" s="204">
        <f>ISI!C$48</f>
        <v>688.8074285811698</v>
      </c>
      <c r="D53" s="204">
        <f>ISI!D$48</f>
        <v>685.45475429755663</v>
      </c>
      <c r="E53" s="204">
        <f>ISI!E$48</f>
        <v>689.20417047224305</v>
      </c>
      <c r="F53" s="204">
        <f>ISI!F$48</f>
        <v>710.6532814152572</v>
      </c>
      <c r="G53" s="204">
        <f>ISI!G$48</f>
        <v>701.31954494016804</v>
      </c>
      <c r="H53" s="204">
        <f>ISI!H$48</f>
        <v>709.85369754723706</v>
      </c>
      <c r="I53" s="204">
        <f>ISI!I$48</f>
        <v>694.93641240460443</v>
      </c>
      <c r="J53" s="204">
        <f>ISI!J$48</f>
        <v>677.42010031817597</v>
      </c>
      <c r="K53" s="204">
        <f>ISI!K$48</f>
        <v>597.32209076366564</v>
      </c>
      <c r="L53" s="204">
        <f>ISI!L$48</f>
        <v>682.31041923022451</v>
      </c>
      <c r="M53" s="204">
        <f>ISI!M$48</f>
        <v>673.77544446944557</v>
      </c>
      <c r="N53" s="204">
        <f>ISI!N$48</f>
        <v>677.92099537395336</v>
      </c>
      <c r="O53" s="204">
        <f>ISI!O$48</f>
        <v>673.63170943704517</v>
      </c>
      <c r="P53" s="204">
        <f>ISI!P$48</f>
        <v>675.0896098995272</v>
      </c>
      <c r="Q53" s="204">
        <f>ISI!Q$48</f>
        <v>787.60102934432325</v>
      </c>
      <c r="R53" s="204">
        <f>ISI!R$48</f>
        <v>817.83289215546256</v>
      </c>
      <c r="S53" s="204">
        <f>ISI!S$48</f>
        <v>851.35219260533086</v>
      </c>
      <c r="T53" s="204">
        <f>ISI!T$48</f>
        <v>799.08976784178822</v>
      </c>
      <c r="U53" s="204">
        <f>ISI!U$48</f>
        <v>771.28993981083374</v>
      </c>
      <c r="V53" s="204">
        <f>ISI!V$48</f>
        <v>728.41195184866717</v>
      </c>
      <c r="W53" s="204">
        <f>ISI!W$48</f>
        <v>769.2475494411002</v>
      </c>
      <c r="X53" s="204">
        <f>ISI!X$48</f>
        <v>759.21117798796217</v>
      </c>
      <c r="Y53" s="204">
        <f>ISI!Y$48</f>
        <v>679.3983662940667</v>
      </c>
    </row>
    <row r="54" spans="1:25" ht="12" customHeight="1" x14ac:dyDescent="0.25">
      <c r="A54" s="18" t="s">
        <v>44</v>
      </c>
      <c r="B54" s="204">
        <f>ISI!B$49</f>
        <v>12.67219968772654</v>
      </c>
      <c r="C54" s="204">
        <f>ISI!C$49</f>
        <v>10.507876663885851</v>
      </c>
      <c r="D54" s="204">
        <f>ISI!D$49</f>
        <v>9.3311442407064842</v>
      </c>
      <c r="E54" s="204">
        <f>ISI!E$49</f>
        <v>8.8717538613767086</v>
      </c>
      <c r="F54" s="204">
        <f>ISI!F$49</f>
        <v>10.022728902885319</v>
      </c>
      <c r="G54" s="204">
        <f>ISI!G$49</f>
        <v>10.30625041666732</v>
      </c>
      <c r="H54" s="204">
        <f>ISI!H$49</f>
        <v>11.475623175032901</v>
      </c>
      <c r="I54" s="204">
        <f>ISI!I$49</f>
        <v>11.65705277166364</v>
      </c>
      <c r="J54" s="204">
        <f>ISI!J$49</f>
        <v>10.656425907103349</v>
      </c>
      <c r="K54" s="204">
        <f>ISI!K$49</f>
        <v>4.6556392449330737</v>
      </c>
      <c r="L54" s="204">
        <f>ISI!L$49</f>
        <v>9.3688584997839897</v>
      </c>
      <c r="M54" s="204">
        <f>ISI!M$49</f>
        <v>12.33203618403653</v>
      </c>
      <c r="N54" s="204">
        <f>ISI!N$49</f>
        <v>10.13541047299366</v>
      </c>
      <c r="O54" s="204">
        <f>ISI!O$49</f>
        <v>9.5822200556461716</v>
      </c>
      <c r="P54" s="204">
        <f>ISI!P$49</f>
        <v>8.9478793524071136</v>
      </c>
      <c r="Q54" s="204">
        <f>ISI!Q$49</f>
        <v>8.2343102945416202</v>
      </c>
      <c r="R54" s="204">
        <f>ISI!R$49</f>
        <v>7.3155171308658584</v>
      </c>
      <c r="S54" s="204">
        <f>ISI!S$49</f>
        <v>0</v>
      </c>
      <c r="T54" s="204">
        <f>ISI!T$49</f>
        <v>0</v>
      </c>
      <c r="U54" s="204">
        <f>ISI!U$49</f>
        <v>0</v>
      </c>
      <c r="V54" s="204">
        <f>ISI!V$49</f>
        <v>0</v>
      </c>
      <c r="W54" s="204">
        <f>ISI!W$49</f>
        <v>0</v>
      </c>
      <c r="X54" s="204">
        <f>ISI!X$49</f>
        <v>0</v>
      </c>
      <c r="Y54" s="204">
        <f>ISI!Y$49</f>
        <v>0</v>
      </c>
    </row>
    <row r="55" spans="1:25" ht="12" customHeight="1" x14ac:dyDescent="0.25">
      <c r="A55" s="19" t="s">
        <v>18</v>
      </c>
      <c r="B55" s="205">
        <f>NFM!B$63</f>
        <v>614.15374032674083</v>
      </c>
      <c r="C55" s="205">
        <f>NFM!C$63</f>
        <v>588.23422184006881</v>
      </c>
      <c r="D55" s="205">
        <f>NFM!D$63</f>
        <v>582.26784178847788</v>
      </c>
      <c r="E55" s="205">
        <f>NFM!E$63</f>
        <v>584.54402407566636</v>
      </c>
      <c r="F55" s="205">
        <f>NFM!F$63</f>
        <v>642.51900257953571</v>
      </c>
      <c r="G55" s="205">
        <f>NFM!G$63</f>
        <v>641.01427343078262</v>
      </c>
      <c r="H55" s="205">
        <f>NFM!H$63</f>
        <v>583.14668959587277</v>
      </c>
      <c r="I55" s="205">
        <f>NFM!I$63</f>
        <v>621.71074806534796</v>
      </c>
      <c r="J55" s="205">
        <f>NFM!J$63</f>
        <v>652.75116079105783</v>
      </c>
      <c r="K55" s="205">
        <f>NFM!K$63</f>
        <v>404.11031814273417</v>
      </c>
      <c r="L55" s="205">
        <f>NFM!L$63</f>
        <v>496.8422184006879</v>
      </c>
      <c r="M55" s="205">
        <f>NFM!M$63</f>
        <v>604.2846087704213</v>
      </c>
      <c r="N55" s="205">
        <f>NFM!N$63</f>
        <v>311.93490971625101</v>
      </c>
      <c r="O55" s="205">
        <f>NFM!O$63</f>
        <v>310.7765262252795</v>
      </c>
      <c r="P55" s="205">
        <f>NFM!P$63</f>
        <v>192.59079965606196</v>
      </c>
      <c r="Q55" s="205">
        <f>NFM!Q$63</f>
        <v>227.52184006878764</v>
      </c>
      <c r="R55" s="205">
        <f>NFM!R$63</f>
        <v>241.68185726569217</v>
      </c>
      <c r="S55" s="205">
        <f>NFM!S$63</f>
        <v>247.44256233877906</v>
      </c>
      <c r="T55" s="205">
        <f>NFM!T$63</f>
        <v>266.0603611349955</v>
      </c>
      <c r="U55" s="205">
        <f>NFM!U$63</f>
        <v>301.00653482373167</v>
      </c>
      <c r="V55" s="205">
        <f>NFM!V$63</f>
        <v>293.78933791917461</v>
      </c>
      <c r="W55" s="205">
        <f>NFM!W$63</f>
        <v>254.67231298366292</v>
      </c>
      <c r="X55" s="205">
        <f>NFM!X$63</f>
        <v>156.98392089423905</v>
      </c>
      <c r="Y55" s="205">
        <f>NFM!Y$63</f>
        <v>135.04110060189163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437.04183271224235</v>
      </c>
      <c r="C57" s="204">
        <f>NFM!C$65</f>
        <v>420.61097995745365</v>
      </c>
      <c r="D57" s="204">
        <f>NFM!D$65</f>
        <v>412.88111785765267</v>
      </c>
      <c r="E57" s="204">
        <f>NFM!E$65</f>
        <v>405.23682736614069</v>
      </c>
      <c r="F57" s="204">
        <f>NFM!F$65</f>
        <v>467.07031888205915</v>
      </c>
      <c r="G57" s="204">
        <f>NFM!G$65</f>
        <v>466.32846108732667</v>
      </c>
      <c r="H57" s="204">
        <f>NFM!H$65</f>
        <v>404.97238382036096</v>
      </c>
      <c r="I57" s="204">
        <f>NFM!I$65</f>
        <v>440.29912613280908</v>
      </c>
      <c r="J57" s="204">
        <f>NFM!J$65</f>
        <v>463.79560219492379</v>
      </c>
      <c r="K57" s="204">
        <f>NFM!K$65</f>
        <v>234.37694040769071</v>
      </c>
      <c r="L57" s="204">
        <f>NFM!L$65</f>
        <v>314.10708453172509</v>
      </c>
      <c r="M57" s="204">
        <f>NFM!M$65</f>
        <v>416.81862220483333</v>
      </c>
      <c r="N57" s="204">
        <f>NFM!N$65</f>
        <v>129.69833748534739</v>
      </c>
      <c r="O57" s="204">
        <f>NFM!O$65</f>
        <v>121.17241911828189</v>
      </c>
      <c r="P57" s="204">
        <f>NFM!P$65</f>
        <v>18.535005012060363</v>
      </c>
      <c r="Q57" s="204">
        <f>NFM!Q$65</f>
        <v>49.178043623731654</v>
      </c>
      <c r="R57" s="204">
        <f>NFM!R$65</f>
        <v>62.491596251861459</v>
      </c>
      <c r="S57" s="204">
        <f>NFM!S$65</f>
        <v>58.663063207131039</v>
      </c>
      <c r="T57" s="204">
        <f>NFM!T$65</f>
        <v>75.449242532131706</v>
      </c>
      <c r="U57" s="204">
        <f>NFM!U$65</f>
        <v>126.10929556685346</v>
      </c>
      <c r="V57" s="204">
        <f>NFM!V$65</f>
        <v>118.61770659901259</v>
      </c>
      <c r="W57" s="204">
        <f>NFM!W$65</f>
        <v>80.923397214538426</v>
      </c>
      <c r="X57" s="204">
        <f>NFM!X$65</f>
        <v>21.52139353349256</v>
      </c>
      <c r="Y57" s="204">
        <f>NFM!Y$65</f>
        <v>19.205343199149631</v>
      </c>
    </row>
    <row r="58" spans="1:25" ht="12" customHeight="1" x14ac:dyDescent="0.25">
      <c r="A58" s="22" t="s">
        <v>46</v>
      </c>
      <c r="B58" s="211">
        <f>NFM!B$66</f>
        <v>418.62851717951099</v>
      </c>
      <c r="C58" s="211">
        <f>NFM!C$66</f>
        <v>403.28447263243271</v>
      </c>
      <c r="D58" s="211">
        <f>NFM!D$66</f>
        <v>397.96131781909969</v>
      </c>
      <c r="E58" s="211">
        <f>NFM!E$66</f>
        <v>388.80385225561361</v>
      </c>
      <c r="F58" s="211">
        <f>NFM!F$66</f>
        <v>451.62522343082571</v>
      </c>
      <c r="G58" s="211">
        <f>NFM!G$66</f>
        <v>451.18920534813748</v>
      </c>
      <c r="H58" s="211">
        <f>NFM!H$66</f>
        <v>388.22991413897461</v>
      </c>
      <c r="I58" s="211">
        <f>NFM!I$66</f>
        <v>419.26933032387331</v>
      </c>
      <c r="J58" s="211">
        <f>NFM!J$66</f>
        <v>449.61250556760382</v>
      </c>
      <c r="K58" s="211">
        <f>NFM!K$66</f>
        <v>224.68830484225481</v>
      </c>
      <c r="L58" s="211">
        <f>NFM!L$66</f>
        <v>294.03098856867831</v>
      </c>
      <c r="M58" s="211">
        <f>NFM!M$66</f>
        <v>395.95127700124368</v>
      </c>
      <c r="N58" s="211">
        <f>NFM!N$66</f>
        <v>110.07988703396759</v>
      </c>
      <c r="O58" s="211">
        <f>NFM!O$66</f>
        <v>104.7198071738548</v>
      </c>
      <c r="P58" s="211">
        <f>NFM!P$66</f>
        <v>1.0027004915571049</v>
      </c>
      <c r="Q58" s="211">
        <f>NFM!Q$66</f>
        <v>33.04387092600858</v>
      </c>
      <c r="R58" s="211">
        <f>NFM!R$66</f>
        <v>44.491630597892637</v>
      </c>
      <c r="S58" s="211">
        <f>NFM!S$66</f>
        <v>38.796225820225608</v>
      </c>
      <c r="T58" s="211">
        <f>NFM!T$66</f>
        <v>54.923186141877622</v>
      </c>
      <c r="U58" s="211">
        <f>NFM!U$66</f>
        <v>105.67133837874751</v>
      </c>
      <c r="V58" s="211">
        <f>NFM!V$66</f>
        <v>97.054550258633981</v>
      </c>
      <c r="W58" s="211">
        <f>NFM!W$66</f>
        <v>61.167448146801277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18.413315532731339</v>
      </c>
      <c r="C59" s="212">
        <f>NFM!C$67</f>
        <v>17.326507325020941</v>
      </c>
      <c r="D59" s="212">
        <f>NFM!D$67</f>
        <v>14.91980003855298</v>
      </c>
      <c r="E59" s="212">
        <f>NFM!E$67</f>
        <v>16.43297511052706</v>
      </c>
      <c r="F59" s="212">
        <f>NFM!F$67</f>
        <v>15.445095451233451</v>
      </c>
      <c r="G59" s="212">
        <f>NFM!G$67</f>
        <v>15.13925573918919</v>
      </c>
      <c r="H59" s="212">
        <f>NFM!H$67</f>
        <v>16.742469681386339</v>
      </c>
      <c r="I59" s="212">
        <f>NFM!I$67</f>
        <v>21.029795808935798</v>
      </c>
      <c r="J59" s="212">
        <f>NFM!J$67</f>
        <v>14.183096627319991</v>
      </c>
      <c r="K59" s="212">
        <f>NFM!K$67</f>
        <v>9.6886355654359111</v>
      </c>
      <c r="L59" s="212">
        <f>NFM!L$67</f>
        <v>20.076095963046779</v>
      </c>
      <c r="M59" s="212">
        <f>NFM!M$67</f>
        <v>20.86734520358964</v>
      </c>
      <c r="N59" s="212">
        <f>NFM!N$67</f>
        <v>19.61845045137979</v>
      </c>
      <c r="O59" s="212">
        <f>NFM!O$67</f>
        <v>16.45261194442709</v>
      </c>
      <c r="P59" s="212">
        <f>NFM!P$67</f>
        <v>17.53230452050326</v>
      </c>
      <c r="Q59" s="212">
        <f>NFM!Q$67</f>
        <v>16.13417269772307</v>
      </c>
      <c r="R59" s="212">
        <f>NFM!R$67</f>
        <v>17.999965653968822</v>
      </c>
      <c r="S59" s="212">
        <f>NFM!S$67</f>
        <v>19.866837386905431</v>
      </c>
      <c r="T59" s="212">
        <f>NFM!T$67</f>
        <v>20.526056390254091</v>
      </c>
      <c r="U59" s="212">
        <f>NFM!U$67</f>
        <v>20.437957188105951</v>
      </c>
      <c r="V59" s="212">
        <f>NFM!V$67</f>
        <v>21.563156340378612</v>
      </c>
      <c r="W59" s="212">
        <f>NFM!W$67</f>
        <v>19.755949067737141</v>
      </c>
      <c r="X59" s="212">
        <f>NFM!X$67</f>
        <v>21.52139353349256</v>
      </c>
      <c r="Y59" s="212">
        <f>NFM!Y$67</f>
        <v>19.205343199149631</v>
      </c>
    </row>
    <row r="60" spans="1:25" ht="12" customHeight="1" x14ac:dyDescent="0.25">
      <c r="A60" s="18" t="s">
        <v>47</v>
      </c>
      <c r="B60" s="204">
        <f>NFM!B$68</f>
        <v>177.11190761449851</v>
      </c>
      <c r="C60" s="204">
        <f>NFM!C$68</f>
        <v>167.62324188261519</v>
      </c>
      <c r="D60" s="204">
        <f>NFM!D$68</f>
        <v>169.38672393082521</v>
      </c>
      <c r="E60" s="204">
        <f>NFM!E$68</f>
        <v>179.30719670952561</v>
      </c>
      <c r="F60" s="204">
        <f>NFM!F$68</f>
        <v>175.4486836974765</v>
      </c>
      <c r="G60" s="204">
        <f>NFM!G$68</f>
        <v>174.68581234345589</v>
      </c>
      <c r="H60" s="204">
        <f>NFM!H$68</f>
        <v>178.17430577551181</v>
      </c>
      <c r="I60" s="204">
        <f>NFM!I$68</f>
        <v>181.41162193253891</v>
      </c>
      <c r="J60" s="204">
        <f>NFM!J$68</f>
        <v>188.95555859613401</v>
      </c>
      <c r="K60" s="204">
        <f>NFM!K$68</f>
        <v>169.73337773504349</v>
      </c>
      <c r="L60" s="204">
        <f>NFM!L$68</f>
        <v>182.73513386896281</v>
      </c>
      <c r="M60" s="204">
        <f>NFM!M$68</f>
        <v>187.465986565588</v>
      </c>
      <c r="N60" s="204">
        <f>NFM!N$68</f>
        <v>182.23657223090359</v>
      </c>
      <c r="O60" s="204">
        <f>NFM!O$68</f>
        <v>189.60410710699759</v>
      </c>
      <c r="P60" s="204">
        <f>NFM!P$68</f>
        <v>174.05579464400159</v>
      </c>
      <c r="Q60" s="204">
        <f>NFM!Q$68</f>
        <v>178.343796445056</v>
      </c>
      <c r="R60" s="204">
        <f>NFM!R$68</f>
        <v>179.19026101383071</v>
      </c>
      <c r="S60" s="204">
        <f>NFM!S$68</f>
        <v>188.77949913164801</v>
      </c>
      <c r="T60" s="204">
        <f>NFM!T$68</f>
        <v>190.6111186028638</v>
      </c>
      <c r="U60" s="204">
        <f>NFM!U$68</f>
        <v>174.89723925687821</v>
      </c>
      <c r="V60" s="204">
        <f>NFM!V$68</f>
        <v>175.17163132016199</v>
      </c>
      <c r="W60" s="204">
        <f>NFM!W$68</f>
        <v>173.74891576912449</v>
      </c>
      <c r="X60" s="204">
        <f>NFM!X$68</f>
        <v>135.46252736074649</v>
      </c>
      <c r="Y60" s="204">
        <f>NFM!Y$68</f>
        <v>115.835757402742</v>
      </c>
    </row>
    <row r="61" spans="1:25" ht="12" customHeight="1" x14ac:dyDescent="0.25">
      <c r="A61" s="19" t="s">
        <v>19</v>
      </c>
      <c r="B61" s="205">
        <f>CHI!B$52</f>
        <v>7133.9117798796187</v>
      </c>
      <c r="C61" s="205">
        <f>CHI!C$52</f>
        <v>7208.3981943250255</v>
      </c>
      <c r="D61" s="205">
        <f>CHI!D$52</f>
        <v>7593.3190885640588</v>
      </c>
      <c r="E61" s="205">
        <f>CHI!E$52</f>
        <v>7847.6395528804778</v>
      </c>
      <c r="F61" s="205">
        <f>CHI!F$52</f>
        <v>7982.8061908856416</v>
      </c>
      <c r="G61" s="205">
        <f>CHI!G$52</f>
        <v>7966.9948409286308</v>
      </c>
      <c r="H61" s="205">
        <f>CHI!H$52</f>
        <v>7740.9769561478888</v>
      </c>
      <c r="I61" s="205">
        <f>CHI!I$52</f>
        <v>7912.9764402407636</v>
      </c>
      <c r="J61" s="205">
        <f>CHI!J$52</f>
        <v>7303.0883061048999</v>
      </c>
      <c r="K61" s="205">
        <f>CHI!K$52</f>
        <v>6882.4509028374905</v>
      </c>
      <c r="L61" s="205">
        <f>CHI!L$52</f>
        <v>7452.7268271711082</v>
      </c>
      <c r="M61" s="205">
        <f>CHI!M$52</f>
        <v>7112.1721410146138</v>
      </c>
      <c r="N61" s="205">
        <f>CHI!N$52</f>
        <v>7338.2390369733457</v>
      </c>
      <c r="O61" s="205">
        <f>CHI!O$52</f>
        <v>7231.8261392949289</v>
      </c>
      <c r="P61" s="205">
        <f>CHI!P$52</f>
        <v>7119.2527944969916</v>
      </c>
      <c r="Q61" s="205">
        <f>CHI!Q$52</f>
        <v>6908.9676698194326</v>
      </c>
      <c r="R61" s="205">
        <f>CHI!R$52</f>
        <v>7370.23499570077</v>
      </c>
      <c r="S61" s="205">
        <f>CHI!S$52</f>
        <v>7310.3495270851217</v>
      </c>
      <c r="T61" s="205">
        <f>CHI!T$52</f>
        <v>7158.933361994842</v>
      </c>
      <c r="U61" s="205">
        <f>CHI!U$52</f>
        <v>7031.9398108340474</v>
      </c>
      <c r="V61" s="205">
        <f>CHI!V$52</f>
        <v>7216.7361134995681</v>
      </c>
      <c r="W61" s="205">
        <f>CHI!W$52</f>
        <v>7175.8125537403266</v>
      </c>
      <c r="X61" s="205">
        <f>CHI!X$52</f>
        <v>6509.156491831468</v>
      </c>
      <c r="Y61" s="205">
        <f>CHI!Y$52</f>
        <v>6261.2451418744668</v>
      </c>
    </row>
    <row r="62" spans="1:25" ht="12" customHeight="1" x14ac:dyDescent="0.25">
      <c r="A62" s="18" t="s">
        <v>59</v>
      </c>
      <c r="B62" s="204">
        <f>CHI!B$53</f>
        <v>6792.1113506799775</v>
      </c>
      <c r="C62" s="204">
        <f>CHI!C$53</f>
        <v>6822.6150380117924</v>
      </c>
      <c r="D62" s="204">
        <f>CHI!D$53</f>
        <v>7164.9911405409657</v>
      </c>
      <c r="E62" s="204">
        <f>CHI!E$53</f>
        <v>7417.8315400761221</v>
      </c>
      <c r="F62" s="204">
        <f>CHI!F$53</f>
        <v>7524.5484639053957</v>
      </c>
      <c r="G62" s="204">
        <f>CHI!G$53</f>
        <v>7514.1607551498746</v>
      </c>
      <c r="H62" s="204">
        <f>CHI!H$53</f>
        <v>7274.2799906666223</v>
      </c>
      <c r="I62" s="204">
        <f>CHI!I$53</f>
        <v>7433.2676180608578</v>
      </c>
      <c r="J62" s="204">
        <f>CHI!J$53</f>
        <v>6892.2786123627138</v>
      </c>
      <c r="K62" s="204">
        <f>CHI!K$53</f>
        <v>6462.1006611410612</v>
      </c>
      <c r="L62" s="204">
        <f>CHI!L$53</f>
        <v>7060.3399682252602</v>
      </c>
      <c r="M62" s="204">
        <f>CHI!M$53</f>
        <v>6757.5305335084231</v>
      </c>
      <c r="N62" s="204">
        <f>CHI!N$53</f>
        <v>7016.95566127237</v>
      </c>
      <c r="O62" s="204">
        <f>CHI!O$53</f>
        <v>6789.7276069661984</v>
      </c>
      <c r="P62" s="204">
        <f>CHI!P$53</f>
        <v>6653.8249076455068</v>
      </c>
      <c r="Q62" s="204">
        <f>CHI!Q$53</f>
        <v>6528.8465320018331</v>
      </c>
      <c r="R62" s="204">
        <f>CHI!R$53</f>
        <v>6929.7247012343651</v>
      </c>
      <c r="S62" s="204">
        <f>CHI!S$53</f>
        <v>6899.3676135630649</v>
      </c>
      <c r="T62" s="204">
        <f>CHI!T$53</f>
        <v>6818.177901526049</v>
      </c>
      <c r="U62" s="204">
        <f>CHI!U$53</f>
        <v>6685.3657977946532</v>
      </c>
      <c r="V62" s="204">
        <f>CHI!V$53</f>
        <v>6794.6687810930016</v>
      </c>
      <c r="W62" s="204">
        <f>CHI!W$53</f>
        <v>6788.6579186784365</v>
      </c>
      <c r="X62" s="204">
        <f>CHI!X$53</f>
        <v>6091.1550782398572</v>
      </c>
      <c r="Y62" s="204">
        <f>CHI!Y$53</f>
        <v>5654.6105700572443</v>
      </c>
    </row>
    <row r="63" spans="1:25" ht="12" customHeight="1" x14ac:dyDescent="0.25">
      <c r="A63" s="18" t="s">
        <v>49</v>
      </c>
      <c r="B63" s="204">
        <f>CHI!B$54</f>
        <v>221.57769190465191</v>
      </c>
      <c r="C63" s="204">
        <f>CHI!C$54</f>
        <v>253.70172685275261</v>
      </c>
      <c r="D63" s="204">
        <f>CHI!D$54</f>
        <v>282.09698357017498</v>
      </c>
      <c r="E63" s="204">
        <f>CHI!E$54</f>
        <v>300.3342677184699</v>
      </c>
      <c r="F63" s="204">
        <f>CHI!F$54</f>
        <v>337.51461026032177</v>
      </c>
      <c r="G63" s="204">
        <f>CHI!G$54</f>
        <v>344.53371666612549</v>
      </c>
      <c r="H63" s="204">
        <f>CHI!H$54</f>
        <v>363.88161712906179</v>
      </c>
      <c r="I63" s="204">
        <f>CHI!I$54</f>
        <v>367.9870332781922</v>
      </c>
      <c r="J63" s="204">
        <f>CHI!J$54</f>
        <v>298.76850981948752</v>
      </c>
      <c r="K63" s="204">
        <f>CHI!K$54</f>
        <v>303.73534412167231</v>
      </c>
      <c r="L63" s="204">
        <f>CHI!L$54</f>
        <v>277.78509149028611</v>
      </c>
      <c r="M63" s="204">
        <f>CHI!M$54</f>
        <v>234.13256411645179</v>
      </c>
      <c r="N63" s="204">
        <f>CHI!N$54</f>
        <v>175.0917323521374</v>
      </c>
      <c r="O63" s="204">
        <f>CHI!O$54</f>
        <v>340.55025399073668</v>
      </c>
      <c r="P63" s="204">
        <f>CHI!P$54</f>
        <v>356.33502356687598</v>
      </c>
      <c r="Q63" s="204">
        <f>CHI!Q$54</f>
        <v>274.40316705233721</v>
      </c>
      <c r="R63" s="204">
        <f>CHI!R$54</f>
        <v>334.95473891084953</v>
      </c>
      <c r="S63" s="204">
        <f>CHI!S$54</f>
        <v>304.49963588758737</v>
      </c>
      <c r="T63" s="204">
        <f>CHI!T$54</f>
        <v>237.88214433236419</v>
      </c>
      <c r="U63" s="204">
        <f>CHI!U$54</f>
        <v>248.77378374733351</v>
      </c>
      <c r="V63" s="204">
        <f>CHI!V$54</f>
        <v>321.90730565582612</v>
      </c>
      <c r="W63" s="204">
        <f>CHI!W$54</f>
        <v>288.02164566664788</v>
      </c>
      <c r="X63" s="204">
        <f>CHI!X$54</f>
        <v>303.95727486991399</v>
      </c>
      <c r="Y63" s="204">
        <f>CHI!Y$54</f>
        <v>498.77012066664992</v>
      </c>
    </row>
    <row r="64" spans="1:25" ht="12" customHeight="1" x14ac:dyDescent="0.25">
      <c r="A64" s="18" t="s">
        <v>50</v>
      </c>
      <c r="B64" s="204">
        <f>CHI!B$55</f>
        <v>120.2227372949893</v>
      </c>
      <c r="C64" s="204">
        <f>CHI!C$55</f>
        <v>132.08142946048059</v>
      </c>
      <c r="D64" s="204">
        <f>CHI!D$55</f>
        <v>146.2309644529181</v>
      </c>
      <c r="E64" s="204">
        <f>CHI!E$55</f>
        <v>129.47374508588581</v>
      </c>
      <c r="F64" s="204">
        <f>CHI!F$55</f>
        <v>120.7431167199241</v>
      </c>
      <c r="G64" s="204">
        <f>CHI!G$55</f>
        <v>108.30036911263041</v>
      </c>
      <c r="H64" s="204">
        <f>CHI!H$55</f>
        <v>102.81534835220469</v>
      </c>
      <c r="I64" s="204">
        <f>CHI!I$55</f>
        <v>111.72178890171379</v>
      </c>
      <c r="J64" s="204">
        <f>CHI!J$55</f>
        <v>112.0411839226977</v>
      </c>
      <c r="K64" s="204">
        <f>CHI!K$55</f>
        <v>116.61489757475699</v>
      </c>
      <c r="L64" s="204">
        <f>CHI!L$55</f>
        <v>114.6017674555618</v>
      </c>
      <c r="M64" s="204">
        <f>CHI!M$55</f>
        <v>120.50904338973891</v>
      </c>
      <c r="N64" s="204">
        <f>CHI!N$55</f>
        <v>146.19164334883831</v>
      </c>
      <c r="O64" s="204">
        <f>CHI!O$55</f>
        <v>101.54827833799391</v>
      </c>
      <c r="P64" s="204">
        <f>CHI!P$55</f>
        <v>109.0928632846088</v>
      </c>
      <c r="Q64" s="204">
        <f>CHI!Q$55</f>
        <v>105.71797076526219</v>
      </c>
      <c r="R64" s="204">
        <f>CHI!R$55</f>
        <v>105.5555555555556</v>
      </c>
      <c r="S64" s="204">
        <f>CHI!S$55</f>
        <v>106.48227763447019</v>
      </c>
      <c r="T64" s="204">
        <f>CHI!T$55</f>
        <v>102.8733161364288</v>
      </c>
      <c r="U64" s="204">
        <f>CHI!U$55</f>
        <v>97.800229292060749</v>
      </c>
      <c r="V64" s="204">
        <f>CHI!V$55</f>
        <v>100.1600267507404</v>
      </c>
      <c r="W64" s="204">
        <f>CHI!W$55</f>
        <v>99.132989395242234</v>
      </c>
      <c r="X64" s="204">
        <f>CHI!X$55</f>
        <v>114.0441387216968</v>
      </c>
      <c r="Y64" s="204">
        <f>CHI!Y$55</f>
        <v>107.86445115057251</v>
      </c>
    </row>
    <row r="65" spans="1:25" ht="12" customHeight="1" x14ac:dyDescent="0.25">
      <c r="A65" s="19" t="s">
        <v>20</v>
      </c>
      <c r="B65" s="205">
        <f>NMM!B$51</f>
        <v>860.82218400687862</v>
      </c>
      <c r="C65" s="205">
        <f>NMM!C$51</f>
        <v>843.06895958727432</v>
      </c>
      <c r="D65" s="205">
        <f>NMM!D$51</f>
        <v>736.98572656921749</v>
      </c>
      <c r="E65" s="205">
        <f>NMM!E$51</f>
        <v>728.73361994840945</v>
      </c>
      <c r="F65" s="205">
        <f>NMM!F$51</f>
        <v>725.55700773860701</v>
      </c>
      <c r="G65" s="205">
        <f>NMM!G$51</f>
        <v>734.10756663800521</v>
      </c>
      <c r="H65" s="205">
        <f>NMM!H$51</f>
        <v>731.35623387790179</v>
      </c>
      <c r="I65" s="205">
        <f>NMM!I$51</f>
        <v>771.92648323301785</v>
      </c>
      <c r="J65" s="205">
        <f>NMM!J$51</f>
        <v>765.58744625967324</v>
      </c>
      <c r="K65" s="205">
        <f>NMM!K$51</f>
        <v>691.78417884780708</v>
      </c>
      <c r="L65" s="205">
        <f>NMM!L$51</f>
        <v>721.17171109200331</v>
      </c>
      <c r="M65" s="205">
        <f>NMM!M$51</f>
        <v>634.72639724849523</v>
      </c>
      <c r="N65" s="205">
        <f>NMM!N$51</f>
        <v>588.7271711092003</v>
      </c>
      <c r="O65" s="205">
        <f>NMM!O$51</f>
        <v>547.4977644024076</v>
      </c>
      <c r="P65" s="205">
        <f>NMM!P$51</f>
        <v>552.05313843508156</v>
      </c>
      <c r="Q65" s="205">
        <f>NMM!Q$51</f>
        <v>635.28469475494387</v>
      </c>
      <c r="R65" s="205">
        <f>NMM!R$51</f>
        <v>664.61831470335324</v>
      </c>
      <c r="S65" s="205">
        <f>NMM!S$51</f>
        <v>655.61891659501293</v>
      </c>
      <c r="T65" s="205">
        <f>NMM!T$51</f>
        <v>673.62803095442814</v>
      </c>
      <c r="U65" s="205">
        <f>NMM!U$51</f>
        <v>623.37532244196041</v>
      </c>
      <c r="V65" s="205">
        <f>NMM!V$51</f>
        <v>592.81023215821153</v>
      </c>
      <c r="W65" s="205">
        <f>NMM!W$51</f>
        <v>593.38185726569202</v>
      </c>
      <c r="X65" s="205">
        <f>NMM!X$51</f>
        <v>577.11367153912283</v>
      </c>
      <c r="Y65" s="205">
        <f>NMM!Y$51</f>
        <v>508.40791057609636</v>
      </c>
    </row>
    <row r="66" spans="1:25" ht="12" customHeight="1" x14ac:dyDescent="0.25">
      <c r="A66" s="18" t="s">
        <v>51</v>
      </c>
      <c r="B66" s="204">
        <f>NMM!B$52</f>
        <v>259.19999999999987</v>
      </c>
      <c r="C66" s="204">
        <f>NMM!C$52</f>
        <v>257.6701884030411</v>
      </c>
      <c r="D66" s="204">
        <f>NMM!D$52</f>
        <v>223.29819318444211</v>
      </c>
      <c r="E66" s="204">
        <f>NMM!E$52</f>
        <v>191.3478481172223</v>
      </c>
      <c r="F66" s="204">
        <f>NMM!F$52</f>
        <v>183.79704899716921</v>
      </c>
      <c r="G66" s="204">
        <f>NMM!G$52</f>
        <v>191.99459337454039</v>
      </c>
      <c r="H66" s="204">
        <f>NMM!H$52</f>
        <v>195.75859756081149</v>
      </c>
      <c r="I66" s="204">
        <f>NMM!I$52</f>
        <v>203.66001438940319</v>
      </c>
      <c r="J66" s="204">
        <f>NMM!J$52</f>
        <v>216.27474104187601</v>
      </c>
      <c r="K66" s="204">
        <f>NMM!K$52</f>
        <v>167.45981962531539</v>
      </c>
      <c r="L66" s="204">
        <f>NMM!L$52</f>
        <v>170.8691292590745</v>
      </c>
      <c r="M66" s="204">
        <f>NMM!M$52</f>
        <v>159.3868807364299</v>
      </c>
      <c r="N66" s="204">
        <f>NMM!N$52</f>
        <v>135.04093199707481</v>
      </c>
      <c r="O66" s="204">
        <f>NMM!O$52</f>
        <v>140.63053881873151</v>
      </c>
      <c r="P66" s="204">
        <f>NMM!P$52</f>
        <v>130.64915739850849</v>
      </c>
      <c r="Q66" s="204">
        <f>NMM!Q$52</f>
        <v>136.62388436017449</v>
      </c>
      <c r="R66" s="204">
        <f>NMM!R$52</f>
        <v>132.61906107363359</v>
      </c>
      <c r="S66" s="204">
        <f>NMM!S$52</f>
        <v>135.1736692365061</v>
      </c>
      <c r="T66" s="204">
        <f>NMM!T$52</f>
        <v>147.15615720623251</v>
      </c>
      <c r="U66" s="204">
        <f>NMM!U$52</f>
        <v>137.39303949193649</v>
      </c>
      <c r="V66" s="204">
        <f>NMM!V$52</f>
        <v>109.9289863522982</v>
      </c>
      <c r="W66" s="204">
        <f>NMM!W$52</f>
        <v>106.08157115223911</v>
      </c>
      <c r="X66" s="204">
        <f>NMM!X$52</f>
        <v>99.909574097888395</v>
      </c>
      <c r="Y66" s="204">
        <f>NMM!Y$52</f>
        <v>86.170327024861379</v>
      </c>
    </row>
    <row r="67" spans="1:25" ht="12" customHeight="1" x14ac:dyDescent="0.25">
      <c r="A67" s="18" t="s">
        <v>52</v>
      </c>
      <c r="B67" s="204">
        <f>NMM!B$53</f>
        <v>260.25355632474128</v>
      </c>
      <c r="C67" s="204">
        <f>NMM!C$53</f>
        <v>257.40494453524178</v>
      </c>
      <c r="D67" s="204">
        <f>NMM!D$53</f>
        <v>220.00878354645781</v>
      </c>
      <c r="E67" s="204">
        <f>NMM!E$53</f>
        <v>221.99551924839801</v>
      </c>
      <c r="F67" s="204">
        <f>NMM!F$53</f>
        <v>242.7966887993345</v>
      </c>
      <c r="G67" s="204">
        <f>NMM!G$53</f>
        <v>250.61214839881549</v>
      </c>
      <c r="H67" s="204">
        <f>NMM!H$53</f>
        <v>233.94816864239741</v>
      </c>
      <c r="I67" s="204">
        <f>NMM!I$53</f>
        <v>254.15313042700919</v>
      </c>
      <c r="J67" s="204">
        <f>NMM!J$53</f>
        <v>241.6736078933464</v>
      </c>
      <c r="K67" s="204">
        <f>NMM!K$53</f>
        <v>206.3956105591605</v>
      </c>
      <c r="L67" s="204">
        <f>NMM!L$53</f>
        <v>206.32742598084681</v>
      </c>
      <c r="M67" s="204">
        <f>NMM!M$53</f>
        <v>182.7400059587504</v>
      </c>
      <c r="N67" s="204">
        <f>NMM!N$53</f>
        <v>164.62145316245659</v>
      </c>
      <c r="O67" s="204">
        <f>NMM!O$53</f>
        <v>156.23964437299151</v>
      </c>
      <c r="P67" s="204">
        <f>NMM!P$53</f>
        <v>168.6100724666008</v>
      </c>
      <c r="Q67" s="204">
        <f>NMM!Q$53</f>
        <v>208.89750382001631</v>
      </c>
      <c r="R67" s="204">
        <f>NMM!R$53</f>
        <v>227.4521284781313</v>
      </c>
      <c r="S67" s="204">
        <f>NMM!S$53</f>
        <v>214.3933203868466</v>
      </c>
      <c r="T67" s="204">
        <f>NMM!T$53</f>
        <v>224.03429728257609</v>
      </c>
      <c r="U67" s="204">
        <f>NMM!U$53</f>
        <v>204.27147213183031</v>
      </c>
      <c r="V67" s="204">
        <f>NMM!V$53</f>
        <v>200.3706283876588</v>
      </c>
      <c r="W67" s="204">
        <f>NMM!W$53</f>
        <v>198.9876511413735</v>
      </c>
      <c r="X67" s="204">
        <f>NMM!X$53</f>
        <v>190.03441393330789</v>
      </c>
      <c r="Y67" s="204">
        <f>NMM!Y$53</f>
        <v>191.2015714940587</v>
      </c>
    </row>
    <row r="68" spans="1:25" ht="12" customHeight="1" x14ac:dyDescent="0.25">
      <c r="A68" s="18" t="s">
        <v>60</v>
      </c>
      <c r="B68" s="204">
        <f>NMM!B$54</f>
        <v>341.36862768213751</v>
      </c>
      <c r="C68" s="204">
        <f>NMM!C$54</f>
        <v>327.9938266489915</v>
      </c>
      <c r="D68" s="204">
        <f>NMM!D$54</f>
        <v>293.67874983831757</v>
      </c>
      <c r="E68" s="204">
        <f>NMM!E$54</f>
        <v>315.39025258278912</v>
      </c>
      <c r="F68" s="204">
        <f>NMM!F$54</f>
        <v>298.9632699421033</v>
      </c>
      <c r="G68" s="204">
        <f>NMM!G$54</f>
        <v>291.5008248646493</v>
      </c>
      <c r="H68" s="204">
        <f>NMM!H$54</f>
        <v>301.64946767469291</v>
      </c>
      <c r="I68" s="204">
        <f>NMM!I$54</f>
        <v>314.11333841660547</v>
      </c>
      <c r="J68" s="204">
        <f>NMM!J$54</f>
        <v>307.63909732445092</v>
      </c>
      <c r="K68" s="204">
        <f>NMM!K$54</f>
        <v>317.92874866333119</v>
      </c>
      <c r="L68" s="204">
        <f>NMM!L$54</f>
        <v>343.97515585208208</v>
      </c>
      <c r="M68" s="204">
        <f>NMM!M$54</f>
        <v>292.59951055331487</v>
      </c>
      <c r="N68" s="204">
        <f>NMM!N$54</f>
        <v>289.06478594966899</v>
      </c>
      <c r="O68" s="204">
        <f>NMM!O$54</f>
        <v>250.62758121068461</v>
      </c>
      <c r="P68" s="204">
        <f>NMM!P$54</f>
        <v>252.7939085699723</v>
      </c>
      <c r="Q68" s="204">
        <f>NMM!Q$54</f>
        <v>289.76330657475307</v>
      </c>
      <c r="R68" s="204">
        <f>NMM!R$54</f>
        <v>304.54712515158832</v>
      </c>
      <c r="S68" s="204">
        <f>NMM!S$54</f>
        <v>306.05192697166018</v>
      </c>
      <c r="T68" s="204">
        <f>NMM!T$54</f>
        <v>302.4375764656196</v>
      </c>
      <c r="U68" s="204">
        <f>NMM!U$54</f>
        <v>281.71081081819358</v>
      </c>
      <c r="V68" s="204">
        <f>NMM!V$54</f>
        <v>282.51061741825453</v>
      </c>
      <c r="W68" s="204">
        <f>NMM!W$54</f>
        <v>288.31263497207942</v>
      </c>
      <c r="X68" s="204">
        <f>NMM!X$54</f>
        <v>287.16968350792649</v>
      </c>
      <c r="Y68" s="204">
        <f>NMM!Y$54</f>
        <v>231.03601205717629</v>
      </c>
    </row>
    <row r="69" spans="1:25" ht="12" customHeight="1" x14ac:dyDescent="0.25">
      <c r="A69" s="19" t="s">
        <v>21</v>
      </c>
      <c r="B69" s="205">
        <f>PPA!B$52</f>
        <v>1009.4134995700774</v>
      </c>
      <c r="C69" s="205">
        <f>PPA!C$52</f>
        <v>955.79982803095425</v>
      </c>
      <c r="D69" s="205">
        <f>PPA!D$52</f>
        <v>995.85657781599286</v>
      </c>
      <c r="E69" s="205">
        <f>PPA!E$52</f>
        <v>965.16268271711112</v>
      </c>
      <c r="F69" s="205">
        <f>PPA!F$52</f>
        <v>971.15786758383501</v>
      </c>
      <c r="G69" s="205">
        <f>PPA!G$52</f>
        <v>958.63516766981934</v>
      </c>
      <c r="H69" s="205">
        <f>PPA!H$52</f>
        <v>948.85184866723989</v>
      </c>
      <c r="I69" s="205">
        <f>PPA!I$52</f>
        <v>903.11539122957868</v>
      </c>
      <c r="J69" s="205">
        <f>PPA!J$52</f>
        <v>845.0856405846946</v>
      </c>
      <c r="K69" s="205">
        <f>PPA!K$52</f>
        <v>693.5978503869303</v>
      </c>
      <c r="L69" s="205">
        <f>PPA!L$52</f>
        <v>724.92235597592412</v>
      </c>
      <c r="M69" s="205">
        <f>PPA!M$52</f>
        <v>676.94307824591544</v>
      </c>
      <c r="N69" s="205">
        <f>PPA!N$52</f>
        <v>678.24488392089438</v>
      </c>
      <c r="O69" s="205">
        <f>PPA!O$52</f>
        <v>682.58701633705937</v>
      </c>
      <c r="P69" s="205">
        <f>PPA!P$52</f>
        <v>600.44084264832304</v>
      </c>
      <c r="Q69" s="205">
        <f>PPA!Q$52</f>
        <v>606.28538263112625</v>
      </c>
      <c r="R69" s="205">
        <f>PPA!R$52</f>
        <v>614.70257953568341</v>
      </c>
      <c r="S69" s="205">
        <f>PPA!S$52</f>
        <v>627.1777300085987</v>
      </c>
      <c r="T69" s="205">
        <f>PPA!T$52</f>
        <v>596.72725709372321</v>
      </c>
      <c r="U69" s="205">
        <f>PPA!U$52</f>
        <v>552.00163370593282</v>
      </c>
      <c r="V69" s="205">
        <f>PPA!V$52</f>
        <v>546.8825451418744</v>
      </c>
      <c r="W69" s="205">
        <f>PPA!W$52</f>
        <v>494.3075666380052</v>
      </c>
      <c r="X69" s="205">
        <f>PPA!X$52</f>
        <v>476.56233877901968</v>
      </c>
      <c r="Y69" s="205">
        <f>PPA!Y$52</f>
        <v>395.90816852966464</v>
      </c>
    </row>
    <row r="70" spans="1:25" ht="12" customHeight="1" x14ac:dyDescent="0.25">
      <c r="A70" s="18" t="s">
        <v>54</v>
      </c>
      <c r="B70" s="204">
        <f>PPA!B$53</f>
        <v>33.696183786988328</v>
      </c>
      <c r="C70" s="204">
        <f>PPA!C$53</f>
        <v>32.29427387682702</v>
      </c>
      <c r="D70" s="204">
        <f>PPA!D$53</f>
        <v>30.14136703117325</v>
      </c>
      <c r="E70" s="204">
        <f>PPA!E$53</f>
        <v>30.705738198420601</v>
      </c>
      <c r="F70" s="204">
        <f>PPA!F$53</f>
        <v>29.425704965915742</v>
      </c>
      <c r="G70" s="204">
        <f>PPA!G$53</f>
        <v>28.479185272444461</v>
      </c>
      <c r="H70" s="204">
        <f>PPA!H$53</f>
        <v>40.137240908141358</v>
      </c>
      <c r="I70" s="204">
        <f>PPA!I$53</f>
        <v>31.565656773785911</v>
      </c>
      <c r="J70" s="204">
        <f>PPA!J$53</f>
        <v>32.293707934078938</v>
      </c>
      <c r="K70" s="204">
        <f>PPA!K$53</f>
        <v>15.65953659221624</v>
      </c>
      <c r="L70" s="204">
        <f>PPA!L$53</f>
        <v>20.18465455058217</v>
      </c>
      <c r="M70" s="204">
        <f>PPA!M$53</f>
        <v>7.0256274181166143</v>
      </c>
      <c r="N70" s="204">
        <f>PPA!N$53</f>
        <v>8.1039556042972904</v>
      </c>
      <c r="O70" s="204">
        <f>PPA!O$53</f>
        <v>8.4683455396058651</v>
      </c>
      <c r="P70" s="204">
        <f>PPA!P$53</f>
        <v>8.3487891486634993</v>
      </c>
      <c r="Q70" s="204">
        <f>PPA!Q$53</f>
        <v>8.8035985102055641</v>
      </c>
      <c r="R70" s="204">
        <f>PPA!R$53</f>
        <v>5.9363398002696446</v>
      </c>
      <c r="S70" s="204">
        <f>PPA!S$53</f>
        <v>7.1491322461015594</v>
      </c>
      <c r="T70" s="204">
        <f>PPA!T$53</f>
        <v>6.7368912678920454</v>
      </c>
      <c r="U70" s="204">
        <f>PPA!U$53</f>
        <v>6.1689118905380624</v>
      </c>
      <c r="V70" s="204">
        <f>PPA!V$53</f>
        <v>6.7076818573262544</v>
      </c>
      <c r="W70" s="204">
        <f>PPA!W$53</f>
        <v>6.0807435118566744</v>
      </c>
      <c r="X70" s="204">
        <f>PPA!X$53</f>
        <v>5.9936823811441462</v>
      </c>
      <c r="Y70" s="204">
        <f>PPA!Y$53</f>
        <v>6.4365012710090159</v>
      </c>
    </row>
    <row r="71" spans="1:25" ht="12" customHeight="1" x14ac:dyDescent="0.25">
      <c r="A71" s="18" t="s">
        <v>61</v>
      </c>
      <c r="B71" s="204">
        <f>PPA!B$54</f>
        <v>854.1544809850742</v>
      </c>
      <c r="C71" s="204">
        <f>PPA!C$54</f>
        <v>808.3993695782475</v>
      </c>
      <c r="D71" s="204">
        <f>PPA!D$54</f>
        <v>845.78502488664924</v>
      </c>
      <c r="E71" s="204">
        <f>PPA!E$54</f>
        <v>818.22319907906581</v>
      </c>
      <c r="F71" s="204">
        <f>PPA!F$54</f>
        <v>824.77642201194544</v>
      </c>
      <c r="G71" s="204">
        <f>PPA!G$54</f>
        <v>814.7083402084728</v>
      </c>
      <c r="H71" s="204">
        <f>PPA!H$54</f>
        <v>794.44516260460648</v>
      </c>
      <c r="I71" s="204">
        <f>PPA!I$54</f>
        <v>762.7882931293741</v>
      </c>
      <c r="J71" s="204">
        <f>PPA!J$54</f>
        <v>711.01896630894657</v>
      </c>
      <c r="K71" s="204">
        <f>PPA!K$54</f>
        <v>594.40889702075981</v>
      </c>
      <c r="L71" s="204">
        <f>PPA!L$54</f>
        <v>617.43590029188954</v>
      </c>
      <c r="M71" s="204">
        <f>PPA!M$54</f>
        <v>588.39375451948035</v>
      </c>
      <c r="N71" s="204">
        <f>PPA!N$54</f>
        <v>588.46045662507436</v>
      </c>
      <c r="O71" s="204">
        <f>PPA!O$54</f>
        <v>591.91527968212472</v>
      </c>
      <c r="P71" s="204">
        <f>PPA!P$54</f>
        <v>519.78145829568518</v>
      </c>
      <c r="Q71" s="204">
        <f>PPA!Q$54</f>
        <v>524.77948164647717</v>
      </c>
      <c r="R71" s="204">
        <f>PPA!R$54</f>
        <v>528.01005362669116</v>
      </c>
      <c r="S71" s="204">
        <f>PPA!S$54</f>
        <v>547.33584912391871</v>
      </c>
      <c r="T71" s="204">
        <f>PPA!T$54</f>
        <v>534.64260620034156</v>
      </c>
      <c r="U71" s="204">
        <f>PPA!U$54</f>
        <v>498.57228424971208</v>
      </c>
      <c r="V71" s="204">
        <f>PPA!V$54</f>
        <v>495.21928862132091</v>
      </c>
      <c r="W71" s="204">
        <f>PPA!W$54</f>
        <v>447.35790175421772</v>
      </c>
      <c r="X71" s="204">
        <f>PPA!X$54</f>
        <v>426.55652302632689</v>
      </c>
      <c r="Y71" s="204">
        <f>PPA!Y$54</f>
        <v>352.90821753063801</v>
      </c>
    </row>
    <row r="72" spans="1:25" ht="12" customHeight="1" x14ac:dyDescent="0.25">
      <c r="A72" s="18" t="s">
        <v>62</v>
      </c>
      <c r="B72" s="204">
        <f>PPA!B$55</f>
        <v>121.5628347980149</v>
      </c>
      <c r="C72" s="204">
        <f>PPA!C$55</f>
        <v>115.10618457587979</v>
      </c>
      <c r="D72" s="204">
        <f>PPA!D$55</f>
        <v>119.93018589817039</v>
      </c>
      <c r="E72" s="204">
        <f>PPA!E$55</f>
        <v>116.2337454396247</v>
      </c>
      <c r="F72" s="204">
        <f>PPA!F$55</f>
        <v>116.9557406059738</v>
      </c>
      <c r="G72" s="204">
        <f>PPA!G$55</f>
        <v>115.44764218890199</v>
      </c>
      <c r="H72" s="204">
        <f>PPA!H$55</f>
        <v>114.269445154492</v>
      </c>
      <c r="I72" s="204">
        <f>PPA!I$55</f>
        <v>108.7614413264187</v>
      </c>
      <c r="J72" s="204">
        <f>PPA!J$55</f>
        <v>101.7729663416691</v>
      </c>
      <c r="K72" s="204">
        <f>PPA!K$55</f>
        <v>83.529416773954296</v>
      </c>
      <c r="L72" s="204">
        <f>PPA!L$55</f>
        <v>87.301801133452358</v>
      </c>
      <c r="M72" s="204">
        <f>PPA!M$55</f>
        <v>81.523696308318492</v>
      </c>
      <c r="N72" s="204">
        <f>PPA!N$55</f>
        <v>81.680471691522655</v>
      </c>
      <c r="O72" s="204">
        <f>PPA!O$55</f>
        <v>82.203391115328856</v>
      </c>
      <c r="P72" s="204">
        <f>PPA!P$55</f>
        <v>72.310595203974387</v>
      </c>
      <c r="Q72" s="204">
        <f>PPA!Q$55</f>
        <v>72.702302474443485</v>
      </c>
      <c r="R72" s="204">
        <f>PPA!R$55</f>
        <v>80.75618610872263</v>
      </c>
      <c r="S72" s="204">
        <f>PPA!S$55</f>
        <v>72.692748638578394</v>
      </c>
      <c r="T72" s="204">
        <f>PPA!T$55</f>
        <v>55.34775962548963</v>
      </c>
      <c r="U72" s="204">
        <f>PPA!U$55</f>
        <v>47.260437565682629</v>
      </c>
      <c r="V72" s="204">
        <f>PPA!V$55</f>
        <v>44.955574663227289</v>
      </c>
      <c r="W72" s="204">
        <f>PPA!W$55</f>
        <v>40.868921371930817</v>
      </c>
      <c r="X72" s="204">
        <f>PPA!X$55</f>
        <v>44.012133371548671</v>
      </c>
      <c r="Y72" s="204">
        <f>PPA!Y$55</f>
        <v>36.563449728017581</v>
      </c>
    </row>
    <row r="73" spans="1:25" ht="12" customHeight="1" x14ac:dyDescent="0.25">
      <c r="A73" s="20" t="s">
        <v>63</v>
      </c>
      <c r="B73" s="206">
        <f>FBT!B$12</f>
        <v>2362.1999140154771</v>
      </c>
      <c r="C73" s="206">
        <f>FBT!C$12</f>
        <v>2317.151418744626</v>
      </c>
      <c r="D73" s="206">
        <f>FBT!D$12</f>
        <v>2345.538005159071</v>
      </c>
      <c r="E73" s="206">
        <f>FBT!E$12</f>
        <v>2260.9748065348231</v>
      </c>
      <c r="F73" s="206">
        <f>FBT!F$12</f>
        <v>2230.6557179707652</v>
      </c>
      <c r="G73" s="206">
        <f>FBT!G$12</f>
        <v>2189.8944110060188</v>
      </c>
      <c r="H73" s="206">
        <f>FBT!H$12</f>
        <v>2143.1238177128121</v>
      </c>
      <c r="I73" s="206">
        <f>FBT!I$12</f>
        <v>2144.29664660361</v>
      </c>
      <c r="J73" s="206">
        <f>FBT!J$12</f>
        <v>2052.006706792778</v>
      </c>
      <c r="K73" s="206">
        <f>FBT!K$12</f>
        <v>1784.5477214101461</v>
      </c>
      <c r="L73" s="206">
        <f>FBT!L$12</f>
        <v>1895.6201203783321</v>
      </c>
      <c r="M73" s="206">
        <f>FBT!M$12</f>
        <v>1987.0858985382631</v>
      </c>
      <c r="N73" s="206">
        <f>FBT!N$12</f>
        <v>1901.4813413585559</v>
      </c>
      <c r="O73" s="206">
        <f>FBT!O$12</f>
        <v>1874.7282889079961</v>
      </c>
      <c r="P73" s="206">
        <f>FBT!P$12</f>
        <v>1991.2930352536539</v>
      </c>
      <c r="Q73" s="206">
        <f>FBT!Q$12</f>
        <v>1958.6456577816</v>
      </c>
      <c r="R73" s="206">
        <f>FBT!R$12</f>
        <v>1982.849183147033</v>
      </c>
      <c r="S73" s="206">
        <f>FBT!S$12</f>
        <v>2000.6872742906271</v>
      </c>
      <c r="T73" s="206">
        <f>FBT!T$12</f>
        <v>2065.8513327601022</v>
      </c>
      <c r="U73" s="206">
        <f>FBT!U$12</f>
        <v>2008.0467755803959</v>
      </c>
      <c r="V73" s="206">
        <f>FBT!V$12</f>
        <v>1976.287274290627</v>
      </c>
      <c r="W73" s="206">
        <f>FBT!W$12</f>
        <v>1982.382717110919</v>
      </c>
      <c r="X73" s="206">
        <f>FBT!X$12</f>
        <v>1920.878761822871</v>
      </c>
      <c r="Y73" s="206">
        <f>FBT!Y$12</f>
        <v>1860.9781599312121</v>
      </c>
    </row>
    <row r="74" spans="1:25" ht="12" customHeight="1" x14ac:dyDescent="0.25">
      <c r="A74" s="14" t="s">
        <v>64</v>
      </c>
      <c r="B74" s="204">
        <f>TRE!B$12</f>
        <v>133.02957867583831</v>
      </c>
      <c r="C74" s="204">
        <f>TRE!C$12</f>
        <v>137.71332760103181</v>
      </c>
      <c r="D74" s="204">
        <f>TRE!D$12</f>
        <v>139.63370593293209</v>
      </c>
      <c r="E74" s="204">
        <f>TRE!E$12</f>
        <v>135.415649183147</v>
      </c>
      <c r="F74" s="204">
        <f>TRE!F$12</f>
        <v>128.93817712811691</v>
      </c>
      <c r="G74" s="204">
        <f>TRE!G$12</f>
        <v>119.2005159071367</v>
      </c>
      <c r="H74" s="204">
        <f>TRE!H$12</f>
        <v>110.04557179707651</v>
      </c>
      <c r="I74" s="204">
        <f>TRE!I$12</f>
        <v>110.48503869303519</v>
      </c>
      <c r="J74" s="204">
        <f>TRE!J$12</f>
        <v>130.2781599312124</v>
      </c>
      <c r="K74" s="204">
        <f>TRE!K$12</f>
        <v>132.4396388650043</v>
      </c>
      <c r="L74" s="204">
        <f>TRE!L$12</f>
        <v>132.1196044711952</v>
      </c>
      <c r="M74" s="204">
        <f>TRE!M$12</f>
        <v>94.272312983662928</v>
      </c>
      <c r="N74" s="204">
        <f>TRE!N$12</f>
        <v>92.1871883061049</v>
      </c>
      <c r="O74" s="204">
        <f>TRE!O$12</f>
        <v>99.863542562338779</v>
      </c>
      <c r="P74" s="204">
        <f>TRE!P$12</f>
        <v>101.6191745485813</v>
      </c>
      <c r="Q74" s="204">
        <f>TRE!Q$12</f>
        <v>102.51607910576099</v>
      </c>
      <c r="R74" s="204">
        <f>TRE!R$12</f>
        <v>101.24686156491831</v>
      </c>
      <c r="S74" s="204">
        <f>TRE!S$12</f>
        <v>102.7652622527945</v>
      </c>
      <c r="T74" s="204">
        <f>TRE!T$12</f>
        <v>115.01143594153049</v>
      </c>
      <c r="U74" s="204">
        <f>TRE!U$12</f>
        <v>108.4886500429923</v>
      </c>
      <c r="V74" s="204">
        <f>TRE!V$12</f>
        <v>97.763370593293189</v>
      </c>
      <c r="W74" s="204">
        <f>TRE!W$12</f>
        <v>101.8832330180568</v>
      </c>
      <c r="X74" s="204">
        <f>TRE!X$12</f>
        <v>91.754600171969045</v>
      </c>
      <c r="Y74" s="204">
        <f>TRE!Y$12</f>
        <v>81.28632846087703</v>
      </c>
    </row>
    <row r="75" spans="1:25" ht="12" customHeight="1" x14ac:dyDescent="0.25">
      <c r="A75" s="14" t="s">
        <v>65</v>
      </c>
      <c r="B75" s="204">
        <f>MAE!B$12</f>
        <v>713.29974204643156</v>
      </c>
      <c r="C75" s="204">
        <f>MAE!C$12</f>
        <v>709.24668959587257</v>
      </c>
      <c r="D75" s="204">
        <f>MAE!D$12</f>
        <v>706.693551160791</v>
      </c>
      <c r="E75" s="204">
        <f>MAE!E$12</f>
        <v>653.46680997420458</v>
      </c>
      <c r="F75" s="204">
        <f>MAE!F$12</f>
        <v>655.79312123817704</v>
      </c>
      <c r="G75" s="204">
        <f>MAE!G$12</f>
        <v>669.66766981943238</v>
      </c>
      <c r="H75" s="204">
        <f>MAE!H$12</f>
        <v>641.96878761822859</v>
      </c>
      <c r="I75" s="204">
        <f>MAE!I$12</f>
        <v>592.10713671539122</v>
      </c>
      <c r="J75" s="204">
        <f>MAE!J$12</f>
        <v>612.28718830610478</v>
      </c>
      <c r="K75" s="204">
        <f>MAE!K$12</f>
        <v>648.47944969905404</v>
      </c>
      <c r="L75" s="204">
        <f>MAE!L$12</f>
        <v>656.1821152192606</v>
      </c>
      <c r="M75" s="204">
        <f>MAE!M$12</f>
        <v>515.16809974204648</v>
      </c>
      <c r="N75" s="204">
        <f>MAE!N$12</f>
        <v>537.78667239896811</v>
      </c>
      <c r="O75" s="204">
        <f>MAE!O$12</f>
        <v>514.24591573516773</v>
      </c>
      <c r="P75" s="204">
        <f>MAE!P$12</f>
        <v>494.2880481513327</v>
      </c>
      <c r="Q75" s="204">
        <f>MAE!Q$12</f>
        <v>504.49785038693028</v>
      </c>
      <c r="R75" s="204">
        <f>MAE!R$12</f>
        <v>526.36612209802229</v>
      </c>
      <c r="S75" s="204">
        <f>MAE!S$12</f>
        <v>536.97334479793631</v>
      </c>
      <c r="T75" s="204">
        <f>MAE!T$12</f>
        <v>524.97196904557177</v>
      </c>
      <c r="U75" s="204">
        <f>MAE!U$12</f>
        <v>522.40782459157344</v>
      </c>
      <c r="V75" s="204">
        <f>MAE!V$12</f>
        <v>496.93396388650041</v>
      </c>
      <c r="W75" s="204">
        <f>MAE!W$12</f>
        <v>524.65090283748918</v>
      </c>
      <c r="X75" s="204">
        <f>MAE!X$12</f>
        <v>457.77747205502999</v>
      </c>
      <c r="Y75" s="204">
        <f>MAE!Y$12</f>
        <v>453.9843508168529</v>
      </c>
    </row>
    <row r="76" spans="1:25" ht="12" customHeight="1" x14ac:dyDescent="0.25">
      <c r="A76" s="14" t="s">
        <v>66</v>
      </c>
      <c r="B76" s="204">
        <f>TEL!B$12</f>
        <v>199.91582115219259</v>
      </c>
      <c r="C76" s="204">
        <f>TEL!C$12</f>
        <v>186.46173688736019</v>
      </c>
      <c r="D76" s="204">
        <f>TEL!D$12</f>
        <v>178.8116079105761</v>
      </c>
      <c r="E76" s="204">
        <f>TEL!E$12</f>
        <v>167.15588993981081</v>
      </c>
      <c r="F76" s="204">
        <f>TEL!F$12</f>
        <v>148.788736027515</v>
      </c>
      <c r="G76" s="204">
        <f>TEL!G$12</f>
        <v>123.8748065348237</v>
      </c>
      <c r="H76" s="204">
        <f>TEL!H$12</f>
        <v>114.37110920034389</v>
      </c>
      <c r="I76" s="204">
        <f>TEL!I$12</f>
        <v>115.2476354256234</v>
      </c>
      <c r="J76" s="204">
        <f>TEL!J$12</f>
        <v>110.8791917454858</v>
      </c>
      <c r="K76" s="204">
        <f>TEL!K$12</f>
        <v>103.5920034393809</v>
      </c>
      <c r="L76" s="204">
        <f>TEL!L$12</f>
        <v>116.580309544282</v>
      </c>
      <c r="M76" s="204">
        <f>TEL!M$12</f>
        <v>103.14522785898539</v>
      </c>
      <c r="N76" s="204">
        <f>TEL!N$12</f>
        <v>103.7137575236457</v>
      </c>
      <c r="O76" s="204">
        <f>TEL!O$12</f>
        <v>104.33955288048151</v>
      </c>
      <c r="P76" s="204">
        <f>TEL!P$12</f>
        <v>87.484264832330183</v>
      </c>
      <c r="Q76" s="204">
        <f>TEL!Q$12</f>
        <v>101.03198624247629</v>
      </c>
      <c r="R76" s="204">
        <f>TEL!R$12</f>
        <v>98.61814273430781</v>
      </c>
      <c r="S76" s="204">
        <f>TEL!S$12</f>
        <v>92.674118658641433</v>
      </c>
      <c r="T76" s="204">
        <f>TEL!T$12</f>
        <v>92.906190885640584</v>
      </c>
      <c r="U76" s="204">
        <f>TEL!U$12</f>
        <v>101.66053310404131</v>
      </c>
      <c r="V76" s="204">
        <f>TEL!V$12</f>
        <v>97.54901117798795</v>
      </c>
      <c r="W76" s="204">
        <f>TEL!W$12</f>
        <v>97.416680997420457</v>
      </c>
      <c r="X76" s="204">
        <f>TEL!X$12</f>
        <v>88.920206362854671</v>
      </c>
      <c r="Y76" s="204">
        <f>TEL!Y$12</f>
        <v>94.508598452278576</v>
      </c>
    </row>
    <row r="77" spans="1:25" ht="12" customHeight="1" x14ac:dyDescent="0.25">
      <c r="A77" s="14" t="s">
        <v>67</v>
      </c>
      <c r="B77" s="204">
        <f>WWP!B$12</f>
        <v>84.962252794496976</v>
      </c>
      <c r="C77" s="204">
        <f>WWP!C$12</f>
        <v>58.808512467755797</v>
      </c>
      <c r="D77" s="204">
        <f>WWP!D$12</f>
        <v>60.996216680997406</v>
      </c>
      <c r="E77" s="204">
        <f>WWP!E$12</f>
        <v>57.717024935511589</v>
      </c>
      <c r="F77" s="204">
        <f>WWP!F$12</f>
        <v>54.657437661220982</v>
      </c>
      <c r="G77" s="204">
        <f>WWP!G$12</f>
        <v>60.236801375752357</v>
      </c>
      <c r="H77" s="204">
        <f>WWP!H$12</f>
        <v>60.36104901117799</v>
      </c>
      <c r="I77" s="204">
        <f>WWP!I$12</f>
        <v>61.751246775580398</v>
      </c>
      <c r="J77" s="204">
        <f>WWP!J$12</f>
        <v>63.504213241616512</v>
      </c>
      <c r="K77" s="204">
        <f>WWP!K$12</f>
        <v>68.863972484952697</v>
      </c>
      <c r="L77" s="204">
        <f>WWP!L$12</f>
        <v>63.950902837489238</v>
      </c>
      <c r="M77" s="204">
        <f>WWP!M$12</f>
        <v>65.751848667239898</v>
      </c>
      <c r="N77" s="204">
        <f>WWP!N$12</f>
        <v>63.186672398968177</v>
      </c>
      <c r="O77" s="204">
        <f>WWP!O$12</f>
        <v>53.92897678417885</v>
      </c>
      <c r="P77" s="204">
        <f>WWP!P$12</f>
        <v>66.962596732588125</v>
      </c>
      <c r="Q77" s="204">
        <f>WWP!Q$12</f>
        <v>71.080997420464314</v>
      </c>
      <c r="R77" s="204">
        <f>WWP!R$12</f>
        <v>72.471023215821162</v>
      </c>
      <c r="S77" s="204">
        <f>WWP!S$12</f>
        <v>61.455116079105757</v>
      </c>
      <c r="T77" s="204">
        <f>WWP!T$12</f>
        <v>74.384092863284607</v>
      </c>
      <c r="U77" s="204">
        <f>WWP!U$12</f>
        <v>72.015649183147019</v>
      </c>
      <c r="V77" s="204">
        <f>WWP!V$12</f>
        <v>76.067411865864145</v>
      </c>
      <c r="W77" s="204">
        <f>WWP!W$12</f>
        <v>96.937059329320704</v>
      </c>
      <c r="X77" s="204">
        <f>WWP!X$12</f>
        <v>73.08409286328461</v>
      </c>
      <c r="Y77" s="204">
        <f>WWP!Y$12</f>
        <v>64.715133276010306</v>
      </c>
    </row>
    <row r="78" spans="1:25" ht="12" customHeight="1" x14ac:dyDescent="0.25">
      <c r="A78" s="21" t="s">
        <v>68</v>
      </c>
      <c r="B78" s="207">
        <f>OIS!B$12</f>
        <v>1433.1911435941511</v>
      </c>
      <c r="C78" s="207">
        <f>OIS!C$12</f>
        <v>1454.689595872745</v>
      </c>
      <c r="D78" s="207">
        <f>OIS!D$12</f>
        <v>1414.1096302665489</v>
      </c>
      <c r="E78" s="207">
        <f>OIS!E$12</f>
        <v>1406.5786758383499</v>
      </c>
      <c r="F78" s="207">
        <f>OIS!F$12</f>
        <v>1445.128718830611</v>
      </c>
      <c r="G78" s="207">
        <f>OIS!G$12</f>
        <v>1426.8038693035239</v>
      </c>
      <c r="H78" s="207">
        <f>OIS!H$12</f>
        <v>1479.667927773002</v>
      </c>
      <c r="I78" s="207">
        <f>OIS!I$12</f>
        <v>1415.9939810834051</v>
      </c>
      <c r="J78" s="207">
        <f>OIS!J$12</f>
        <v>1543.0912295786741</v>
      </c>
      <c r="K78" s="207">
        <f>OIS!K$12</f>
        <v>1299.9295786758389</v>
      </c>
      <c r="L78" s="207">
        <f>OIS!L$12</f>
        <v>1371.0784178847771</v>
      </c>
      <c r="M78" s="207">
        <f>OIS!M$12</f>
        <v>1300.110834049874</v>
      </c>
      <c r="N78" s="207">
        <f>OIS!N$12</f>
        <v>1255.2100601891659</v>
      </c>
      <c r="O78" s="207">
        <f>OIS!O$12</f>
        <v>1247.8201203783319</v>
      </c>
      <c r="P78" s="207">
        <f>OIS!P$12</f>
        <v>1190.770163370594</v>
      </c>
      <c r="Q78" s="207">
        <f>OIS!Q$12</f>
        <v>1214.8010318142719</v>
      </c>
      <c r="R78" s="207">
        <f>OIS!R$12</f>
        <v>1286.1350816852971</v>
      </c>
      <c r="S78" s="207">
        <f>OIS!S$12</f>
        <v>1268.411435941531</v>
      </c>
      <c r="T78" s="207">
        <f>OIS!T$12</f>
        <v>1267.5315563198631</v>
      </c>
      <c r="U78" s="207">
        <f>OIS!U$12</f>
        <v>1168.8857265692179</v>
      </c>
      <c r="V78" s="207">
        <f>OIS!V$12</f>
        <v>1146.2404127257109</v>
      </c>
      <c r="W78" s="207">
        <f>OIS!W$12</f>
        <v>1195.126741186587</v>
      </c>
      <c r="X78" s="207">
        <f>OIS!X$12</f>
        <v>1142.419260533105</v>
      </c>
      <c r="Y78" s="207">
        <f>OIS!Y$12</f>
        <v>1101.025623387791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11224.375838349095</v>
      </c>
      <c r="C81" s="210">
        <v>11080.024075666379</v>
      </c>
      <c r="D81" s="210">
        <v>11843.695872742906</v>
      </c>
      <c r="E81" s="210">
        <v>13337.402837489253</v>
      </c>
      <c r="F81" s="210">
        <v>13305.946001719691</v>
      </c>
      <c r="G81" s="210">
        <v>13429.150902837486</v>
      </c>
      <c r="H81" s="210">
        <v>13372.636027515047</v>
      </c>
      <c r="I81" s="210">
        <v>13146.347721410146</v>
      </c>
      <c r="J81" s="210">
        <v>12077.424247635423</v>
      </c>
      <c r="K81" s="210">
        <v>12235.931986242475</v>
      </c>
      <c r="L81" s="210">
        <v>13374.493121238176</v>
      </c>
      <c r="M81" s="210">
        <v>12456.110232158209</v>
      </c>
      <c r="N81" s="210">
        <v>12911.406878761822</v>
      </c>
      <c r="O81" s="210">
        <v>12443.848065348237</v>
      </c>
      <c r="P81" s="210">
        <v>12110.999398108339</v>
      </c>
      <c r="Q81" s="210">
        <v>12048.750730868443</v>
      </c>
      <c r="R81" s="210">
        <v>12672.681083404987</v>
      </c>
      <c r="S81" s="210">
        <v>13494.710662080826</v>
      </c>
      <c r="T81" s="210">
        <v>12709.03766122098</v>
      </c>
      <c r="U81" s="210">
        <v>11902.889251934648</v>
      </c>
      <c r="V81" s="210">
        <v>12745.60068787618</v>
      </c>
      <c r="W81" s="210">
        <v>12384.027601031814</v>
      </c>
      <c r="X81" s="210">
        <v>10209.967841788479</v>
      </c>
      <c r="Y81" s="210">
        <v>10601.400171969044</v>
      </c>
    </row>
    <row r="82" spans="1:25" ht="12" customHeight="1" x14ac:dyDescent="0.25">
      <c r="A82" s="24" t="s">
        <v>28</v>
      </c>
      <c r="B82" s="213">
        <v>153.60576096302665</v>
      </c>
      <c r="C82" s="213">
        <v>144.55012897678415</v>
      </c>
      <c r="D82" s="213">
        <v>136.58460877042131</v>
      </c>
      <c r="E82" s="213">
        <v>145.46560619088564</v>
      </c>
      <c r="F82" s="213">
        <v>151.86337059329321</v>
      </c>
      <c r="G82" s="213">
        <v>147.54024075666379</v>
      </c>
      <c r="H82" s="213">
        <v>143.13181427343079</v>
      </c>
      <c r="I82" s="213">
        <v>155.54634565778156</v>
      </c>
      <c r="J82" s="213">
        <v>163.23241616509031</v>
      </c>
      <c r="K82" s="213">
        <v>135.99578675838353</v>
      </c>
      <c r="L82" s="213">
        <v>132.60042992261396</v>
      </c>
      <c r="M82" s="213">
        <v>136.68056749785043</v>
      </c>
      <c r="N82" s="213">
        <v>130.55417024935517</v>
      </c>
      <c r="O82" s="213">
        <v>119.63043852106618</v>
      </c>
      <c r="P82" s="213">
        <v>58.551246775580388</v>
      </c>
      <c r="Q82" s="213">
        <v>84.820206362854677</v>
      </c>
      <c r="R82" s="213">
        <v>76.852794496990541</v>
      </c>
      <c r="S82" s="213">
        <v>74.499398108340486</v>
      </c>
      <c r="T82" s="213">
        <v>77.712381771281173</v>
      </c>
      <c r="U82" s="213">
        <v>71.630782459157345</v>
      </c>
      <c r="V82" s="213">
        <v>65.756749785038693</v>
      </c>
      <c r="W82" s="213">
        <v>48.122184006878761</v>
      </c>
      <c r="X82" s="213">
        <v>29.940584694754943</v>
      </c>
      <c r="Y82" s="213">
        <v>30.154944110060185</v>
      </c>
    </row>
    <row r="83" spans="1:25" ht="12" customHeight="1" x14ac:dyDescent="0.25">
      <c r="A83" s="14" t="s">
        <v>29</v>
      </c>
      <c r="B83" s="204">
        <v>8633.9552880481497</v>
      </c>
      <c r="C83" s="204">
        <v>8762.6307824591568</v>
      </c>
      <c r="D83" s="204">
        <v>9600.9919174548577</v>
      </c>
      <c r="E83" s="204">
        <v>11095.856491831471</v>
      </c>
      <c r="F83" s="204">
        <v>10998.135425623388</v>
      </c>
      <c r="G83" s="204">
        <v>11028.092777300084</v>
      </c>
      <c r="H83" s="204">
        <v>11177.103525365434</v>
      </c>
      <c r="I83" s="204">
        <v>10843.860963026655</v>
      </c>
      <c r="J83" s="204">
        <v>9952.1175408426461</v>
      </c>
      <c r="K83" s="204">
        <v>10169.203181427341</v>
      </c>
      <c r="L83" s="204">
        <v>11006.001633705933</v>
      </c>
      <c r="M83" s="204">
        <v>10181.625107480653</v>
      </c>
      <c r="N83" s="204">
        <v>10486.492347377471</v>
      </c>
      <c r="O83" s="204">
        <v>10013.876182287187</v>
      </c>
      <c r="P83" s="204">
        <v>9661.4773000859841</v>
      </c>
      <c r="Q83" s="204">
        <v>9587.6776440240756</v>
      </c>
      <c r="R83" s="204">
        <v>10313.603009458297</v>
      </c>
      <c r="S83" s="204">
        <v>10859.892003439381</v>
      </c>
      <c r="T83" s="204">
        <v>10241.498108340498</v>
      </c>
      <c r="U83" s="204">
        <v>9188.5558039552852</v>
      </c>
      <c r="V83" s="204">
        <v>10197.00902837489</v>
      </c>
      <c r="W83" s="204">
        <v>10010.674548581255</v>
      </c>
      <c r="X83" s="204">
        <v>8551.9890799656059</v>
      </c>
      <c r="Y83" s="204">
        <v>8971.4842648323302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637.5693035253654</v>
      </c>
      <c r="C85" s="204">
        <v>645.96018916595006</v>
      </c>
      <c r="D85" s="204">
        <v>599.60911435941523</v>
      </c>
      <c r="E85" s="204">
        <v>570.41220980223557</v>
      </c>
      <c r="F85" s="204">
        <v>885.40249355116066</v>
      </c>
      <c r="G85" s="204">
        <v>1049.9520206362849</v>
      </c>
      <c r="H85" s="204">
        <v>1207.7710232158211</v>
      </c>
      <c r="I85" s="204">
        <v>1069.3407566638</v>
      </c>
      <c r="J85" s="204">
        <v>1069.825451418744</v>
      </c>
      <c r="K85" s="204">
        <v>989.56870163370581</v>
      </c>
      <c r="L85" s="204">
        <v>972.16199484092863</v>
      </c>
      <c r="M85" s="204">
        <v>1195.6408426483231</v>
      </c>
      <c r="N85" s="204">
        <v>809.60834049871028</v>
      </c>
      <c r="O85" s="204">
        <v>1604.60154772141</v>
      </c>
      <c r="P85" s="204">
        <v>2275.9610490111781</v>
      </c>
      <c r="Q85" s="204">
        <v>2442.3065348237319</v>
      </c>
      <c r="R85" s="204">
        <v>1976.1811693895099</v>
      </c>
      <c r="S85" s="204">
        <v>1748.0482373172831</v>
      </c>
      <c r="T85" s="204">
        <v>2041.764316423044</v>
      </c>
      <c r="U85" s="204">
        <v>1657.632760103181</v>
      </c>
      <c r="V85" s="204">
        <v>1854.8283748925189</v>
      </c>
      <c r="W85" s="204">
        <v>1495.9147033533959</v>
      </c>
      <c r="X85" s="204">
        <v>1365.5901977644021</v>
      </c>
      <c r="Y85" s="204">
        <v>1651.1235597592431</v>
      </c>
    </row>
    <row r="86" spans="1:25" ht="12" customHeight="1" x14ac:dyDescent="0.25">
      <c r="A86" s="18" t="s">
        <v>82</v>
      </c>
      <c r="B86" s="204">
        <v>145.149011177988</v>
      </c>
      <c r="C86" s="204">
        <v>90.589509888220121</v>
      </c>
      <c r="D86" s="204">
        <v>122.5016337059329</v>
      </c>
      <c r="E86" s="204">
        <v>64.853826311263973</v>
      </c>
      <c r="F86" s="204">
        <v>57.647807394668952</v>
      </c>
      <c r="G86" s="204">
        <v>0</v>
      </c>
      <c r="H86" s="204">
        <v>0</v>
      </c>
      <c r="I86" s="204">
        <v>0</v>
      </c>
      <c r="J86" s="204">
        <v>1.031814273430782</v>
      </c>
      <c r="K86" s="204">
        <v>0</v>
      </c>
      <c r="L86" s="204">
        <v>0</v>
      </c>
      <c r="M86" s="204">
        <v>5.1590713671539117</v>
      </c>
      <c r="N86" s="204">
        <v>1.031814273430782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5.8535683576956146</v>
      </c>
      <c r="U86" s="204">
        <v>4.0431642304385207</v>
      </c>
      <c r="V86" s="204">
        <v>14.59062768701633</v>
      </c>
      <c r="W86" s="204">
        <v>18.81040412725709</v>
      </c>
      <c r="X86" s="204">
        <v>1.443422184006879</v>
      </c>
      <c r="Y86" s="204">
        <v>0.59045571797076524</v>
      </c>
    </row>
    <row r="87" spans="1:25" ht="12" customHeight="1" x14ac:dyDescent="0.25">
      <c r="A87" s="18" t="s">
        <v>32</v>
      </c>
      <c r="B87" s="204">
        <v>5.8755803955288046</v>
      </c>
      <c r="C87" s="204">
        <v>0</v>
      </c>
      <c r="D87" s="204">
        <v>0</v>
      </c>
      <c r="E87" s="204">
        <v>0</v>
      </c>
      <c r="F87" s="204">
        <v>1.958555460017197</v>
      </c>
      <c r="G87" s="204">
        <v>0</v>
      </c>
      <c r="H87" s="204">
        <v>0</v>
      </c>
      <c r="I87" s="204">
        <v>0</v>
      </c>
      <c r="J87" s="204">
        <v>0</v>
      </c>
      <c r="K87" s="204">
        <v>6.8548581255374019</v>
      </c>
      <c r="L87" s="204">
        <v>0</v>
      </c>
      <c r="M87" s="204">
        <v>0.9792777300085983</v>
      </c>
      <c r="N87" s="204">
        <v>0</v>
      </c>
      <c r="O87" s="204">
        <v>4.8963026655202064</v>
      </c>
      <c r="P87" s="204">
        <v>1.958555460017197</v>
      </c>
      <c r="Q87" s="204">
        <v>0</v>
      </c>
      <c r="R87" s="204">
        <v>0</v>
      </c>
      <c r="S87" s="204">
        <v>0</v>
      </c>
      <c r="T87" s="204">
        <v>0.3466895958727429</v>
      </c>
      <c r="U87" s="204">
        <v>0.28202923473774721</v>
      </c>
      <c r="V87" s="204">
        <v>11.2487532244196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4212.7067927772987</v>
      </c>
      <c r="C88" s="204">
        <f t="shared" si="5"/>
        <v>4293.58890799656</v>
      </c>
      <c r="D88" s="204">
        <f t="shared" si="5"/>
        <v>4920.4407566638001</v>
      </c>
      <c r="E88" s="204">
        <f t="shared" si="5"/>
        <v>4505.1114359415296</v>
      </c>
      <c r="F88" s="204">
        <f t="shared" si="5"/>
        <v>4574.3835769561474</v>
      </c>
      <c r="G88" s="204">
        <f t="shared" si="5"/>
        <v>4916.0410146173672</v>
      </c>
      <c r="H88" s="204">
        <f t="shared" si="5"/>
        <v>5218.9740326741176</v>
      </c>
      <c r="I88" s="204">
        <f t="shared" si="5"/>
        <v>4417.1114359415315</v>
      </c>
      <c r="J88" s="204">
        <f t="shared" si="5"/>
        <v>4323.3161650902821</v>
      </c>
      <c r="K88" s="204">
        <f t="shared" si="5"/>
        <v>4136.3791057609615</v>
      </c>
      <c r="L88" s="204">
        <f t="shared" si="5"/>
        <v>4486.5008598452287</v>
      </c>
      <c r="M88" s="204">
        <f t="shared" si="5"/>
        <v>4187.7374892519347</v>
      </c>
      <c r="N88" s="204">
        <f t="shared" si="5"/>
        <v>3708.1446259673266</v>
      </c>
      <c r="O88" s="204">
        <f t="shared" si="5"/>
        <v>3820.5436801375754</v>
      </c>
      <c r="P88" s="204">
        <f t="shared" si="5"/>
        <v>3655.8419604471187</v>
      </c>
      <c r="Q88" s="204">
        <f t="shared" si="5"/>
        <v>3244.9427343078232</v>
      </c>
      <c r="R88" s="204">
        <f t="shared" si="5"/>
        <v>3352.9564058469459</v>
      </c>
      <c r="S88" s="204">
        <f t="shared" si="5"/>
        <v>3408.2227858985389</v>
      </c>
      <c r="T88" s="204">
        <f t="shared" si="5"/>
        <v>2966.3899398108324</v>
      </c>
      <c r="U88" s="204">
        <f t="shared" si="5"/>
        <v>2552.2935511607893</v>
      </c>
      <c r="V88" s="204">
        <f t="shared" si="5"/>
        <v>2565.7868443680136</v>
      </c>
      <c r="W88" s="204">
        <f t="shared" si="5"/>
        <v>2536.2601031814293</v>
      </c>
      <c r="X88" s="204">
        <f t="shared" si="5"/>
        <v>2272.1184006878766</v>
      </c>
      <c r="Y88" s="204">
        <f t="shared" si="5"/>
        <v>3405.238435081686</v>
      </c>
    </row>
    <row r="89" spans="1:25" ht="12" customHeight="1" x14ac:dyDescent="0.25">
      <c r="A89" s="18" t="s">
        <v>83</v>
      </c>
      <c r="B89" s="204">
        <v>3632.6546001719689</v>
      </c>
      <c r="C89" s="204">
        <v>3732.4921754084262</v>
      </c>
      <c r="D89" s="204">
        <v>3958.4404127257089</v>
      </c>
      <c r="E89" s="204">
        <v>5955.4790197764414</v>
      </c>
      <c r="F89" s="204">
        <v>5478.7429922613928</v>
      </c>
      <c r="G89" s="204">
        <v>5062.0997420464319</v>
      </c>
      <c r="H89" s="204">
        <v>4750.3584694754954</v>
      </c>
      <c r="I89" s="204">
        <v>5357.4087704213234</v>
      </c>
      <c r="J89" s="204">
        <v>4557.9441100601889</v>
      </c>
      <c r="K89" s="204">
        <v>5036.4005159071367</v>
      </c>
      <c r="L89" s="204">
        <v>5547.3387790197767</v>
      </c>
      <c r="M89" s="204">
        <v>4792.1084264832334</v>
      </c>
      <c r="N89" s="204">
        <v>5967.7075666380042</v>
      </c>
      <c r="O89" s="204">
        <v>4583.8346517626824</v>
      </c>
      <c r="P89" s="204">
        <v>3727.7157351676701</v>
      </c>
      <c r="Q89" s="204">
        <v>3900.42837489252</v>
      </c>
      <c r="R89" s="204">
        <v>4984.46543422184</v>
      </c>
      <c r="S89" s="204">
        <v>5703.6209802235589</v>
      </c>
      <c r="T89" s="204">
        <v>5227.1435941530517</v>
      </c>
      <c r="U89" s="204">
        <v>4974.3042992261389</v>
      </c>
      <c r="V89" s="204">
        <v>5750.5544282029232</v>
      </c>
      <c r="W89" s="204">
        <v>5959.6893379191742</v>
      </c>
      <c r="X89" s="204">
        <v>4912.8370593293203</v>
      </c>
      <c r="Y89" s="204">
        <v>3914.53181427343</v>
      </c>
    </row>
    <row r="90" spans="1:25" ht="12" customHeight="1" x14ac:dyDescent="0.25">
      <c r="A90" s="14" t="s">
        <v>34</v>
      </c>
      <c r="B90" s="204">
        <v>2436.8147893379191</v>
      </c>
      <c r="C90" s="204">
        <v>2172.843164230439</v>
      </c>
      <c r="D90" s="204">
        <v>2106.119346517627</v>
      </c>
      <c r="E90" s="204">
        <v>2096.0807394668959</v>
      </c>
      <c r="F90" s="204">
        <v>2155.9472055030101</v>
      </c>
      <c r="G90" s="204">
        <v>2253.5178847807392</v>
      </c>
      <c r="H90" s="204">
        <v>2052.400687876182</v>
      </c>
      <c r="I90" s="204">
        <v>2146.9404127257089</v>
      </c>
      <c r="J90" s="204">
        <v>1962.0742906276871</v>
      </c>
      <c r="K90" s="204">
        <v>1930.7330180567501</v>
      </c>
      <c r="L90" s="204">
        <v>2235.89105760963</v>
      </c>
      <c r="M90" s="204">
        <v>2137.804557179707</v>
      </c>
      <c r="N90" s="204">
        <v>2294.3603611349949</v>
      </c>
      <c r="O90" s="204">
        <v>2310.3414445399831</v>
      </c>
      <c r="P90" s="204">
        <v>2390.970851246776</v>
      </c>
      <c r="Q90" s="204">
        <v>2376.2528804815129</v>
      </c>
      <c r="R90" s="204">
        <v>2282.225279449699</v>
      </c>
      <c r="S90" s="204">
        <v>2560.3192605331042</v>
      </c>
      <c r="T90" s="204">
        <v>2389.8271711092002</v>
      </c>
      <c r="U90" s="204">
        <v>2642.7026655202062</v>
      </c>
      <c r="V90" s="204">
        <v>2482.8349097162509</v>
      </c>
      <c r="W90" s="204">
        <v>2325.2308684436798</v>
      </c>
      <c r="X90" s="204">
        <v>1628.038177128117</v>
      </c>
      <c r="Y90" s="204">
        <v>1599.760963026655</v>
      </c>
    </row>
    <row r="91" spans="1:25" ht="12" customHeight="1" x14ac:dyDescent="0.25">
      <c r="A91" s="18" t="s">
        <v>73</v>
      </c>
      <c r="B91" s="204">
        <v>2436.8147893379191</v>
      </c>
      <c r="C91" s="204">
        <v>2172.843164230439</v>
      </c>
      <c r="D91" s="204">
        <v>2106.119346517627</v>
      </c>
      <c r="E91" s="204">
        <v>2096.0807394668959</v>
      </c>
      <c r="F91" s="204">
        <v>2155.9472055030101</v>
      </c>
      <c r="G91" s="204">
        <v>2253.5178847807392</v>
      </c>
      <c r="H91" s="204">
        <v>2052.400687876182</v>
      </c>
      <c r="I91" s="204">
        <v>2146.9404127257089</v>
      </c>
      <c r="J91" s="204">
        <v>1962.0742906276871</v>
      </c>
      <c r="K91" s="204">
        <v>1930.7330180567501</v>
      </c>
      <c r="L91" s="204">
        <v>2235.89105760963</v>
      </c>
      <c r="M91" s="204">
        <v>2137.804557179707</v>
      </c>
      <c r="N91" s="204">
        <v>2294.3603611349949</v>
      </c>
      <c r="O91" s="204">
        <v>2310.3414445399831</v>
      </c>
      <c r="P91" s="204">
        <v>2390.970851246776</v>
      </c>
      <c r="Q91" s="204">
        <v>2376.2528804815129</v>
      </c>
      <c r="R91" s="204">
        <v>2282.225279449699</v>
      </c>
      <c r="S91" s="204">
        <v>2560.3192605331042</v>
      </c>
      <c r="T91" s="204">
        <v>2389.8271711092002</v>
      </c>
      <c r="U91" s="204">
        <v>2642.7026655202062</v>
      </c>
      <c r="V91" s="204">
        <v>2482.8349097162509</v>
      </c>
      <c r="W91" s="204">
        <v>2325.2308684436798</v>
      </c>
      <c r="X91" s="204">
        <v>1628.038177128117</v>
      </c>
      <c r="Y91" s="204">
        <v>1599.760963026655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11224.375838349095</v>
      </c>
      <c r="C94" s="210">
        <f t="shared" si="6"/>
        <v>11080.024075666379</v>
      </c>
      <c r="D94" s="210">
        <f t="shared" si="6"/>
        <v>11843.695872742906</v>
      </c>
      <c r="E94" s="210">
        <f t="shared" si="6"/>
        <v>13337.402837489253</v>
      </c>
      <c r="F94" s="210">
        <f t="shared" si="6"/>
        <v>13305.946001719691</v>
      </c>
      <c r="G94" s="210">
        <f t="shared" si="6"/>
        <v>13429.150902837486</v>
      </c>
      <c r="H94" s="210">
        <f t="shared" si="6"/>
        <v>13372.636027515047</v>
      </c>
      <c r="I94" s="210">
        <f t="shared" si="6"/>
        <v>13146.347721410146</v>
      </c>
      <c r="J94" s="210">
        <f t="shared" si="6"/>
        <v>12077.424247635423</v>
      </c>
      <c r="K94" s="210">
        <f t="shared" si="6"/>
        <v>12235.931986242475</v>
      </c>
      <c r="L94" s="210">
        <f t="shared" si="6"/>
        <v>13374.493121238176</v>
      </c>
      <c r="M94" s="210">
        <f t="shared" si="6"/>
        <v>12456.110232158209</v>
      </c>
      <c r="N94" s="210">
        <f t="shared" si="6"/>
        <v>12911.406878761822</v>
      </c>
      <c r="O94" s="210">
        <f t="shared" si="6"/>
        <v>12443.848065348237</v>
      </c>
      <c r="P94" s="210">
        <f t="shared" si="6"/>
        <v>12110.999398108339</v>
      </c>
      <c r="Q94" s="210">
        <f t="shared" si="6"/>
        <v>12048.750730868443</v>
      </c>
      <c r="R94" s="210">
        <f t="shared" si="6"/>
        <v>12672.681083404987</v>
      </c>
      <c r="S94" s="210">
        <f t="shared" si="6"/>
        <v>13494.710662080826</v>
      </c>
      <c r="T94" s="210">
        <f t="shared" si="6"/>
        <v>12709.03766122098</v>
      </c>
      <c r="U94" s="210">
        <f t="shared" si="6"/>
        <v>11902.889251934648</v>
      </c>
      <c r="V94" s="210">
        <f t="shared" si="6"/>
        <v>12745.60068787618</v>
      </c>
      <c r="W94" s="210">
        <f t="shared" si="6"/>
        <v>12384.027601031814</v>
      </c>
      <c r="X94" s="210">
        <f t="shared" si="6"/>
        <v>10209.967841788479</v>
      </c>
      <c r="Y94" s="210">
        <f t="shared" si="6"/>
        <v>10601.400171969044</v>
      </c>
    </row>
    <row r="95" spans="1:25" ht="12" customHeight="1" x14ac:dyDescent="0.25">
      <c r="A95" s="24" t="s">
        <v>48</v>
      </c>
      <c r="B95" s="213">
        <f>CHI!B58</f>
        <v>10376.513611907299</v>
      </c>
      <c r="C95" s="213">
        <f>CHI!C58</f>
        <v>10174.198105982259</v>
      </c>
      <c r="D95" s="213">
        <f>CHI!D58</f>
        <v>10948.766104299961</v>
      </c>
      <c r="E95" s="213">
        <f>CHI!E58</f>
        <v>12515.55205382094</v>
      </c>
      <c r="F95" s="213">
        <f>CHI!F58</f>
        <v>12332.032473415429</v>
      </c>
      <c r="G95" s="213">
        <f>CHI!G58</f>
        <v>12435.436935573311</v>
      </c>
      <c r="H95" s="213">
        <f>CHI!H58</f>
        <v>12397.52016469021</v>
      </c>
      <c r="I95" s="213">
        <f>CHI!I58</f>
        <v>12247.766133927609</v>
      </c>
      <c r="J95" s="213">
        <f>CHI!J58</f>
        <v>11204.49963358588</v>
      </c>
      <c r="K95" s="213">
        <f>CHI!K58</f>
        <v>11520.74948663583</v>
      </c>
      <c r="L95" s="213">
        <f>CHI!L58</f>
        <v>12628.73468283195</v>
      </c>
      <c r="M95" s="213">
        <f>CHI!M58</f>
        <v>11822.46543303</v>
      </c>
      <c r="N95" s="213">
        <f>CHI!N58</f>
        <v>12331.92274684417</v>
      </c>
      <c r="O95" s="213">
        <f>CHI!O58</f>
        <v>11852.461182623059</v>
      </c>
      <c r="P95" s="213">
        <f>CHI!P58</f>
        <v>11783.319019912309</v>
      </c>
      <c r="Q95" s="213">
        <f>CHI!Q58</f>
        <v>11359.451199040741</v>
      </c>
      <c r="R95" s="213">
        <f>CHI!R58</f>
        <v>12073.830159181991</v>
      </c>
      <c r="S95" s="213">
        <f>CHI!S58</f>
        <v>12924.296345743251</v>
      </c>
      <c r="T95" s="213">
        <f>CHI!T58</f>
        <v>12170.948799111031</v>
      </c>
      <c r="U95" s="213">
        <f>CHI!U58</f>
        <v>11361.41463918085</v>
      </c>
      <c r="V95" s="213">
        <f>CHI!V58</f>
        <v>12263.717201991371</v>
      </c>
      <c r="W95" s="213">
        <f>CHI!W58</f>
        <v>11999.465931385599</v>
      </c>
      <c r="X95" s="213">
        <f>CHI!X58</f>
        <v>9912.2305876851897</v>
      </c>
      <c r="Y95" s="213">
        <f>CHI!Y58</f>
        <v>10322.581153455891</v>
      </c>
    </row>
    <row r="96" spans="1:25" ht="12" customHeight="1" x14ac:dyDescent="0.25">
      <c r="A96" s="21" t="s">
        <v>27</v>
      </c>
      <c r="B96" s="207">
        <v>847.86222644179543</v>
      </c>
      <c r="C96" s="207">
        <v>905.82596968411963</v>
      </c>
      <c r="D96" s="207">
        <v>894.92976844294571</v>
      </c>
      <c r="E96" s="207">
        <v>821.85078366831294</v>
      </c>
      <c r="F96" s="207">
        <v>973.91352830426149</v>
      </c>
      <c r="G96" s="207">
        <v>993.71396726417515</v>
      </c>
      <c r="H96" s="207">
        <v>975.11586282483768</v>
      </c>
      <c r="I96" s="207">
        <v>898.58158748253663</v>
      </c>
      <c r="J96" s="207">
        <v>872.92461404954338</v>
      </c>
      <c r="K96" s="207">
        <v>715.18249960664434</v>
      </c>
      <c r="L96" s="207">
        <v>745.75843840622656</v>
      </c>
      <c r="M96" s="207">
        <v>633.64479912820934</v>
      </c>
      <c r="N96" s="207">
        <v>579.48413191765212</v>
      </c>
      <c r="O96" s="207">
        <v>591.3868827251772</v>
      </c>
      <c r="P96" s="207">
        <v>327.68037819602978</v>
      </c>
      <c r="Q96" s="207">
        <v>689.29953182770259</v>
      </c>
      <c r="R96" s="207">
        <v>598.85092422299567</v>
      </c>
      <c r="S96" s="207">
        <v>570.41431633757566</v>
      </c>
      <c r="T96" s="207">
        <v>538.08886210994933</v>
      </c>
      <c r="U96" s="207">
        <v>541.47461275379828</v>
      </c>
      <c r="V96" s="207">
        <v>481.88348588480949</v>
      </c>
      <c r="W96" s="207">
        <v>384.5616696462148</v>
      </c>
      <c r="X96" s="207">
        <v>297.73725410328916</v>
      </c>
      <c r="Y96" s="207">
        <v>278.81901851315342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33486.515087151303</v>
      </c>
      <c r="C98" s="203">
        <f t="shared" si="7"/>
        <v>33418.136292242758</v>
      </c>
      <c r="D98" s="203">
        <f t="shared" si="7"/>
        <v>34293.94658355353</v>
      </c>
      <c r="E98" s="203">
        <f t="shared" si="7"/>
        <v>34985.396644554436</v>
      </c>
      <c r="F98" s="203">
        <f t="shared" si="7"/>
        <v>35183.712676043157</v>
      </c>
      <c r="G98" s="203">
        <f t="shared" si="7"/>
        <v>34745.657339174912</v>
      </c>
      <c r="H98" s="203">
        <f t="shared" si="7"/>
        <v>36325.659207758741</v>
      </c>
      <c r="I98" s="203">
        <f t="shared" si="7"/>
        <v>37245.653712467574</v>
      </c>
      <c r="J98" s="203">
        <f t="shared" si="7"/>
        <v>35731.856636278528</v>
      </c>
      <c r="K98" s="203">
        <f t="shared" si="7"/>
        <v>33143.356188221805</v>
      </c>
      <c r="L98" s="203">
        <f t="shared" si="7"/>
        <v>36323.781354801424</v>
      </c>
      <c r="M98" s="203">
        <f t="shared" si="7"/>
        <v>34720.496884570603</v>
      </c>
      <c r="N98" s="203">
        <f t="shared" si="7"/>
        <v>34759.987705869542</v>
      </c>
      <c r="O98" s="203">
        <f t="shared" si="7"/>
        <v>33788.397760763917</v>
      </c>
      <c r="P98" s="203">
        <f t="shared" si="7"/>
        <v>33707.639423500448</v>
      </c>
      <c r="Q98" s="203">
        <f t="shared" si="7"/>
        <v>33658.42802696221</v>
      </c>
      <c r="R98" s="203">
        <f t="shared" si="7"/>
        <v>36441.964506140146</v>
      </c>
      <c r="S98" s="203">
        <f t="shared" si="7"/>
        <v>37192.232855917398</v>
      </c>
      <c r="T98" s="203">
        <f t="shared" si="7"/>
        <v>37201.101069705663</v>
      </c>
      <c r="U98" s="203">
        <f t="shared" si="7"/>
        <v>34989.969410085563</v>
      </c>
      <c r="V98" s="203">
        <f t="shared" si="7"/>
        <v>35777.604052769049</v>
      </c>
      <c r="W98" s="203">
        <f t="shared" si="7"/>
        <v>35326.892708266758</v>
      </c>
      <c r="X98" s="203">
        <f t="shared" si="7"/>
        <v>32526.070578414299</v>
      </c>
      <c r="Y98" s="203">
        <f t="shared" si="7"/>
        <v>31237.761396643065</v>
      </c>
    </row>
    <row r="99" spans="1:25" ht="12" customHeight="1" x14ac:dyDescent="0.25">
      <c r="A99" s="25" t="s">
        <v>14</v>
      </c>
      <c r="B99" s="209">
        <f>ISI!B$54</f>
        <v>2121.4899506269103</v>
      </c>
      <c r="C99" s="209">
        <f>ISI!C$54</f>
        <v>2263.3126970464982</v>
      </c>
      <c r="D99" s="209">
        <f>ISI!D$54</f>
        <v>2324.0261415378941</v>
      </c>
      <c r="E99" s="209">
        <f>ISI!E$54</f>
        <v>2360.7357292757792</v>
      </c>
      <c r="F99" s="209">
        <f>ISI!F$54</f>
        <v>2444.7139860949405</v>
      </c>
      <c r="G99" s="209">
        <f>ISI!G$54</f>
        <v>2408.9950909565123</v>
      </c>
      <c r="H99" s="209">
        <f>ISI!H$54</f>
        <v>2409.8521357661111</v>
      </c>
      <c r="I99" s="209">
        <f>ISI!I$54</f>
        <v>2432.8215035543349</v>
      </c>
      <c r="J99" s="209">
        <f>ISI!J$54</f>
        <v>2340.5146881949809</v>
      </c>
      <c r="K99" s="209">
        <f>ISI!K$54</f>
        <v>2042.3868938907888</v>
      </c>
      <c r="L99" s="209">
        <f>ISI!L$54</f>
        <v>2358.5645934269915</v>
      </c>
      <c r="M99" s="209">
        <f>ISI!M$54</f>
        <v>2337.0836279812579</v>
      </c>
      <c r="N99" s="209">
        <f>ISI!N$54</f>
        <v>2341.8088620472417</v>
      </c>
      <c r="O99" s="209">
        <f>ISI!O$54</f>
        <v>2310.7491042312408</v>
      </c>
      <c r="P99" s="209">
        <f>ISI!P$54</f>
        <v>2295.3689245826558</v>
      </c>
      <c r="Q99" s="209">
        <f>ISI!Q$54</f>
        <v>2724.1743614167403</v>
      </c>
      <c r="R99" s="209">
        <f>ISI!R$54</f>
        <v>2976.0220859858832</v>
      </c>
      <c r="S99" s="209">
        <f>ISI!S$54</f>
        <v>3184.708548261111</v>
      </c>
      <c r="T99" s="209">
        <f>ISI!T$54</f>
        <v>2916.8040470878395</v>
      </c>
      <c r="U99" s="209">
        <f>ISI!U$54</f>
        <v>2708.2006070185048</v>
      </c>
      <c r="V99" s="209">
        <f>ISI!V$54</f>
        <v>2650.651892107107</v>
      </c>
      <c r="W99" s="209">
        <f>ISI!W$54</f>
        <v>2882.9481943459577</v>
      </c>
      <c r="X99" s="209">
        <f>ISI!X$54</f>
        <v>3254.3575931820783</v>
      </c>
      <c r="Y99" s="209">
        <f>ISI!Y$54</f>
        <v>2750.3175537073489</v>
      </c>
    </row>
    <row r="100" spans="1:25" ht="12" customHeight="1" x14ac:dyDescent="0.25">
      <c r="A100" s="14" t="s">
        <v>43</v>
      </c>
      <c r="B100" s="204">
        <f>ISI!B$55</f>
        <v>2107.2087061237357</v>
      </c>
      <c r="C100" s="204">
        <f>ISI!C$55</f>
        <v>2251.0187184875381</v>
      </c>
      <c r="D100" s="204">
        <f>ISI!D$55</f>
        <v>2312.8440413709195</v>
      </c>
      <c r="E100" s="204">
        <f>ISI!E$55</f>
        <v>2350.1898008938269</v>
      </c>
      <c r="F100" s="204">
        <f>ISI!F$55</f>
        <v>2432.7415087064601</v>
      </c>
      <c r="G100" s="204">
        <f>ISI!G$55</f>
        <v>2396.8013372141313</v>
      </c>
      <c r="H100" s="204">
        <f>ISI!H$55</f>
        <v>2396.1063236715554</v>
      </c>
      <c r="I100" s="204">
        <f>ISI!I$55</f>
        <v>2419.1260185321335</v>
      </c>
      <c r="J100" s="204">
        <f>ISI!J$55</f>
        <v>2327.9723846036791</v>
      </c>
      <c r="K100" s="204">
        <f>ISI!K$55</f>
        <v>2036.8072941150572</v>
      </c>
      <c r="L100" s="204">
        <f>ISI!L$55</f>
        <v>2347.4263332212918</v>
      </c>
      <c r="M100" s="204">
        <f>ISI!M$55</f>
        <v>2322.613899999049</v>
      </c>
      <c r="N100" s="204">
        <f>ISI!N$55</f>
        <v>2329.9345140299383</v>
      </c>
      <c r="O100" s="204">
        <f>ISI!O$55</f>
        <v>2299.5050267118713</v>
      </c>
      <c r="P100" s="204">
        <f>ISI!P$55</f>
        <v>2285.1054670196472</v>
      </c>
      <c r="Q100" s="204">
        <f>ISI!Q$55</f>
        <v>2714.3763894590338</v>
      </c>
      <c r="R100" s="204">
        <f>ISI!R$55</f>
        <v>2966.5873365621987</v>
      </c>
      <c r="S100" s="204">
        <f>ISI!S$55</f>
        <v>3184.708548261111</v>
      </c>
      <c r="T100" s="204">
        <f>ISI!T$55</f>
        <v>2916.8040470878395</v>
      </c>
      <c r="U100" s="204">
        <f>ISI!U$55</f>
        <v>2708.2006070185048</v>
      </c>
      <c r="V100" s="204">
        <f>ISI!V$55</f>
        <v>2650.651892107107</v>
      </c>
      <c r="W100" s="204">
        <f>ISI!W$55</f>
        <v>2882.9481943459577</v>
      </c>
      <c r="X100" s="204">
        <f>ISI!X$55</f>
        <v>3254.3575931820783</v>
      </c>
      <c r="Y100" s="204">
        <f>ISI!Y$55</f>
        <v>2750.3175537073489</v>
      </c>
    </row>
    <row r="101" spans="1:25" ht="12" customHeight="1" x14ac:dyDescent="0.25">
      <c r="A101" s="14" t="s">
        <v>44</v>
      </c>
      <c r="B101" s="204">
        <f>ISI!B$56</f>
        <v>14.281244503174607</v>
      </c>
      <c r="C101" s="204">
        <f>ISI!C$56</f>
        <v>12.293978558960184</v>
      </c>
      <c r="D101" s="204">
        <f>ISI!D$56</f>
        <v>11.182100166974518</v>
      </c>
      <c r="E101" s="204">
        <f>ISI!E$56</f>
        <v>10.545928381952296</v>
      </c>
      <c r="F101" s="204">
        <f>ISI!F$56</f>
        <v>11.972477388480444</v>
      </c>
      <c r="G101" s="204">
        <f>ISI!G$56</f>
        <v>12.193753742381007</v>
      </c>
      <c r="H101" s="204">
        <f>ISI!H$56</f>
        <v>13.745812094555818</v>
      </c>
      <c r="I101" s="204">
        <f>ISI!I$56</f>
        <v>13.69548502220163</v>
      </c>
      <c r="J101" s="204">
        <f>ISI!J$56</f>
        <v>12.542303591302014</v>
      </c>
      <c r="K101" s="204">
        <f>ISI!K$56</f>
        <v>5.5795997757317011</v>
      </c>
      <c r="L101" s="204">
        <f>ISI!L$56</f>
        <v>11.138260205699492</v>
      </c>
      <c r="M101" s="204">
        <f>ISI!M$56</f>
        <v>14.469727982208921</v>
      </c>
      <c r="N101" s="204">
        <f>ISI!N$56</f>
        <v>11.874348017303252</v>
      </c>
      <c r="O101" s="204">
        <f>ISI!O$56</f>
        <v>11.244077519369673</v>
      </c>
      <c r="P101" s="204">
        <f>ISI!P$56</f>
        <v>10.263457563008826</v>
      </c>
      <c r="Q101" s="204">
        <f>ISI!Q$56</f>
        <v>9.797971957706558</v>
      </c>
      <c r="R101" s="204">
        <f>ISI!R$56</f>
        <v>9.434749423684254</v>
      </c>
      <c r="S101" s="204">
        <f>ISI!S$56</f>
        <v>0</v>
      </c>
      <c r="T101" s="204">
        <f>ISI!T$56</f>
        <v>0</v>
      </c>
      <c r="U101" s="204">
        <f>ISI!U$56</f>
        <v>0</v>
      </c>
      <c r="V101" s="204">
        <f>ISI!V$56</f>
        <v>0</v>
      </c>
      <c r="W101" s="204">
        <f>ISI!W$56</f>
        <v>0</v>
      </c>
      <c r="X101" s="204">
        <f>ISI!X$56</f>
        <v>0</v>
      </c>
      <c r="Y101" s="204">
        <f>ISI!Y$56</f>
        <v>0</v>
      </c>
    </row>
    <row r="102" spans="1:25" ht="12" customHeight="1" x14ac:dyDescent="0.25">
      <c r="A102" s="13" t="s">
        <v>18</v>
      </c>
      <c r="B102" s="205">
        <f>NFM!B$73</f>
        <v>700.12653371061106</v>
      </c>
      <c r="C102" s="205">
        <f>NFM!C$73</f>
        <v>650.72448868724314</v>
      </c>
      <c r="D102" s="205">
        <f>NFM!D$73</f>
        <v>637.35752851787277</v>
      </c>
      <c r="E102" s="205">
        <f>NFM!E$73</f>
        <v>620.7995018855504</v>
      </c>
      <c r="F102" s="205">
        <f>NFM!F$73</f>
        <v>724.71462390362262</v>
      </c>
      <c r="G102" s="205">
        <f>NFM!G$73</f>
        <v>725.61458545882033</v>
      </c>
      <c r="H102" s="205">
        <f>NFM!H$73</f>
        <v>642.46721911296413</v>
      </c>
      <c r="I102" s="205">
        <f>NFM!I$73</f>
        <v>729.29927839533218</v>
      </c>
      <c r="J102" s="205">
        <f>NFM!J$73</f>
        <v>740.81238050954789</v>
      </c>
      <c r="K102" s="205">
        <f>NFM!K$73</f>
        <v>421.19212564106726</v>
      </c>
      <c r="L102" s="205">
        <f>NFM!L$73</f>
        <v>526.80581367519108</v>
      </c>
      <c r="M102" s="205">
        <f>NFM!M$73</f>
        <v>630.54682084403362</v>
      </c>
      <c r="N102" s="205">
        <f>NFM!N$73</f>
        <v>317.74186518861728</v>
      </c>
      <c r="O102" s="205">
        <f>NFM!O$73</f>
        <v>281.76599596669439</v>
      </c>
      <c r="P102" s="205">
        <f>NFM!P$73</f>
        <v>124.44492777346355</v>
      </c>
      <c r="Q102" s="205">
        <f>NFM!Q$73</f>
        <v>171.50480315515682</v>
      </c>
      <c r="R102" s="205">
        <f>NFM!R$73</f>
        <v>182.65898976702019</v>
      </c>
      <c r="S102" s="205">
        <f>NFM!S$73</f>
        <v>220.51110763262784</v>
      </c>
      <c r="T102" s="205">
        <f>NFM!T$73</f>
        <v>251.69365154425117</v>
      </c>
      <c r="U102" s="205">
        <f>NFM!U$73</f>
        <v>294.08268312484972</v>
      </c>
      <c r="V102" s="205">
        <f>NFM!V$73</f>
        <v>272.6646221635815</v>
      </c>
      <c r="W102" s="205">
        <f>NFM!W$73</f>
        <v>245.858242902066</v>
      </c>
      <c r="X102" s="205">
        <f>NFM!X$73</f>
        <v>145.9723455720102</v>
      </c>
      <c r="Y102" s="205">
        <f>NFM!Y$73</f>
        <v>104.35880273500703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541.07143016160171</v>
      </c>
      <c r="C104" s="204">
        <f>NFM!C$75</f>
        <v>516.63503915642502</v>
      </c>
      <c r="D104" s="204">
        <f>NFM!D$75</f>
        <v>502.51282840473698</v>
      </c>
      <c r="E104" s="204">
        <f>NFM!E$75</f>
        <v>490.14026526317173</v>
      </c>
      <c r="F104" s="204">
        <f>NFM!F$75</f>
        <v>577.43630220123271</v>
      </c>
      <c r="G104" s="204">
        <f>NFM!G$75</f>
        <v>581.14665179159192</v>
      </c>
      <c r="H104" s="204">
        <f>NFM!H$75</f>
        <v>499.87989898473552</v>
      </c>
      <c r="I104" s="204">
        <f>NFM!I$75</f>
        <v>569.55281951775964</v>
      </c>
      <c r="J104" s="204">
        <f>NFM!J$75</f>
        <v>580.85128401353154</v>
      </c>
      <c r="K104" s="204">
        <f>NFM!K$75</f>
        <v>287.11528445628716</v>
      </c>
      <c r="L104" s="204">
        <f>NFM!L$75</f>
        <v>383.61371492271951</v>
      </c>
      <c r="M104" s="204">
        <f>NFM!M$75</f>
        <v>509.40307243765005</v>
      </c>
      <c r="N104" s="204">
        <f>NFM!N$75</f>
        <v>191.98359396568083</v>
      </c>
      <c r="O104" s="204">
        <f>NFM!O$75</f>
        <v>150.31788994891753</v>
      </c>
      <c r="P104" s="204">
        <f>NFM!P$75</f>
        <v>16.171012964283214</v>
      </c>
      <c r="Q104" s="204">
        <f>NFM!Q$75</f>
        <v>55.792670516780518</v>
      </c>
      <c r="R104" s="204">
        <f>NFM!R$75</f>
        <v>70.16737740243326</v>
      </c>
      <c r="S104" s="204">
        <f>NFM!S$75</f>
        <v>66.020643617458077</v>
      </c>
      <c r="T104" s="204">
        <f>NFM!T$75</f>
        <v>101.42665037092847</v>
      </c>
      <c r="U104" s="204">
        <f>NFM!U$75</f>
        <v>163.17872727755125</v>
      </c>
      <c r="V104" s="204">
        <f>NFM!V$75</f>
        <v>144.76774829140982</v>
      </c>
      <c r="W104" s="204">
        <f>NFM!W$75</f>
        <v>108.07323135352578</v>
      </c>
      <c r="X104" s="204">
        <f>NFM!X$75</f>
        <v>21.895985221122348</v>
      </c>
      <c r="Y104" s="204">
        <f>NFM!Y$75</f>
        <v>16.673704400864949</v>
      </c>
    </row>
    <row r="105" spans="1:25" ht="12" customHeight="1" x14ac:dyDescent="0.25">
      <c r="A105" s="26" t="s">
        <v>46</v>
      </c>
      <c r="B105" s="211">
        <f>NFM!B$76</f>
        <v>521.91074827204375</v>
      </c>
      <c r="C105" s="211">
        <f>NFM!C$76</f>
        <v>500.28142130147319</v>
      </c>
      <c r="D105" s="211">
        <f>NFM!D$76</f>
        <v>488.47643972447344</v>
      </c>
      <c r="E105" s="211">
        <f>NFM!E$76</f>
        <v>475.69698970254115</v>
      </c>
      <c r="F105" s="211">
        <f>NFM!F$76</f>
        <v>562.21967583350568</v>
      </c>
      <c r="G105" s="211">
        <f>NFM!G$76</f>
        <v>566.40370972312019</v>
      </c>
      <c r="H105" s="211">
        <f>NFM!H$76</f>
        <v>484.04700338358833</v>
      </c>
      <c r="I105" s="211">
        <f>NFM!I$76</f>
        <v>548.0912005605976</v>
      </c>
      <c r="J105" s="211">
        <f>NFM!J$76</f>
        <v>566.80159411661566</v>
      </c>
      <c r="K105" s="211">
        <f>NFM!K$76</f>
        <v>278.12941398110246</v>
      </c>
      <c r="L105" s="211">
        <f>NFM!L$76</f>
        <v>365.06167280456953</v>
      </c>
      <c r="M105" s="211">
        <f>NFM!M$76</f>
        <v>492.73637870935437</v>
      </c>
      <c r="N105" s="211">
        <f>NFM!N$76</f>
        <v>176.82640842052137</v>
      </c>
      <c r="O105" s="211">
        <f>NFM!O$76</f>
        <v>136.79881612688459</v>
      </c>
      <c r="P105" s="211">
        <f>NFM!P$76</f>
        <v>3.2791049576366627</v>
      </c>
      <c r="Q105" s="211">
        <f>NFM!Q$76</f>
        <v>43.334295148818342</v>
      </c>
      <c r="R105" s="211">
        <f>NFM!R$76</f>
        <v>56.599557671710741</v>
      </c>
      <c r="S105" s="211">
        <f>NFM!S$76</f>
        <v>47.494459559436159</v>
      </c>
      <c r="T105" s="211">
        <f>NFM!T$76</f>
        <v>82.810288039778413</v>
      </c>
      <c r="U105" s="211">
        <f>NFM!U$76</f>
        <v>145.26684510877456</v>
      </c>
      <c r="V105" s="211">
        <f>NFM!V$76</f>
        <v>126.26869606646997</v>
      </c>
      <c r="W105" s="211">
        <f>NFM!W$76</f>
        <v>90.050170996574309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19.160681889557971</v>
      </c>
      <c r="C106" s="212">
        <f>NFM!C$77</f>
        <v>16.35361785495186</v>
      </c>
      <c r="D106" s="212">
        <f>NFM!D$77</f>
        <v>14.03638868026356</v>
      </c>
      <c r="E106" s="212">
        <f>NFM!E$77</f>
        <v>14.443275560630569</v>
      </c>
      <c r="F106" s="212">
        <f>NFM!F$77</f>
        <v>15.21662636772702</v>
      </c>
      <c r="G106" s="212">
        <f>NFM!G$77</f>
        <v>14.742942068471701</v>
      </c>
      <c r="H106" s="212">
        <f>NFM!H$77</f>
        <v>15.832895601147211</v>
      </c>
      <c r="I106" s="212">
        <f>NFM!I$77</f>
        <v>21.461618957162042</v>
      </c>
      <c r="J106" s="212">
        <f>NFM!J$77</f>
        <v>14.049689896915931</v>
      </c>
      <c r="K106" s="212">
        <f>NFM!K$77</f>
        <v>8.9858704751847114</v>
      </c>
      <c r="L106" s="212">
        <f>NFM!L$77</f>
        <v>18.552042118149981</v>
      </c>
      <c r="M106" s="212">
        <f>NFM!M$77</f>
        <v>16.666693728295659</v>
      </c>
      <c r="N106" s="212">
        <f>NFM!N$77</f>
        <v>15.157185545159439</v>
      </c>
      <c r="O106" s="212">
        <f>NFM!O$77</f>
        <v>13.519073822032951</v>
      </c>
      <c r="P106" s="212">
        <f>NFM!P$77</f>
        <v>12.891908006646551</v>
      </c>
      <c r="Q106" s="212">
        <f>NFM!Q$77</f>
        <v>12.45837536796218</v>
      </c>
      <c r="R106" s="212">
        <f>NFM!R$77</f>
        <v>13.567819730722521</v>
      </c>
      <c r="S106" s="212">
        <f>NFM!S$77</f>
        <v>18.526184058021919</v>
      </c>
      <c r="T106" s="212">
        <f>NFM!T$77</f>
        <v>18.616362331150061</v>
      </c>
      <c r="U106" s="212">
        <f>NFM!U$77</f>
        <v>17.911882168776689</v>
      </c>
      <c r="V106" s="212">
        <f>NFM!V$77</f>
        <v>18.499052224939859</v>
      </c>
      <c r="W106" s="212">
        <f>NFM!W$77</f>
        <v>18.023060356951479</v>
      </c>
      <c r="X106" s="212">
        <f>NFM!X$77</f>
        <v>21.895985221122348</v>
      </c>
      <c r="Y106" s="212">
        <f>NFM!Y$77</f>
        <v>16.673704400864949</v>
      </c>
    </row>
    <row r="107" spans="1:25" ht="12" customHeight="1" x14ac:dyDescent="0.25">
      <c r="A107" s="14" t="s">
        <v>47</v>
      </c>
      <c r="B107" s="204">
        <f>NFM!B$78</f>
        <v>159.05510354900932</v>
      </c>
      <c r="C107" s="204">
        <f>NFM!C$78</f>
        <v>134.08944953081809</v>
      </c>
      <c r="D107" s="204">
        <f>NFM!D$78</f>
        <v>134.84470011313576</v>
      </c>
      <c r="E107" s="204">
        <f>NFM!E$78</f>
        <v>130.65923662237867</v>
      </c>
      <c r="F107" s="204">
        <f>NFM!F$78</f>
        <v>147.27832170238997</v>
      </c>
      <c r="G107" s="204">
        <f>NFM!G$78</f>
        <v>144.46793366722835</v>
      </c>
      <c r="H107" s="204">
        <f>NFM!H$78</f>
        <v>142.58732012822861</v>
      </c>
      <c r="I107" s="204">
        <f>NFM!I$78</f>
        <v>159.74645887757251</v>
      </c>
      <c r="J107" s="204">
        <f>NFM!J$78</f>
        <v>159.96109649601632</v>
      </c>
      <c r="K107" s="204">
        <f>NFM!K$78</f>
        <v>134.07684118478008</v>
      </c>
      <c r="L107" s="204">
        <f>NFM!L$78</f>
        <v>143.19209875247157</v>
      </c>
      <c r="M107" s="204">
        <f>NFM!M$78</f>
        <v>121.14374840638359</v>
      </c>
      <c r="N107" s="204">
        <f>NFM!N$78</f>
        <v>125.75827122293647</v>
      </c>
      <c r="O107" s="204">
        <f>NFM!O$78</f>
        <v>131.44810601777684</v>
      </c>
      <c r="P107" s="204">
        <f>NFM!P$78</f>
        <v>108.27391480918033</v>
      </c>
      <c r="Q107" s="204">
        <f>NFM!Q$78</f>
        <v>115.71213263837629</v>
      </c>
      <c r="R107" s="204">
        <f>NFM!R$78</f>
        <v>112.49161236458693</v>
      </c>
      <c r="S107" s="204">
        <f>NFM!S$78</f>
        <v>154.49046401516978</v>
      </c>
      <c r="T107" s="204">
        <f>NFM!T$78</f>
        <v>150.26700117332268</v>
      </c>
      <c r="U107" s="204">
        <f>NFM!U$78</f>
        <v>130.9039558472985</v>
      </c>
      <c r="V107" s="204">
        <f>NFM!V$78</f>
        <v>127.89687387217165</v>
      </c>
      <c r="W107" s="204">
        <f>NFM!W$78</f>
        <v>137.78501154854021</v>
      </c>
      <c r="X107" s="204">
        <f>NFM!X$78</f>
        <v>124.07636035088784</v>
      </c>
      <c r="Y107" s="204">
        <f>NFM!Y$78</f>
        <v>87.685098334142083</v>
      </c>
    </row>
    <row r="108" spans="1:25" ht="12" customHeight="1" x14ac:dyDescent="0.25">
      <c r="A108" s="13" t="s">
        <v>19</v>
      </c>
      <c r="B108" s="205">
        <f>CHI!B$79</f>
        <v>17418.95155868967</v>
      </c>
      <c r="C108" s="205">
        <f>CHI!C$79</f>
        <v>17549.48432567772</v>
      </c>
      <c r="D108" s="205">
        <f>CHI!D$79</f>
        <v>18666.991489389566</v>
      </c>
      <c r="E108" s="205">
        <f>CHI!E$79</f>
        <v>19702.729930256373</v>
      </c>
      <c r="F108" s="205">
        <f>CHI!F$79</f>
        <v>19806.192384029237</v>
      </c>
      <c r="G108" s="205">
        <f>CHI!G$79</f>
        <v>19451.442910765036</v>
      </c>
      <c r="H108" s="205">
        <f>CHI!H$79</f>
        <v>21331.644990126755</v>
      </c>
      <c r="I108" s="205">
        <f>CHI!I$79</f>
        <v>22290.811019007564</v>
      </c>
      <c r="J108" s="205">
        <f>CHI!J$79</f>
        <v>21074.730246780593</v>
      </c>
      <c r="K108" s="205">
        <f>CHI!K$79</f>
        <v>20045.212796923322</v>
      </c>
      <c r="L108" s="205">
        <f>CHI!L$79</f>
        <v>22546.208751647478</v>
      </c>
      <c r="M108" s="205">
        <f>CHI!M$79</f>
        <v>20985.055117548931</v>
      </c>
      <c r="N108" s="205">
        <f>CHI!N$79</f>
        <v>21716.700076236266</v>
      </c>
      <c r="O108" s="205">
        <f>CHI!O$79</f>
        <v>21138.258401138799</v>
      </c>
      <c r="P108" s="205">
        <f>CHI!P$79</f>
        <v>21211.792186145965</v>
      </c>
      <c r="Q108" s="205">
        <f>CHI!Q$79</f>
        <v>20570.585186829332</v>
      </c>
      <c r="R108" s="205">
        <f>CHI!R$79</f>
        <v>22727.444342755687</v>
      </c>
      <c r="S108" s="205">
        <f>CHI!S$79</f>
        <v>23184.429277490988</v>
      </c>
      <c r="T108" s="205">
        <f>CHI!T$79</f>
        <v>23539.356789634799</v>
      </c>
      <c r="U108" s="205">
        <f>CHI!U$79</f>
        <v>22184.667783998771</v>
      </c>
      <c r="V108" s="205">
        <f>CHI!V$79</f>
        <v>23424.386693731827</v>
      </c>
      <c r="W108" s="205">
        <f>CHI!W$79</f>
        <v>22550.910584201931</v>
      </c>
      <c r="X108" s="205">
        <f>CHI!X$79</f>
        <v>20051.042097905647</v>
      </c>
      <c r="Y108" s="205">
        <f>CHI!Y$79</f>
        <v>19949.043050596905</v>
      </c>
    </row>
    <row r="109" spans="1:25" ht="12" customHeight="1" x14ac:dyDescent="0.25">
      <c r="A109" s="14" t="s">
        <v>59</v>
      </c>
      <c r="B109" s="204">
        <f>CHI!B$80</f>
        <v>16974.463510804184</v>
      </c>
      <c r="C109" s="204">
        <f>CHI!C$80</f>
        <v>17045.539790282492</v>
      </c>
      <c r="D109" s="204">
        <f>CHI!D$80</f>
        <v>18106.578753169946</v>
      </c>
      <c r="E109" s="204">
        <f>CHI!E$80</f>
        <v>19138.503297953604</v>
      </c>
      <c r="F109" s="204">
        <f>CHI!F$80</f>
        <v>19224.906237966432</v>
      </c>
      <c r="G109" s="204">
        <f>CHI!G$80</f>
        <v>18877.39855244253</v>
      </c>
      <c r="H109" s="204">
        <f>CHI!H$80</f>
        <v>20669.843387316792</v>
      </c>
      <c r="I109" s="204">
        <f>CHI!I$80</f>
        <v>21604.659560675842</v>
      </c>
      <c r="J109" s="204">
        <f>CHI!J$80</f>
        <v>20501.020665083634</v>
      </c>
      <c r="K109" s="204">
        <f>CHI!K$80</f>
        <v>19453.486602719353</v>
      </c>
      <c r="L109" s="204">
        <f>CHI!L$80</f>
        <v>21972.435550603885</v>
      </c>
      <c r="M109" s="204">
        <f>CHI!M$80</f>
        <v>20483.977890548667</v>
      </c>
      <c r="N109" s="204">
        <f>CHI!N$80</f>
        <v>21236.935607974687</v>
      </c>
      <c r="O109" s="204">
        <f>CHI!O$80</f>
        <v>20490.804633122338</v>
      </c>
      <c r="P109" s="204">
        <f>CHI!P$80</f>
        <v>20534.79518665146</v>
      </c>
      <c r="Q109" s="204">
        <f>CHI!Q$80</f>
        <v>19991.146430462068</v>
      </c>
      <c r="R109" s="204">
        <f>CHI!R$80</f>
        <v>22019.805670128037</v>
      </c>
      <c r="S109" s="204">
        <f>CHI!S$80</f>
        <v>22506.3948989942</v>
      </c>
      <c r="T109" s="204">
        <f>CHI!T$80</f>
        <v>22983.662980707664</v>
      </c>
      <c r="U109" s="204">
        <f>CHI!U$80</f>
        <v>21634.168656594709</v>
      </c>
      <c r="V109" s="204">
        <f>CHI!V$80</f>
        <v>22727.651303527833</v>
      </c>
      <c r="W109" s="204">
        <f>CHI!W$80</f>
        <v>21929.285181965599</v>
      </c>
      <c r="X109" s="204">
        <f>CHI!X$80</f>
        <v>19406.613989249581</v>
      </c>
      <c r="Y109" s="204">
        <f>CHI!Y$80</f>
        <v>18969.130129425183</v>
      </c>
    </row>
    <row r="110" spans="1:25" ht="12" customHeight="1" x14ac:dyDescent="0.25">
      <c r="A110" s="14" t="s">
        <v>49</v>
      </c>
      <c r="B110" s="204">
        <f>CHI!B$81</f>
        <v>281.38646907220203</v>
      </c>
      <c r="C110" s="204">
        <f>CHI!C$81</f>
        <v>324.51064607512342</v>
      </c>
      <c r="D110" s="204">
        <f>CHI!D$81</f>
        <v>362.198247134773</v>
      </c>
      <c r="E110" s="204">
        <f>CHI!E$81</f>
        <v>387.89616377349392</v>
      </c>
      <c r="F110" s="204">
        <f>CHI!F$81</f>
        <v>421.4638909887999</v>
      </c>
      <c r="G110" s="204">
        <f>CHI!G$81</f>
        <v>430.38515545457068</v>
      </c>
      <c r="H110" s="204">
        <f>CHI!H$81</f>
        <v>511.02129524827842</v>
      </c>
      <c r="I110" s="204">
        <f>CHI!I$81</f>
        <v>521.47897722142363</v>
      </c>
      <c r="J110" s="204">
        <f>CHI!J$81</f>
        <v>412.1818331196688</v>
      </c>
      <c r="K110" s="204">
        <f>CHI!K$81</f>
        <v>422.73833358844809</v>
      </c>
      <c r="L110" s="204">
        <f>CHI!L$81</f>
        <v>401.55257748096466</v>
      </c>
      <c r="M110" s="204">
        <f>CHI!M$81</f>
        <v>325.72391744183784</v>
      </c>
      <c r="N110" s="204">
        <f>CHI!N$81</f>
        <v>256.77689882716896</v>
      </c>
      <c r="O110" s="204">
        <f>CHI!O$81</f>
        <v>493.65461406499628</v>
      </c>
      <c r="P110" s="204">
        <f>CHI!P$81</f>
        <v>513.23847393459278</v>
      </c>
      <c r="Q110" s="204">
        <f>CHI!Q$81</f>
        <v>415.53781736824504</v>
      </c>
      <c r="R110" s="204">
        <f>CHI!R$81</f>
        <v>534.09767765895072</v>
      </c>
      <c r="S110" s="204">
        <f>CHI!S$81</f>
        <v>499.09035399552306</v>
      </c>
      <c r="T110" s="204">
        <f>CHI!T$81</f>
        <v>387.87429774552953</v>
      </c>
      <c r="U110" s="204">
        <f>CHI!U$81</f>
        <v>396.02776336789816</v>
      </c>
      <c r="V110" s="204">
        <f>CHI!V$81</f>
        <v>532.15707583166727</v>
      </c>
      <c r="W110" s="204">
        <f>CHI!W$81</f>
        <v>462.32355371522658</v>
      </c>
      <c r="X110" s="204">
        <f>CHI!X$81</f>
        <v>474.55368499742445</v>
      </c>
      <c r="Y110" s="204">
        <f>CHI!Y$81</f>
        <v>811.91610162138966</v>
      </c>
    </row>
    <row r="111" spans="1:25" ht="12" customHeight="1" x14ac:dyDescent="0.25">
      <c r="A111" s="14" t="s">
        <v>50</v>
      </c>
      <c r="B111" s="204">
        <f>CHI!B$82</f>
        <v>163.10157881328701</v>
      </c>
      <c r="C111" s="204">
        <f>CHI!C$82</f>
        <v>179.4338893201051</v>
      </c>
      <c r="D111" s="204">
        <f>CHI!D$82</f>
        <v>198.21448908484641</v>
      </c>
      <c r="E111" s="204">
        <f>CHI!E$82</f>
        <v>176.33046852927481</v>
      </c>
      <c r="F111" s="204">
        <f>CHI!F$82</f>
        <v>159.82225507400301</v>
      </c>
      <c r="G111" s="204">
        <f>CHI!G$82</f>
        <v>143.65920286793681</v>
      </c>
      <c r="H111" s="204">
        <f>CHI!H$82</f>
        <v>150.78030756168329</v>
      </c>
      <c r="I111" s="204">
        <f>CHI!I$82</f>
        <v>164.6724811102967</v>
      </c>
      <c r="J111" s="204">
        <f>CHI!J$82</f>
        <v>161.52774857728849</v>
      </c>
      <c r="K111" s="204">
        <f>CHI!K$82</f>
        <v>168.98786061552289</v>
      </c>
      <c r="L111" s="204">
        <f>CHI!L$82</f>
        <v>172.22062356263021</v>
      </c>
      <c r="M111" s="204">
        <f>CHI!M$82</f>
        <v>175.3533095584246</v>
      </c>
      <c r="N111" s="204">
        <f>CHI!N$82</f>
        <v>222.98756943441251</v>
      </c>
      <c r="O111" s="204">
        <f>CHI!O$82</f>
        <v>153.79915395146449</v>
      </c>
      <c r="P111" s="204">
        <f>CHI!P$82</f>
        <v>163.7585255599115</v>
      </c>
      <c r="Q111" s="204">
        <f>CHI!Q$82</f>
        <v>163.9009389990218</v>
      </c>
      <c r="R111" s="204">
        <f>CHI!R$82</f>
        <v>173.5409949686977</v>
      </c>
      <c r="S111" s="204">
        <f>CHI!S$82</f>
        <v>178.94402450126529</v>
      </c>
      <c r="T111" s="204">
        <f>CHI!T$82</f>
        <v>167.81951118160521</v>
      </c>
      <c r="U111" s="204">
        <f>CHI!U$82</f>
        <v>154.4713640361642</v>
      </c>
      <c r="V111" s="204">
        <f>CHI!V$82</f>
        <v>164.57831437232781</v>
      </c>
      <c r="W111" s="204">
        <f>CHI!W$82</f>
        <v>159.3018485211077</v>
      </c>
      <c r="X111" s="204">
        <f>CHI!X$82</f>
        <v>169.8744236586424</v>
      </c>
      <c r="Y111" s="204">
        <f>CHI!Y$82</f>
        <v>167.9968195503329</v>
      </c>
    </row>
    <row r="112" spans="1:25" ht="12" customHeight="1" x14ac:dyDescent="0.25">
      <c r="A112" s="13" t="s">
        <v>20</v>
      </c>
      <c r="B112" s="205">
        <f>NMM!B$59</f>
        <v>3277.9156514266137</v>
      </c>
      <c r="C112" s="205">
        <f>NMM!C$59</f>
        <v>3358.8540531035233</v>
      </c>
      <c r="D112" s="205">
        <f>NMM!D$59</f>
        <v>3018.0292986983904</v>
      </c>
      <c r="E112" s="205">
        <f>NMM!E$59</f>
        <v>2963.68292187814</v>
      </c>
      <c r="F112" s="205">
        <f>NMM!F$59</f>
        <v>2991.0472828689781</v>
      </c>
      <c r="G112" s="205">
        <f>NMM!G$59</f>
        <v>3027.0242565278618</v>
      </c>
      <c r="H112" s="205">
        <f>NMM!H$59</f>
        <v>2974.405213155198</v>
      </c>
      <c r="I112" s="205">
        <f>NMM!I$59</f>
        <v>3106.191900956489</v>
      </c>
      <c r="J112" s="205">
        <f>NMM!J$59</f>
        <v>3098.9107505981287</v>
      </c>
      <c r="K112" s="205">
        <f>NMM!K$59</f>
        <v>2832.0181108499814</v>
      </c>
      <c r="L112" s="205">
        <f>NMM!L$59</f>
        <v>2894.6683350311755</v>
      </c>
      <c r="M112" s="205">
        <f>NMM!M$59</f>
        <v>2797.4012641466165</v>
      </c>
      <c r="N112" s="205">
        <f>NMM!N$59</f>
        <v>2686.7917553047546</v>
      </c>
      <c r="O112" s="205">
        <f>NMM!O$59</f>
        <v>2512.7977642660621</v>
      </c>
      <c r="P112" s="205">
        <f>NMM!P$59</f>
        <v>2625.1381980754604</v>
      </c>
      <c r="Q112" s="205">
        <f>NMM!Q$59</f>
        <v>2766.1957971038573</v>
      </c>
      <c r="R112" s="205">
        <f>NMM!R$59</f>
        <v>2863.2713934699996</v>
      </c>
      <c r="S112" s="205">
        <f>NMM!S$59</f>
        <v>2989.9026792624863</v>
      </c>
      <c r="T112" s="205">
        <f>NMM!T$59</f>
        <v>2893.6429778358342</v>
      </c>
      <c r="U112" s="205">
        <f>NMM!U$59</f>
        <v>2421.177619439286</v>
      </c>
      <c r="V112" s="205">
        <f>NMM!V$59</f>
        <v>2274.2044685370934</v>
      </c>
      <c r="W112" s="205">
        <f>NMM!W$59</f>
        <v>2329.7419792504998</v>
      </c>
      <c r="X112" s="205">
        <f>NMM!X$59</f>
        <v>2314.8558552871432</v>
      </c>
      <c r="Y112" s="205">
        <f>NMM!Y$59</f>
        <v>1960.7456237302858</v>
      </c>
    </row>
    <row r="113" spans="1:25" ht="12" customHeight="1" x14ac:dyDescent="0.25">
      <c r="A113" s="14" t="s">
        <v>51</v>
      </c>
      <c r="B113" s="204">
        <f>NMM!B$60</f>
        <v>1207.9179642269569</v>
      </c>
      <c r="C113" s="204">
        <f>NMM!C$60</f>
        <v>1212.4558329102501</v>
      </c>
      <c r="D113" s="204">
        <f>NMM!D$60</f>
        <v>1126.6756127244578</v>
      </c>
      <c r="E113" s="204">
        <f>NMM!E$60</f>
        <v>998.56258822048028</v>
      </c>
      <c r="F113" s="204">
        <f>NMM!F$60</f>
        <v>989.36356006994606</v>
      </c>
      <c r="G113" s="204">
        <f>NMM!G$60</f>
        <v>1015.7990778239588</v>
      </c>
      <c r="H113" s="204">
        <f>NMM!H$60</f>
        <v>987.52691320270878</v>
      </c>
      <c r="I113" s="204">
        <f>NMM!I$60</f>
        <v>1021.0546377991725</v>
      </c>
      <c r="J113" s="204">
        <f>NMM!J$60</f>
        <v>1030.1709141362612</v>
      </c>
      <c r="K113" s="204">
        <f>NMM!K$60</f>
        <v>955.9411232312134</v>
      </c>
      <c r="L113" s="204">
        <f>NMM!L$60</f>
        <v>887.00952930539734</v>
      </c>
      <c r="M113" s="204">
        <f>NMM!M$60</f>
        <v>881.52632590839585</v>
      </c>
      <c r="N113" s="204">
        <f>NMM!N$60</f>
        <v>772.93782931154362</v>
      </c>
      <c r="O113" s="204">
        <f>NMM!O$60</f>
        <v>742.73022087910601</v>
      </c>
      <c r="P113" s="204">
        <f>NMM!P$60</f>
        <v>751.48159079455354</v>
      </c>
      <c r="Q113" s="204">
        <f>NMM!Q$60</f>
        <v>692.83945908452552</v>
      </c>
      <c r="R113" s="204">
        <f>NMM!R$60</f>
        <v>709.49389430942574</v>
      </c>
      <c r="S113" s="204">
        <f>NMM!S$60</f>
        <v>837.51479694735815</v>
      </c>
      <c r="T113" s="204">
        <f>NMM!T$60</f>
        <v>742.35379625280473</v>
      </c>
      <c r="U113" s="204">
        <f>NMM!U$60</f>
        <v>499.03556424603755</v>
      </c>
      <c r="V113" s="204">
        <f>NMM!V$60</f>
        <v>430.59691279316939</v>
      </c>
      <c r="W113" s="204">
        <f>NMM!W$60</f>
        <v>420.80661832927717</v>
      </c>
      <c r="X113" s="204">
        <f>NMM!X$60</f>
        <v>425.35016645689228</v>
      </c>
      <c r="Y113" s="204">
        <f>NMM!Y$60</f>
        <v>380.28544122472329</v>
      </c>
    </row>
    <row r="114" spans="1:25" ht="12" customHeight="1" x14ac:dyDescent="0.25">
      <c r="A114" s="14" t="s">
        <v>52</v>
      </c>
      <c r="B114" s="204">
        <f>NMM!B$61</f>
        <v>1299.7511283197723</v>
      </c>
      <c r="C114" s="204">
        <f>NMM!C$61</f>
        <v>1399.3042582098064</v>
      </c>
      <c r="D114" s="204">
        <f>NMM!D$61</f>
        <v>1235.5388140867447</v>
      </c>
      <c r="E114" s="204">
        <f>NMM!E$61</f>
        <v>1257.8185141265633</v>
      </c>
      <c r="F114" s="204">
        <f>NMM!F$61</f>
        <v>1324.8455168520218</v>
      </c>
      <c r="G114" s="204">
        <f>NMM!G$61</f>
        <v>1354.5211818245973</v>
      </c>
      <c r="H114" s="204">
        <f>NMM!H$61</f>
        <v>1313.1335603093967</v>
      </c>
      <c r="I114" s="204">
        <f>NMM!I$61</f>
        <v>1376.6432353693599</v>
      </c>
      <c r="J114" s="204">
        <f>NMM!J$61</f>
        <v>1386.8323936188822</v>
      </c>
      <c r="K114" s="204">
        <f>NMM!K$61</f>
        <v>1183.4771858933045</v>
      </c>
      <c r="L114" s="204">
        <f>NMM!L$61</f>
        <v>1254.4332126141692</v>
      </c>
      <c r="M114" s="204">
        <f>NMM!M$61</f>
        <v>1253.4451660766717</v>
      </c>
      <c r="N114" s="204">
        <f>NMM!N$61</f>
        <v>1265.4093541359018</v>
      </c>
      <c r="O114" s="204">
        <f>NMM!O$61</f>
        <v>1229.5724444110497</v>
      </c>
      <c r="P114" s="204">
        <f>NMM!P$61</f>
        <v>1312.9416471041636</v>
      </c>
      <c r="Q114" s="204">
        <f>NMM!Q$61</f>
        <v>1428.3480673002105</v>
      </c>
      <c r="R114" s="204">
        <f>NMM!R$61</f>
        <v>1485.9732866791246</v>
      </c>
      <c r="S114" s="204">
        <f>NMM!S$61</f>
        <v>1489.9698353919091</v>
      </c>
      <c r="T114" s="204">
        <f>NMM!T$61</f>
        <v>1505.6693748553271</v>
      </c>
      <c r="U114" s="204">
        <f>NMM!U$61</f>
        <v>1327.7858439254815</v>
      </c>
      <c r="V114" s="204">
        <f>NMM!V$61</f>
        <v>1249.6502904948982</v>
      </c>
      <c r="W114" s="204">
        <f>NMM!W$61</f>
        <v>1303.6729395807954</v>
      </c>
      <c r="X114" s="204">
        <f>NMM!X$61</f>
        <v>1290.3694564302386</v>
      </c>
      <c r="Y114" s="204">
        <f>NMM!Y$61</f>
        <v>1094.8421857654025</v>
      </c>
    </row>
    <row r="115" spans="1:25" ht="12" customHeight="1" x14ac:dyDescent="0.25">
      <c r="A115" s="14" t="s">
        <v>60</v>
      </c>
      <c r="B115" s="204">
        <f>NMM!B$62</f>
        <v>770.24655887988456</v>
      </c>
      <c r="C115" s="204">
        <f>NMM!C$62</f>
        <v>747.09396198346678</v>
      </c>
      <c r="D115" s="204">
        <f>NMM!D$62</f>
        <v>655.81487188718791</v>
      </c>
      <c r="E115" s="204">
        <f>NMM!E$62</f>
        <v>707.30181953109638</v>
      </c>
      <c r="F115" s="204">
        <f>NMM!F$62</f>
        <v>676.83820594701024</v>
      </c>
      <c r="G115" s="204">
        <f>NMM!G$62</f>
        <v>656.70399687930569</v>
      </c>
      <c r="H115" s="204">
        <f>NMM!H$62</f>
        <v>673.74473964309266</v>
      </c>
      <c r="I115" s="204">
        <f>NMM!I$62</f>
        <v>708.49402778795684</v>
      </c>
      <c r="J115" s="204">
        <f>NMM!J$62</f>
        <v>681.90744284298546</v>
      </c>
      <c r="K115" s="204">
        <f>NMM!K$62</f>
        <v>692.59980172546386</v>
      </c>
      <c r="L115" s="204">
        <f>NMM!L$62</f>
        <v>753.22559311160921</v>
      </c>
      <c r="M115" s="204">
        <f>NMM!M$62</f>
        <v>662.42977216154895</v>
      </c>
      <c r="N115" s="204">
        <f>NMM!N$62</f>
        <v>648.44457185730948</v>
      </c>
      <c r="O115" s="204">
        <f>NMM!O$62</f>
        <v>540.49509897590622</v>
      </c>
      <c r="P115" s="204">
        <f>NMM!P$62</f>
        <v>560.71496017674303</v>
      </c>
      <c r="Q115" s="204">
        <f>NMM!Q$62</f>
        <v>645.00827071912113</v>
      </c>
      <c r="R115" s="204">
        <f>NMM!R$62</f>
        <v>667.80421248144921</v>
      </c>
      <c r="S115" s="204">
        <f>NMM!S$62</f>
        <v>662.41804692321921</v>
      </c>
      <c r="T115" s="204">
        <f>NMM!T$62</f>
        <v>645.61980672770244</v>
      </c>
      <c r="U115" s="204">
        <f>NMM!U$62</f>
        <v>594.35621126776687</v>
      </c>
      <c r="V115" s="204">
        <f>NMM!V$62</f>
        <v>593.95726524902591</v>
      </c>
      <c r="W115" s="204">
        <f>NMM!W$62</f>
        <v>605.2624213404273</v>
      </c>
      <c r="X115" s="204">
        <f>NMM!X$62</f>
        <v>599.13623240001232</v>
      </c>
      <c r="Y115" s="204">
        <f>NMM!Y$62</f>
        <v>485.61799674015998</v>
      </c>
    </row>
    <row r="116" spans="1:25" ht="12" customHeight="1" x14ac:dyDescent="0.25">
      <c r="A116" s="13" t="s">
        <v>21</v>
      </c>
      <c r="B116" s="205">
        <f>PPA!B$57</f>
        <v>1160.0235287803787</v>
      </c>
      <c r="C116" s="205">
        <f>PPA!C$57</f>
        <v>1093.5205955700087</v>
      </c>
      <c r="D116" s="205">
        <f>PPA!D$57</f>
        <v>1151.8685677126252</v>
      </c>
      <c r="E116" s="205">
        <f>PPA!E$57</f>
        <v>1073.7622471413417</v>
      </c>
      <c r="F116" s="205">
        <f>PPA!F$57</f>
        <v>1058.294587120916</v>
      </c>
      <c r="G116" s="205">
        <f>PPA!G$57</f>
        <v>1119.3985920971647</v>
      </c>
      <c r="H116" s="205">
        <f>PPA!H$57</f>
        <v>1092.8630236901945</v>
      </c>
      <c r="I116" s="205">
        <f>PPA!I$57</f>
        <v>988.64809430526338</v>
      </c>
      <c r="J116" s="205">
        <f>PPA!J$57</f>
        <v>861.88593295822568</v>
      </c>
      <c r="K116" s="205">
        <f>PPA!K$57</f>
        <v>772.0727271873119</v>
      </c>
      <c r="L116" s="205">
        <f>PPA!L$57</f>
        <v>842.03034576769585</v>
      </c>
      <c r="M116" s="205">
        <f>PPA!M$57</f>
        <v>752.97281916727798</v>
      </c>
      <c r="N116" s="205">
        <f>PPA!N$57</f>
        <v>756.31673745020032</v>
      </c>
      <c r="O116" s="205">
        <f>PPA!O$57</f>
        <v>757.76987699357414</v>
      </c>
      <c r="P116" s="205">
        <f>PPA!P$57</f>
        <v>697.79134076045261</v>
      </c>
      <c r="Q116" s="205">
        <f>PPA!Q$57</f>
        <v>824.14623110320576</v>
      </c>
      <c r="R116" s="205">
        <f>PPA!R$57</f>
        <v>825.8111464478136</v>
      </c>
      <c r="S116" s="205">
        <f>PPA!S$57</f>
        <v>845.4259697549727</v>
      </c>
      <c r="T116" s="205">
        <f>PPA!T$57</f>
        <v>803.98720304634367</v>
      </c>
      <c r="U116" s="205">
        <f>PPA!U$57</f>
        <v>727.02202221450636</v>
      </c>
      <c r="V116" s="205">
        <f>PPA!V$57</f>
        <v>724.11727463233524</v>
      </c>
      <c r="W116" s="205">
        <f>PPA!W$57</f>
        <v>739.72806262886411</v>
      </c>
      <c r="X116" s="205">
        <f>PPA!X$57</f>
        <v>700.45357716689944</v>
      </c>
      <c r="Y116" s="205">
        <f>PPA!Y$57</f>
        <v>580.99655319222597</v>
      </c>
    </row>
    <row r="117" spans="1:25" ht="12" customHeight="1" x14ac:dyDescent="0.25">
      <c r="A117" s="14" t="s">
        <v>54</v>
      </c>
      <c r="B117" s="204">
        <f>PPA!B$58</f>
        <v>30.355837783077479</v>
      </c>
      <c r="C117" s="204">
        <f>PPA!C$58</f>
        <v>28.886770191163269</v>
      </c>
      <c r="D117" s="204">
        <f>PPA!D$58</f>
        <v>27.077816863939979</v>
      </c>
      <c r="E117" s="204">
        <f>PPA!E$58</f>
        <v>26.540476184366419</v>
      </c>
      <c r="F117" s="204">
        <f>PPA!F$58</f>
        <v>25.006595597289031</v>
      </c>
      <c r="G117" s="204">
        <f>PPA!G$58</f>
        <v>25.93247699717913</v>
      </c>
      <c r="H117" s="204">
        <f>PPA!H$58</f>
        <v>35.943039582476267</v>
      </c>
      <c r="I117" s="204">
        <f>PPA!I$58</f>
        <v>25.99722527515798</v>
      </c>
      <c r="J117" s="204">
        <f>PPA!J$58</f>
        <v>24.164487408633221</v>
      </c>
      <c r="K117" s="204">
        <f>PPA!K$58</f>
        <v>13.282404717966161</v>
      </c>
      <c r="L117" s="204">
        <f>PPA!L$58</f>
        <v>18.474638590823449</v>
      </c>
      <c r="M117" s="204">
        <f>PPA!M$58</f>
        <v>6.0887643971851153</v>
      </c>
      <c r="N117" s="204">
        <f>PPA!N$58</f>
        <v>7.0494790858928074</v>
      </c>
      <c r="O117" s="204">
        <f>PPA!O$58</f>
        <v>7.3020097837681046</v>
      </c>
      <c r="P117" s="204">
        <f>PPA!P$58</f>
        <v>7.4260683627422797</v>
      </c>
      <c r="Q117" s="204">
        <f>PPA!Q$58</f>
        <v>8.9675433396605371</v>
      </c>
      <c r="R117" s="204">
        <f>PPA!R$58</f>
        <v>6.0661021123688723</v>
      </c>
      <c r="S117" s="204">
        <f>PPA!S$58</f>
        <v>7.0551321991081393</v>
      </c>
      <c r="T117" s="204">
        <f>PPA!T$58</f>
        <v>6.4259881814094868</v>
      </c>
      <c r="U117" s="204">
        <f>PPA!U$58</f>
        <v>5.6141812922771903</v>
      </c>
      <c r="V117" s="204">
        <f>PPA!V$58</f>
        <v>6.1611287029790356</v>
      </c>
      <c r="W117" s="204">
        <f>PPA!W$58</f>
        <v>6.3532617806148091</v>
      </c>
      <c r="X117" s="204">
        <f>PPA!X$58</f>
        <v>6.2081709398847336</v>
      </c>
      <c r="Y117" s="204">
        <f>PPA!Y$58</f>
        <v>6.5521675228809846</v>
      </c>
    </row>
    <row r="118" spans="1:25" ht="12" customHeight="1" x14ac:dyDescent="0.25">
      <c r="A118" s="14" t="s">
        <v>61</v>
      </c>
      <c r="B118" s="204">
        <f>PPA!B$59</f>
        <v>1103.315331669613</v>
      </c>
      <c r="C118" s="204">
        <f>PPA!C$59</f>
        <v>1040.224727392688</v>
      </c>
      <c r="D118" s="204">
        <f>PPA!D$59</f>
        <v>1100.163669360624</v>
      </c>
      <c r="E118" s="204">
        <f>PPA!E$59</f>
        <v>1023.778484874992</v>
      </c>
      <c r="F118" s="204">
        <f>PPA!F$59</f>
        <v>1009.187623284653</v>
      </c>
      <c r="G118" s="204">
        <f>PPA!G$59</f>
        <v>1068.904525096357</v>
      </c>
      <c r="H118" s="204">
        <f>PPA!H$59</f>
        <v>1034.157364191994</v>
      </c>
      <c r="I118" s="204">
        <f>PPA!I$59</f>
        <v>945.59104233498829</v>
      </c>
      <c r="J118" s="204">
        <f>PPA!J$59</f>
        <v>825.09423309165595</v>
      </c>
      <c r="K118" s="204">
        <f>PPA!K$59</f>
        <v>743.75541412705184</v>
      </c>
      <c r="L118" s="204">
        <f>PPA!L$59</f>
        <v>803.55626086694178</v>
      </c>
      <c r="M118" s="204">
        <f>PPA!M$59</f>
        <v>729.12759382960405</v>
      </c>
      <c r="N118" s="204">
        <f>PPA!N$59</f>
        <v>731.35062542875778</v>
      </c>
      <c r="O118" s="204">
        <f>PPA!O$59</f>
        <v>733.04646566077463</v>
      </c>
      <c r="P118" s="204">
        <f>PPA!P$59</f>
        <v>676.35968058719493</v>
      </c>
      <c r="Q118" s="204">
        <f>PPA!Q$59</f>
        <v>802.05653179091121</v>
      </c>
      <c r="R118" s="204">
        <f>PPA!R$59</f>
        <v>804.88122956034226</v>
      </c>
      <c r="S118" s="204">
        <f>PPA!S$59</f>
        <v>826.72304604946351</v>
      </c>
      <c r="T118" s="204">
        <f>PPA!T$59</f>
        <v>789.12001459362727</v>
      </c>
      <c r="U118" s="204">
        <f>PPA!U$59</f>
        <v>715.01182978134773</v>
      </c>
      <c r="V118" s="204">
        <f>PPA!V$59</f>
        <v>711.57224109030108</v>
      </c>
      <c r="W118" s="204">
        <f>PPA!W$59</f>
        <v>726.98172067573546</v>
      </c>
      <c r="X118" s="204">
        <f>PPA!X$59</f>
        <v>687.51610948796065</v>
      </c>
      <c r="Y118" s="204">
        <f>PPA!Y$59</f>
        <v>569.58491819590915</v>
      </c>
    </row>
    <row r="119" spans="1:25" ht="12" customHeight="1" x14ac:dyDescent="0.25">
      <c r="A119" s="14" t="s">
        <v>62</v>
      </c>
      <c r="B119" s="204">
        <f>PPA!B$60</f>
        <v>26.352359327688209</v>
      </c>
      <c r="C119" s="204">
        <f>PPA!C$60</f>
        <v>24.409097986157331</v>
      </c>
      <c r="D119" s="204">
        <f>PPA!D$60</f>
        <v>24.627081488061339</v>
      </c>
      <c r="E119" s="204">
        <f>PPA!E$60</f>
        <v>23.44328608198305</v>
      </c>
      <c r="F119" s="204">
        <f>PPA!F$60</f>
        <v>24.10036823897396</v>
      </c>
      <c r="G119" s="204">
        <f>PPA!G$60</f>
        <v>24.561590003628702</v>
      </c>
      <c r="H119" s="204">
        <f>PPA!H$60</f>
        <v>22.76261991572423</v>
      </c>
      <c r="I119" s="204">
        <f>PPA!I$60</f>
        <v>17.059826695117088</v>
      </c>
      <c r="J119" s="204">
        <f>PPA!J$60</f>
        <v>12.627212457936499</v>
      </c>
      <c r="K119" s="204">
        <f>PPA!K$60</f>
        <v>15.034908342293869</v>
      </c>
      <c r="L119" s="204">
        <f>PPA!L$60</f>
        <v>19.99944630993059</v>
      </c>
      <c r="M119" s="204">
        <f>PPA!M$60</f>
        <v>17.756460940488878</v>
      </c>
      <c r="N119" s="204">
        <f>PPA!N$60</f>
        <v>17.916632935549689</v>
      </c>
      <c r="O119" s="204">
        <f>PPA!O$60</f>
        <v>17.42140154903139</v>
      </c>
      <c r="P119" s="204">
        <f>PPA!P$60</f>
        <v>14.005591810515419</v>
      </c>
      <c r="Q119" s="204">
        <f>PPA!Q$60</f>
        <v>13.12215597263406</v>
      </c>
      <c r="R119" s="204">
        <f>PPA!R$60</f>
        <v>14.863814775102449</v>
      </c>
      <c r="S119" s="204">
        <f>PPA!S$60</f>
        <v>11.64779150640104</v>
      </c>
      <c r="T119" s="204">
        <f>PPA!T$60</f>
        <v>8.4412002713068848</v>
      </c>
      <c r="U119" s="204">
        <f>PPA!U$60</f>
        <v>6.3960111408814431</v>
      </c>
      <c r="V119" s="204">
        <f>PPA!V$60</f>
        <v>6.383904839055111</v>
      </c>
      <c r="W119" s="204">
        <f>PPA!W$60</f>
        <v>6.3930801725138613</v>
      </c>
      <c r="X119" s="204">
        <f>PPA!X$60</f>
        <v>6.7292967390540097</v>
      </c>
      <c r="Y119" s="204">
        <f>PPA!Y$60</f>
        <v>4.8594674734358838</v>
      </c>
    </row>
    <row r="120" spans="1:25" ht="12" customHeight="1" x14ac:dyDescent="0.25">
      <c r="A120" s="15" t="s">
        <v>63</v>
      </c>
      <c r="B120" s="206">
        <f>FBT!B$33</f>
        <v>3810.7945344677232</v>
      </c>
      <c r="C120" s="206">
        <f>FBT!C$33</f>
        <v>3627.6956623373708</v>
      </c>
      <c r="D120" s="206">
        <f>FBT!D$33</f>
        <v>3744.816083105065</v>
      </c>
      <c r="E120" s="206">
        <f>FBT!E$33</f>
        <v>3580.460471146579</v>
      </c>
      <c r="F120" s="206">
        <f>FBT!F$33</f>
        <v>3508.1902983582008</v>
      </c>
      <c r="G120" s="206">
        <f>FBT!G$33</f>
        <v>3423.4907211423688</v>
      </c>
      <c r="H120" s="206">
        <f>FBT!H$33</f>
        <v>3347.5348907880061</v>
      </c>
      <c r="I120" s="206">
        <f>FBT!I$33</f>
        <v>3363.9790065456341</v>
      </c>
      <c r="J120" s="206">
        <f>FBT!J$33</f>
        <v>3165.69341077729</v>
      </c>
      <c r="K120" s="206">
        <f>FBT!K$33</f>
        <v>2736.3769591521159</v>
      </c>
      <c r="L120" s="206">
        <f>FBT!L$33</f>
        <v>2901.4774278808832</v>
      </c>
      <c r="M120" s="206">
        <f>FBT!M$33</f>
        <v>3141.2192296909338</v>
      </c>
      <c r="N120" s="206">
        <f>FBT!N$33</f>
        <v>3044.069084565087</v>
      </c>
      <c r="O120" s="206">
        <f>FBT!O$33</f>
        <v>2932.5466055967231</v>
      </c>
      <c r="P120" s="206">
        <f>FBT!P$33</f>
        <v>3141.9910350181722</v>
      </c>
      <c r="Q120" s="206">
        <f>FBT!Q$33</f>
        <v>3037.6518990903878</v>
      </c>
      <c r="R120" s="206">
        <f>FBT!R$33</f>
        <v>3066.831719282181</v>
      </c>
      <c r="S120" s="206">
        <f>FBT!S$33</f>
        <v>3052.5706826975788</v>
      </c>
      <c r="T120" s="206">
        <f>FBT!T$33</f>
        <v>3127.4553814837818</v>
      </c>
      <c r="U120" s="206">
        <f>FBT!U$33</f>
        <v>3211.3693019389539</v>
      </c>
      <c r="V120" s="206">
        <f>FBT!V$33</f>
        <v>3128.0506969700232</v>
      </c>
      <c r="W120" s="206">
        <f>FBT!W$33</f>
        <v>3183.0701971975041</v>
      </c>
      <c r="X120" s="206">
        <f>FBT!X$33</f>
        <v>2974.2927451500691</v>
      </c>
      <c r="Y120" s="206">
        <f>FBT!Y$33</f>
        <v>2850.3284063485562</v>
      </c>
    </row>
    <row r="121" spans="1:25" ht="12" customHeight="1" x14ac:dyDescent="0.25">
      <c r="A121" s="12" t="s">
        <v>64</v>
      </c>
      <c r="B121" s="204">
        <f>TRE!B$33</f>
        <v>186.70648675483901</v>
      </c>
      <c r="C121" s="204">
        <f>TRE!C$33</f>
        <v>198.78246051983629</v>
      </c>
      <c r="D121" s="204">
        <f>TRE!D$33</f>
        <v>188.85532521359869</v>
      </c>
      <c r="E121" s="204">
        <f>TRE!E$33</f>
        <v>185.27296096444431</v>
      </c>
      <c r="F121" s="204">
        <f>TRE!F$33</f>
        <v>175.84572882224799</v>
      </c>
      <c r="G121" s="204">
        <f>TRE!G$33</f>
        <v>159.916273037416</v>
      </c>
      <c r="H121" s="204">
        <f>TRE!H$33</f>
        <v>137.0642686119464</v>
      </c>
      <c r="I121" s="204">
        <f>TRE!I$33</f>
        <v>135.14767805259649</v>
      </c>
      <c r="J121" s="204">
        <f>TRE!J$33</f>
        <v>163.7965725428634</v>
      </c>
      <c r="K121" s="204">
        <f>TRE!K$33</f>
        <v>165.02777397368169</v>
      </c>
      <c r="L121" s="204">
        <f>TRE!L$33</f>
        <v>168.534286471717</v>
      </c>
      <c r="M121" s="204">
        <f>TRE!M$33</f>
        <v>103.7642376164731</v>
      </c>
      <c r="N121" s="204">
        <f>TRE!N$33</f>
        <v>111.1517716693057</v>
      </c>
      <c r="O121" s="204">
        <f>TRE!O$33</f>
        <v>128.3421286514924</v>
      </c>
      <c r="P121" s="204">
        <f>TRE!P$33</f>
        <v>131.52295034356919</v>
      </c>
      <c r="Q121" s="204">
        <f>TRE!Q$33</f>
        <v>123.1838583623193</v>
      </c>
      <c r="R121" s="204">
        <f>TRE!R$33</f>
        <v>116.76233699613201</v>
      </c>
      <c r="S121" s="204">
        <f>TRE!S$33</f>
        <v>118.9985224231517</v>
      </c>
      <c r="T121" s="204">
        <f>TRE!T$33</f>
        <v>128.68273044767591</v>
      </c>
      <c r="U121" s="204">
        <f>TRE!U$33</f>
        <v>117.558644193311</v>
      </c>
      <c r="V121" s="204">
        <f>TRE!V$33</f>
        <v>101.6004164324486</v>
      </c>
      <c r="W121" s="204">
        <f>TRE!W$33</f>
        <v>114.4294188873794</v>
      </c>
      <c r="X121" s="204">
        <f>TRE!X$33</f>
        <v>92.807664661457295</v>
      </c>
      <c r="Y121" s="204">
        <f>TRE!Y$33</f>
        <v>84.018781062916418</v>
      </c>
    </row>
    <row r="122" spans="1:25" ht="12" customHeight="1" x14ac:dyDescent="0.25">
      <c r="A122" s="12" t="s">
        <v>65</v>
      </c>
      <c r="B122" s="204">
        <f>MAE!B$33</f>
        <v>937.45515779153652</v>
      </c>
      <c r="C122" s="204">
        <f>MAE!C$33</f>
        <v>930.60279344661842</v>
      </c>
      <c r="D122" s="204">
        <f>MAE!D$33</f>
        <v>898.63610966056615</v>
      </c>
      <c r="E122" s="204">
        <f>MAE!E$33</f>
        <v>823.7842152710823</v>
      </c>
      <c r="F122" s="204">
        <f>MAE!F$33</f>
        <v>811.93452902510637</v>
      </c>
      <c r="G122" s="204">
        <f>MAE!G$33</f>
        <v>812.08533216685146</v>
      </c>
      <c r="H122" s="204">
        <f>MAE!H$33</f>
        <v>759.4198358895726</v>
      </c>
      <c r="I122" s="204">
        <f>MAE!I$33</f>
        <v>719.17331493101415</v>
      </c>
      <c r="J122" s="204">
        <f>MAE!J$33</f>
        <v>709.3930611494477</v>
      </c>
      <c r="K122" s="204">
        <f>MAE!K$33</f>
        <v>805.52993570464309</v>
      </c>
      <c r="L122" s="204">
        <f>MAE!L$33</f>
        <v>836.61561950920509</v>
      </c>
      <c r="M122" s="204">
        <f>MAE!M$33</f>
        <v>631.32779795123679</v>
      </c>
      <c r="N122" s="204">
        <f>MAE!N$33</f>
        <v>689.32102701446104</v>
      </c>
      <c r="O122" s="204">
        <f>MAE!O$33</f>
        <v>663.69429316716855</v>
      </c>
      <c r="P122" s="204">
        <f>MAE!P$33</f>
        <v>582.89879819028977</v>
      </c>
      <c r="Q122" s="204">
        <f>MAE!Q$33</f>
        <v>602.11699338994879</v>
      </c>
      <c r="R122" s="204">
        <f>MAE!R$33</f>
        <v>629.31326051199221</v>
      </c>
      <c r="S122" s="204">
        <f>MAE!S$33</f>
        <v>638.63648050543361</v>
      </c>
      <c r="T122" s="204">
        <f>MAE!T$33</f>
        <v>598.58781887706891</v>
      </c>
      <c r="U122" s="204">
        <f>MAE!U$33</f>
        <v>581.11138509962291</v>
      </c>
      <c r="V122" s="204">
        <f>MAE!V$33</f>
        <v>550.35358961093539</v>
      </c>
      <c r="W122" s="204">
        <f>MAE!W$33</f>
        <v>582.47764468405956</v>
      </c>
      <c r="X122" s="204">
        <f>MAE!X$33</f>
        <v>445.68701176473388</v>
      </c>
      <c r="Y122" s="204">
        <f>MAE!Y$33</f>
        <v>437.9987150255497</v>
      </c>
    </row>
    <row r="123" spans="1:25" ht="12" customHeight="1" x14ac:dyDescent="0.25">
      <c r="A123" s="12" t="s">
        <v>66</v>
      </c>
      <c r="B123" s="204">
        <f>TEL!B$33</f>
        <v>361.3809870932289</v>
      </c>
      <c r="C123" s="204">
        <f>TEL!C$33</f>
        <v>288.83939538099651</v>
      </c>
      <c r="D123" s="204">
        <f>TEL!D$33</f>
        <v>277.68692851373441</v>
      </c>
      <c r="E123" s="204">
        <f>TEL!E$33</f>
        <v>276.2705791596569</v>
      </c>
      <c r="F123" s="204">
        <f>TEL!F$33</f>
        <v>241.21664052189081</v>
      </c>
      <c r="G123" s="204">
        <f>TEL!G$33</f>
        <v>203.81803383656401</v>
      </c>
      <c r="H123" s="204">
        <f>TEL!H$33</f>
        <v>178.9294449139432</v>
      </c>
      <c r="I123" s="204">
        <f>TEL!I$33</f>
        <v>185.03555117023959</v>
      </c>
      <c r="J123" s="204">
        <f>TEL!J$33</f>
        <v>181.15479517848871</v>
      </c>
      <c r="K123" s="204">
        <f>TEL!K$33</f>
        <v>171.51561067550711</v>
      </c>
      <c r="L123" s="204">
        <f>TEL!L$33</f>
        <v>187.7037163741546</v>
      </c>
      <c r="M123" s="204">
        <f>TEL!M$33</f>
        <v>162.08143509681719</v>
      </c>
      <c r="N123" s="204">
        <f>TEL!N$33</f>
        <v>169.88108962385959</v>
      </c>
      <c r="O123" s="204">
        <f>TEL!O$33</f>
        <v>166.26958852695361</v>
      </c>
      <c r="P123" s="204">
        <f>TEL!P$33</f>
        <v>127.51264935911399</v>
      </c>
      <c r="Q123" s="204">
        <f>TEL!Q$33</f>
        <v>153.37662361556781</v>
      </c>
      <c r="R123" s="204">
        <f>TEL!R$33</f>
        <v>150.8917502235528</v>
      </c>
      <c r="S123" s="204">
        <f>TEL!S$33</f>
        <v>137.1785557193657</v>
      </c>
      <c r="T123" s="204">
        <f>TEL!T$33</f>
        <v>128.21266570059831</v>
      </c>
      <c r="U123" s="204">
        <f>TEL!U$33</f>
        <v>150.1352939563638</v>
      </c>
      <c r="V123" s="204">
        <f>TEL!V$33</f>
        <v>123.3357895385186</v>
      </c>
      <c r="W123" s="204">
        <f>TEL!W$33</f>
        <v>129.9680675071269</v>
      </c>
      <c r="X123" s="204">
        <f>TEL!X$33</f>
        <v>110.56527069875879</v>
      </c>
      <c r="Y123" s="204">
        <f>TEL!Y$33</f>
        <v>120.01927297560771</v>
      </c>
    </row>
    <row r="124" spans="1:25" ht="12" customHeight="1" x14ac:dyDescent="0.25">
      <c r="A124" s="12" t="s">
        <v>67</v>
      </c>
      <c r="B124" s="204">
        <f>WWP!B$33</f>
        <v>91.49279050198308</v>
      </c>
      <c r="C124" s="204">
        <f>WWP!C$33</f>
        <v>36.541831901419897</v>
      </c>
      <c r="D124" s="204">
        <f>WWP!D$33</f>
        <v>42.01996003131822</v>
      </c>
      <c r="E124" s="204">
        <f>WWP!E$33</f>
        <v>41.859952002788539</v>
      </c>
      <c r="F124" s="204">
        <f>WWP!F$33</f>
        <v>38.878892601176688</v>
      </c>
      <c r="G124" s="204">
        <f>WWP!G$33</f>
        <v>41.200026350477913</v>
      </c>
      <c r="H124" s="204">
        <f>WWP!H$33</f>
        <v>35.330897560987381</v>
      </c>
      <c r="I124" s="204">
        <f>WWP!I$33</f>
        <v>29.47657272382494</v>
      </c>
      <c r="J124" s="204">
        <f>WWP!J$33</f>
        <v>32.303909708996407</v>
      </c>
      <c r="K124" s="204">
        <f>WWP!K$33</f>
        <v>49.566874169220583</v>
      </c>
      <c r="L124" s="204">
        <f>WWP!L$33</f>
        <v>47.096312084619079</v>
      </c>
      <c r="M124" s="204">
        <f>WWP!M$33</f>
        <v>57.253413701804703</v>
      </c>
      <c r="N124" s="204">
        <f>WWP!N$33</f>
        <v>51.917904578948217</v>
      </c>
      <c r="O124" s="204">
        <f>WWP!O$33</f>
        <v>45.236184005889463</v>
      </c>
      <c r="P124" s="204">
        <f>WWP!P$33</f>
        <v>59.703234322903903</v>
      </c>
      <c r="Q124" s="204">
        <f>WWP!Q$33</f>
        <v>53.531051337824557</v>
      </c>
      <c r="R124" s="204">
        <f>WWP!R$33</f>
        <v>52.994231398177277</v>
      </c>
      <c r="S124" s="204">
        <f>WWP!S$33</f>
        <v>54.583459788303202</v>
      </c>
      <c r="T124" s="204">
        <f>WWP!T$33</f>
        <v>60.251855638430101</v>
      </c>
      <c r="U124" s="204">
        <f>WWP!U$33</f>
        <v>51.560481411555223</v>
      </c>
      <c r="V124" s="204">
        <f>WWP!V$33</f>
        <v>42.189033547420713</v>
      </c>
      <c r="W124" s="204">
        <f>WWP!W$33</f>
        <v>59.26614240633949</v>
      </c>
      <c r="X124" s="204">
        <f>WWP!X$33</f>
        <v>44.149170437440503</v>
      </c>
      <c r="Y124" s="204">
        <f>WWP!Y$33</f>
        <v>40.048561808185028</v>
      </c>
    </row>
    <row r="125" spans="1:25" ht="12" customHeight="1" x14ac:dyDescent="0.25">
      <c r="A125" s="12" t="s">
        <v>68</v>
      </c>
      <c r="B125" s="204">
        <f>OIS!B$33</f>
        <v>3111.9859773078078</v>
      </c>
      <c r="C125" s="204">
        <f>OIS!C$33</f>
        <v>3108.3297985715199</v>
      </c>
      <c r="D125" s="204">
        <f>OIS!D$33</f>
        <v>3036.1173611728982</v>
      </c>
      <c r="E125" s="204">
        <f>OIS!E$33</f>
        <v>3034.3635555727028</v>
      </c>
      <c r="F125" s="204">
        <f>OIS!F$33</f>
        <v>3065.513012696837</v>
      </c>
      <c r="G125" s="204">
        <f>OIS!G$33</f>
        <v>3029.6043768358459</v>
      </c>
      <c r="H125" s="204">
        <f>OIS!H$33</f>
        <v>3093.7934081430558</v>
      </c>
      <c r="I125" s="204">
        <f>OIS!I$33</f>
        <v>2953.290862825279</v>
      </c>
      <c r="J125" s="204">
        <f>OIS!J$33</f>
        <v>3029.4604978799648</v>
      </c>
      <c r="K125" s="204">
        <f>OIS!K$33</f>
        <v>2787.8010100541669</v>
      </c>
      <c r="L125" s="204">
        <f>OIS!L$33</f>
        <v>2664.7854529323072</v>
      </c>
      <c r="M125" s="204">
        <f>OIS!M$33</f>
        <v>2772.599750825219</v>
      </c>
      <c r="N125" s="204">
        <f>OIS!N$33</f>
        <v>2541.8173621907972</v>
      </c>
      <c r="O125" s="204">
        <f>OIS!O$33</f>
        <v>2519.6601982193192</v>
      </c>
      <c r="P125" s="204">
        <f>OIS!P$33</f>
        <v>2386.692978928405</v>
      </c>
      <c r="Q125" s="204">
        <f>OIS!Q$33</f>
        <v>2307.0377715578688</v>
      </c>
      <c r="R125" s="204">
        <f>OIS!R$33</f>
        <v>2516.429009301708</v>
      </c>
      <c r="S125" s="204">
        <f>OIS!S$33</f>
        <v>2423.494222381386</v>
      </c>
      <c r="T125" s="204">
        <f>OIS!T$33</f>
        <v>2401.0305584090388</v>
      </c>
      <c r="U125" s="204">
        <f>OIS!U$33</f>
        <v>2189.6602676898351</v>
      </c>
      <c r="V125" s="204">
        <f>OIS!V$33</f>
        <v>2132.7583154977528</v>
      </c>
      <c r="W125" s="204">
        <f>OIS!W$33</f>
        <v>2155.7604542550348</v>
      </c>
      <c r="X125" s="204">
        <f>OIS!X$33</f>
        <v>1989.1999665880601</v>
      </c>
      <c r="Y125" s="204">
        <f>OIS!Y$33</f>
        <v>1951.680545460478</v>
      </c>
    </row>
    <row r="126" spans="1:25" ht="12" customHeight="1" x14ac:dyDescent="0.25">
      <c r="A126" s="28" t="s">
        <v>85</v>
      </c>
      <c r="B126" s="214">
        <f>Ind_Summary_emi!B43</f>
        <v>308.19193000000001</v>
      </c>
      <c r="C126" s="214">
        <f>Ind_Summary_emi!C43</f>
        <v>311.44819000000001</v>
      </c>
      <c r="D126" s="214">
        <f>Ind_Summary_emi!D43</f>
        <v>307.54178999999999</v>
      </c>
      <c r="E126" s="214">
        <f>Ind_Summary_emi!E43</f>
        <v>321.67457999999999</v>
      </c>
      <c r="F126" s="214">
        <f>Ind_Summary_emi!F43</f>
        <v>317.17070999999999</v>
      </c>
      <c r="G126" s="214">
        <f>Ind_Summary_emi!G43</f>
        <v>343.06714000000011</v>
      </c>
      <c r="H126" s="214">
        <f>Ind_Summary_emi!H43</f>
        <v>322.35388</v>
      </c>
      <c r="I126" s="214">
        <f>Ind_Summary_emi!I43</f>
        <v>311.77893</v>
      </c>
      <c r="J126" s="214">
        <f>Ind_Summary_emi!J43</f>
        <v>333.20039000000003</v>
      </c>
      <c r="K126" s="214">
        <f>Ind_Summary_emi!K43</f>
        <v>314.65537</v>
      </c>
      <c r="L126" s="214">
        <f>Ind_Summary_emi!L43</f>
        <v>349.29070000000002</v>
      </c>
      <c r="M126" s="214">
        <f>Ind_Summary_emi!M43</f>
        <v>349.19137000000001</v>
      </c>
      <c r="N126" s="214">
        <f>Ind_Summary_emi!N43</f>
        <v>332.47017000000011</v>
      </c>
      <c r="O126" s="214">
        <f>Ind_Summary_emi!O43</f>
        <v>331.30761999999999</v>
      </c>
      <c r="P126" s="214">
        <f>Ind_Summary_emi!P43</f>
        <v>322.78219999999988</v>
      </c>
      <c r="Q126" s="214">
        <f>Ind_Summary_emi!Q43</f>
        <v>324.92345</v>
      </c>
      <c r="R126" s="214">
        <f>Ind_Summary_emi!R43</f>
        <v>333.53424000000001</v>
      </c>
      <c r="S126" s="214">
        <f>Ind_Summary_emi!S43</f>
        <v>341.79334999999998</v>
      </c>
      <c r="T126" s="214">
        <f>Ind_Summary_emi!T43</f>
        <v>351.39539000000002</v>
      </c>
      <c r="U126" s="214">
        <f>Ind_Summary_emi!U43</f>
        <v>353.42331999999999</v>
      </c>
      <c r="V126" s="214">
        <f>Ind_Summary_emi!V43</f>
        <v>353.29126000000002</v>
      </c>
      <c r="W126" s="214">
        <f>Ind_Summary_emi!W43</f>
        <v>352.73372000000001</v>
      </c>
      <c r="X126" s="214">
        <f>Ind_Summary_emi!X43</f>
        <v>402.68727999999999</v>
      </c>
      <c r="Y126" s="214">
        <f>Ind_Summary_emi!Y43</f>
        <v>408.20553000000001</v>
      </c>
    </row>
    <row r="128" spans="1:25" ht="12" customHeight="1" x14ac:dyDescent="0.25">
      <c r="A128" s="30" t="s">
        <v>86</v>
      </c>
      <c r="B128" s="203">
        <f t="shared" ref="B128:Y128" si="8">IF(B29=0,"",B29/B3*1000)</f>
        <v>110.3071686862921</v>
      </c>
      <c r="C128" s="203">
        <f t="shared" si="8"/>
        <v>105.91408135340068</v>
      </c>
      <c r="D128" s="203">
        <f t="shared" si="8"/>
        <v>112.25397210575849</v>
      </c>
      <c r="E128" s="203">
        <f t="shared" si="8"/>
        <v>115.7419911318762</v>
      </c>
      <c r="F128" s="203">
        <f t="shared" si="8"/>
        <v>114.58277810799197</v>
      </c>
      <c r="G128" s="203">
        <f t="shared" si="8"/>
        <v>110.59988206249888</v>
      </c>
      <c r="H128" s="203">
        <f t="shared" si="8"/>
        <v>103.23386758704491</v>
      </c>
      <c r="I128" s="203">
        <f t="shared" si="8"/>
        <v>100.08511088570459</v>
      </c>
      <c r="J128" s="203">
        <f t="shared" si="8"/>
        <v>91.932919106835897</v>
      </c>
      <c r="K128" s="203">
        <f t="shared" si="8"/>
        <v>93.469687486953845</v>
      </c>
      <c r="L128" s="203">
        <f t="shared" si="8"/>
        <v>101.48871190896247</v>
      </c>
      <c r="M128" s="203">
        <f t="shared" si="8"/>
        <v>94.290028163445314</v>
      </c>
      <c r="N128" s="203">
        <f t="shared" si="8"/>
        <v>94.29519668046683</v>
      </c>
      <c r="O128" s="203">
        <f t="shared" si="8"/>
        <v>95.115611855451533</v>
      </c>
      <c r="P128" s="203">
        <f t="shared" si="8"/>
        <v>96.168729288207231</v>
      </c>
      <c r="Q128" s="203">
        <f t="shared" si="8"/>
        <v>97.981861317161233</v>
      </c>
      <c r="R128" s="203">
        <f t="shared" si="8"/>
        <v>102.87550354235204</v>
      </c>
      <c r="S128" s="203">
        <f t="shared" si="8"/>
        <v>98.294449583826321</v>
      </c>
      <c r="T128" s="203">
        <f t="shared" si="8"/>
        <v>93.811213169068509</v>
      </c>
      <c r="U128" s="203">
        <f t="shared" si="8"/>
        <v>90.486180573069532</v>
      </c>
      <c r="V128" s="203">
        <f t="shared" si="8"/>
        <v>92.441681090882142</v>
      </c>
      <c r="W128" s="203">
        <f t="shared" si="8"/>
        <v>84.406672261191048</v>
      </c>
      <c r="X128" s="203">
        <f t="shared" si="8"/>
        <v>73.530395108259555</v>
      </c>
      <c r="Y128" s="203">
        <f t="shared" si="8"/>
        <v>74.460249569364876</v>
      </c>
    </row>
    <row r="129" spans="1:25" ht="12" customHeight="1" x14ac:dyDescent="0.25">
      <c r="A129" s="12" t="s">
        <v>14</v>
      </c>
      <c r="B129" s="204">
        <f t="shared" ref="B129:Y129" si="9">IF(B52=0,"",B52/B4*1000)</f>
        <v>371.89674380960616</v>
      </c>
      <c r="C129" s="204">
        <f t="shared" si="9"/>
        <v>446.97544480173167</v>
      </c>
      <c r="D129" s="204">
        <f t="shared" si="9"/>
        <v>448.92573712811628</v>
      </c>
      <c r="E129" s="204">
        <f t="shared" si="9"/>
        <v>438.3767676481466</v>
      </c>
      <c r="F129" s="204">
        <f t="shared" si="9"/>
        <v>354.56674187076834</v>
      </c>
      <c r="G129" s="204">
        <f t="shared" si="9"/>
        <v>324.2347307141946</v>
      </c>
      <c r="H129" s="204">
        <f t="shared" si="9"/>
        <v>306.6406503571834</v>
      </c>
      <c r="I129" s="204">
        <f t="shared" si="9"/>
        <v>290.65853590646179</v>
      </c>
      <c r="J129" s="204">
        <f t="shared" si="9"/>
        <v>321.43987349311476</v>
      </c>
      <c r="K129" s="204">
        <f t="shared" si="9"/>
        <v>460.59572403880514</v>
      </c>
      <c r="L129" s="204">
        <f t="shared" si="9"/>
        <v>473.63838238968123</v>
      </c>
      <c r="M129" s="204">
        <f t="shared" si="9"/>
        <v>439.34278768762448</v>
      </c>
      <c r="N129" s="204">
        <f t="shared" si="9"/>
        <v>386.3071942705476</v>
      </c>
      <c r="O129" s="204">
        <f t="shared" si="9"/>
        <v>389.90346758133097</v>
      </c>
      <c r="P129" s="204">
        <f t="shared" si="9"/>
        <v>346.76579621446109</v>
      </c>
      <c r="Q129" s="204">
        <f t="shared" si="9"/>
        <v>455.85006973558563</v>
      </c>
      <c r="R129" s="204">
        <f t="shared" si="9"/>
        <v>429.51937875690413</v>
      </c>
      <c r="S129" s="204">
        <f t="shared" si="9"/>
        <v>441.64039580932143</v>
      </c>
      <c r="T129" s="204">
        <f t="shared" si="9"/>
        <v>443.93875991210456</v>
      </c>
      <c r="U129" s="204">
        <f t="shared" si="9"/>
        <v>440.96100544463746</v>
      </c>
      <c r="V129" s="204">
        <f t="shared" si="9"/>
        <v>662.19268349878837</v>
      </c>
      <c r="W129" s="204">
        <f t="shared" si="9"/>
        <v>401.22262458850008</v>
      </c>
      <c r="X129" s="204">
        <f t="shared" si="9"/>
        <v>376.4240719557082</v>
      </c>
      <c r="Y129" s="204">
        <f t="shared" si="9"/>
        <v>551.30426418164279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496.11441291292874</v>
      </c>
      <c r="C130" s="205">
        <f t="shared" si="10"/>
        <v>563.96503333163162</v>
      </c>
      <c r="D130" s="205">
        <f t="shared" si="10"/>
        <v>564.33576292530574</v>
      </c>
      <c r="E130" s="205">
        <f t="shared" si="10"/>
        <v>550.62173946253768</v>
      </c>
      <c r="F130" s="205">
        <f t="shared" si="10"/>
        <v>474.17119358693304</v>
      </c>
      <c r="G130" s="205">
        <f t="shared" si="10"/>
        <v>438.09350016373452</v>
      </c>
      <c r="H130" s="205">
        <f t="shared" si="10"/>
        <v>371.84779894764432</v>
      </c>
      <c r="I130" s="205">
        <f t="shared" si="10"/>
        <v>383.6128085579719</v>
      </c>
      <c r="J130" s="205">
        <f t="shared" si="10"/>
        <v>457.40606433316702</v>
      </c>
      <c r="K130" s="205">
        <f t="shared" si="10"/>
        <v>423.3133158588106</v>
      </c>
      <c r="L130" s="205">
        <f t="shared" si="10"/>
        <v>591.31312521641109</v>
      </c>
      <c r="M130" s="205">
        <f t="shared" si="10"/>
        <v>853.77640822071055</v>
      </c>
      <c r="N130" s="205">
        <f t="shared" si="10"/>
        <v>516.38465137240223</v>
      </c>
      <c r="O130" s="205">
        <f t="shared" si="10"/>
        <v>531.38465285414964</v>
      </c>
      <c r="P130" s="205">
        <f t="shared" si="10"/>
        <v>263.1930341510261</v>
      </c>
      <c r="Q130" s="205">
        <f t="shared" si="10"/>
        <v>391.90651799619008</v>
      </c>
      <c r="R130" s="205">
        <f t="shared" si="10"/>
        <v>346.54794948748685</v>
      </c>
      <c r="S130" s="205">
        <f t="shared" si="10"/>
        <v>352.58121548276364</v>
      </c>
      <c r="T130" s="205">
        <f t="shared" si="10"/>
        <v>249.13895199749703</v>
      </c>
      <c r="U130" s="205">
        <f t="shared" si="10"/>
        <v>516.53574233066502</v>
      </c>
      <c r="V130" s="205">
        <f t="shared" si="10"/>
        <v>352.52377489257594</v>
      </c>
      <c r="W130" s="205">
        <f t="shared" si="10"/>
        <v>273.31707890215307</v>
      </c>
      <c r="X130" s="205">
        <f t="shared" si="10"/>
        <v>186.10936223507102</v>
      </c>
      <c r="Y130" s="205">
        <f t="shared" si="10"/>
        <v>206.59459895046029</v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>
        <f t="shared" ref="B132:Y132" si="12">IF(B57=0,"",B57/B7*1000)</f>
        <v>1765.2155968232887</v>
      </c>
      <c r="C132" s="204">
        <f t="shared" si="12"/>
        <v>2016.2877007506804</v>
      </c>
      <c r="D132" s="204">
        <f t="shared" si="12"/>
        <v>2000.8281749509313</v>
      </c>
      <c r="E132" s="204">
        <f t="shared" si="12"/>
        <v>1908.6005295448986</v>
      </c>
      <c r="F132" s="204">
        <f t="shared" si="12"/>
        <v>1723.4610159714316</v>
      </c>
      <c r="G132" s="204">
        <f t="shared" si="12"/>
        <v>1593.5329072338886</v>
      </c>
      <c r="H132" s="204">
        <f t="shared" si="12"/>
        <v>1291.1681764200794</v>
      </c>
      <c r="I132" s="204">
        <f t="shared" si="12"/>
        <v>1358.3839824792128</v>
      </c>
      <c r="J132" s="204">
        <f t="shared" si="12"/>
        <v>1624.9907606285901</v>
      </c>
      <c r="K132" s="204">
        <f t="shared" si="12"/>
        <v>1938.1641902815165</v>
      </c>
      <c r="L132" s="204">
        <f t="shared" si="12"/>
        <v>2343.2594431022212</v>
      </c>
      <c r="M132" s="204">
        <f t="shared" si="12"/>
        <v>2750.2667814023698</v>
      </c>
      <c r="N132" s="204">
        <f t="shared" si="12"/>
        <v>1073.528943055361</v>
      </c>
      <c r="O132" s="204">
        <f t="shared" si="12"/>
        <v>1035.9399509792856</v>
      </c>
      <c r="P132" s="204">
        <f t="shared" si="12"/>
        <v>18535.005012060363</v>
      </c>
      <c r="Q132" s="204">
        <f t="shared" si="12"/>
        <v>1639.268120791055</v>
      </c>
      <c r="R132" s="204">
        <f t="shared" si="12"/>
        <v>1562.2899062965364</v>
      </c>
      <c r="S132" s="204">
        <f t="shared" si="12"/>
        <v>1955.4354402377007</v>
      </c>
      <c r="T132" s="204">
        <f t="shared" si="12"/>
        <v>1257.4873755355284</v>
      </c>
      <c r="U132" s="204">
        <f t="shared" si="12"/>
        <v>1457.0991304506085</v>
      </c>
      <c r="V132" s="204">
        <f t="shared" si="12"/>
        <v>1694.53866570018</v>
      </c>
      <c r="W132" s="204">
        <f t="shared" si="12"/>
        <v>1618.4679442907682</v>
      </c>
      <c r="X132" s="204">
        <f t="shared" si="12"/>
        <v>1434.7595688995041</v>
      </c>
      <c r="Y132" s="204">
        <f t="shared" si="12"/>
        <v>1280.3562132766422</v>
      </c>
    </row>
    <row r="133" spans="1:25" ht="12" customHeight="1" x14ac:dyDescent="0.25">
      <c r="A133" s="14" t="s">
        <v>47</v>
      </c>
      <c r="B133" s="204">
        <f t="shared" ref="B133:Y133" si="13">IF(B60=0,"",B60/B8*1000)</f>
        <v>178.83911693533886</v>
      </c>
      <c r="C133" s="204">
        <f t="shared" si="13"/>
        <v>200.88436647686947</v>
      </c>
      <c r="D133" s="204">
        <f t="shared" si="13"/>
        <v>205.21265991889948</v>
      </c>
      <c r="E133" s="204">
        <f t="shared" si="13"/>
        <v>211.12704194194751</v>
      </c>
      <c r="F133" s="204">
        <f t="shared" si="13"/>
        <v>161.84873799080847</v>
      </c>
      <c r="G133" s="204">
        <f t="shared" si="13"/>
        <v>149.23364839619586</v>
      </c>
      <c r="H133" s="204">
        <f t="shared" si="13"/>
        <v>142.01770457953555</v>
      </c>
      <c r="I133" s="204">
        <f t="shared" si="13"/>
        <v>139.92001507766167</v>
      </c>
      <c r="J133" s="204">
        <f t="shared" si="13"/>
        <v>165.50989025931116</v>
      </c>
      <c r="K133" s="204">
        <f t="shared" si="13"/>
        <v>203.58823797581331</v>
      </c>
      <c r="L133" s="204">
        <f t="shared" si="13"/>
        <v>258.76261240188018</v>
      </c>
      <c r="M133" s="204">
        <f t="shared" si="13"/>
        <v>337.03397133512169</v>
      </c>
      <c r="N133" s="204">
        <f t="shared" si="13"/>
        <v>377.09857845166243</v>
      </c>
      <c r="O133" s="204">
        <f t="shared" si="13"/>
        <v>405.24582832286552</v>
      </c>
      <c r="P133" s="204">
        <f t="shared" si="13"/>
        <v>238.18875255895662</v>
      </c>
      <c r="Q133" s="204">
        <f t="shared" si="13"/>
        <v>323.93674331403633</v>
      </c>
      <c r="R133" s="204">
        <f t="shared" si="13"/>
        <v>272.5749893404265</v>
      </c>
      <c r="S133" s="204">
        <f t="shared" si="13"/>
        <v>281.00424246238384</v>
      </c>
      <c r="T133" s="204">
        <f t="shared" si="13"/>
        <v>189.1134226409001</v>
      </c>
      <c r="U133" s="204">
        <f t="shared" si="13"/>
        <v>352.47841218791785</v>
      </c>
      <c r="V133" s="204">
        <f t="shared" si="13"/>
        <v>229.46583631085954</v>
      </c>
      <c r="W133" s="204">
        <f t="shared" si="13"/>
        <v>197.04262827593479</v>
      </c>
      <c r="X133" s="204">
        <f t="shared" si="13"/>
        <v>163.50263773602413</v>
      </c>
      <c r="Y133" s="204">
        <f t="shared" si="13"/>
        <v>181.37521716969849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508.44992884190987</v>
      </c>
      <c r="C134" s="205">
        <f t="shared" si="14"/>
        <v>470.85291009550929</v>
      </c>
      <c r="D134" s="205">
        <f t="shared" si="14"/>
        <v>466.38803147604926</v>
      </c>
      <c r="E134" s="205">
        <f t="shared" si="14"/>
        <v>508.93839176798639</v>
      </c>
      <c r="F134" s="205">
        <f t="shared" si="14"/>
        <v>501.22480317669215</v>
      </c>
      <c r="G134" s="205">
        <f t="shared" si="14"/>
        <v>506.84136054780237</v>
      </c>
      <c r="H134" s="205">
        <f t="shared" si="14"/>
        <v>463.84890278984449</v>
      </c>
      <c r="I134" s="205">
        <f t="shared" si="14"/>
        <v>456.96371902462033</v>
      </c>
      <c r="J134" s="205">
        <f t="shared" si="14"/>
        <v>446.16753314096769</v>
      </c>
      <c r="K134" s="205">
        <f t="shared" si="14"/>
        <v>520.02143417425248</v>
      </c>
      <c r="L134" s="205">
        <f t="shared" si="14"/>
        <v>532.15581877066847</v>
      </c>
      <c r="M134" s="205">
        <f t="shared" si="14"/>
        <v>472.07512650855494</v>
      </c>
      <c r="N134" s="205">
        <f t="shared" si="14"/>
        <v>477.24545381122078</v>
      </c>
      <c r="O134" s="205">
        <f t="shared" si="14"/>
        <v>558.16379616043696</v>
      </c>
      <c r="P134" s="205">
        <f t="shared" si="14"/>
        <v>548.8290210253715</v>
      </c>
      <c r="Q134" s="205">
        <f t="shared" si="14"/>
        <v>445.23234224494507</v>
      </c>
      <c r="R134" s="205">
        <f t="shared" si="14"/>
        <v>426.53598856526304</v>
      </c>
      <c r="S134" s="205">
        <f t="shared" si="14"/>
        <v>390.43312298602592</v>
      </c>
      <c r="T134" s="205">
        <f t="shared" si="14"/>
        <v>368.34223640079364</v>
      </c>
      <c r="U134" s="205">
        <f t="shared" si="14"/>
        <v>388.06468394705763</v>
      </c>
      <c r="V134" s="205">
        <f t="shared" si="14"/>
        <v>421.14706411272942</v>
      </c>
      <c r="W134" s="205">
        <f t="shared" si="14"/>
        <v>346.79820979926347</v>
      </c>
      <c r="X134" s="205">
        <f t="shared" si="14"/>
        <v>370.1993481789134</v>
      </c>
      <c r="Y134" s="205">
        <f t="shared" si="14"/>
        <v>360.62925595406443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869.18216065767433</v>
      </c>
      <c r="C135" s="204">
        <f t="shared" si="15"/>
        <v>836.94394406153356</v>
      </c>
      <c r="D135" s="204">
        <f t="shared" si="15"/>
        <v>859.18482157478513</v>
      </c>
      <c r="E135" s="204">
        <f t="shared" si="15"/>
        <v>902.01936332208402</v>
      </c>
      <c r="F135" s="204">
        <f t="shared" si="15"/>
        <v>884.38493600680783</v>
      </c>
      <c r="G135" s="204">
        <f t="shared" si="15"/>
        <v>876.04790496958481</v>
      </c>
      <c r="H135" s="204">
        <f t="shared" si="15"/>
        <v>810.82172666326312</v>
      </c>
      <c r="I135" s="204">
        <f t="shared" si="15"/>
        <v>801.85924370573537</v>
      </c>
      <c r="J135" s="204">
        <f t="shared" si="15"/>
        <v>770.96827043382302</v>
      </c>
      <c r="K135" s="204">
        <f t="shared" si="15"/>
        <v>973.82443531453362</v>
      </c>
      <c r="L135" s="204">
        <f t="shared" si="15"/>
        <v>936.13311175199897</v>
      </c>
      <c r="M135" s="204">
        <f t="shared" si="15"/>
        <v>834.68059232871053</v>
      </c>
      <c r="N135" s="204">
        <f t="shared" si="15"/>
        <v>846.19644284852052</v>
      </c>
      <c r="O135" s="204">
        <f t="shared" si="15"/>
        <v>1038.5211467926792</v>
      </c>
      <c r="P135" s="204">
        <f t="shared" si="15"/>
        <v>1083.1037700483773</v>
      </c>
      <c r="Q135" s="204">
        <f t="shared" si="15"/>
        <v>844.00442307693208</v>
      </c>
      <c r="R135" s="204">
        <f t="shared" si="15"/>
        <v>832.06629731362943</v>
      </c>
      <c r="S135" s="204">
        <f t="shared" si="15"/>
        <v>752.01558080472057</v>
      </c>
      <c r="T135" s="204">
        <f t="shared" si="15"/>
        <v>662.89899761508661</v>
      </c>
      <c r="U135" s="204">
        <f t="shared" si="15"/>
        <v>770.96037336301106</v>
      </c>
      <c r="V135" s="204">
        <f t="shared" si="15"/>
        <v>950.55723796768916</v>
      </c>
      <c r="W135" s="204">
        <f t="shared" si="15"/>
        <v>709.591627508182</v>
      </c>
      <c r="X135" s="204">
        <f t="shared" si="15"/>
        <v>948.25316325825122</v>
      </c>
      <c r="Y135" s="204">
        <f t="shared" si="15"/>
        <v>1153.9734504347978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95.640887866834532</v>
      </c>
      <c r="C136" s="204">
        <f t="shared" si="16"/>
        <v>88.299435282245639</v>
      </c>
      <c r="D136" s="204">
        <f t="shared" si="16"/>
        <v>88.192444077645135</v>
      </c>
      <c r="E136" s="204">
        <f t="shared" si="16"/>
        <v>100.23150122942813</v>
      </c>
      <c r="F136" s="204">
        <f t="shared" si="16"/>
        <v>96.379797793150658</v>
      </c>
      <c r="G136" s="204">
        <f t="shared" si="16"/>
        <v>94.946357419823684</v>
      </c>
      <c r="H136" s="204">
        <f t="shared" si="16"/>
        <v>83.037347909086563</v>
      </c>
      <c r="I136" s="204">
        <f t="shared" si="16"/>
        <v>83.206964393402956</v>
      </c>
      <c r="J136" s="204">
        <f t="shared" si="16"/>
        <v>78.736649913675009</v>
      </c>
      <c r="K136" s="204">
        <f t="shared" si="16"/>
        <v>107.83772373268764</v>
      </c>
      <c r="L136" s="204">
        <f t="shared" si="16"/>
        <v>101.17789981669573</v>
      </c>
      <c r="M136" s="204">
        <f t="shared" si="16"/>
        <v>76.489912166282664</v>
      </c>
      <c r="N136" s="204">
        <f t="shared" si="16"/>
        <v>74.762046950167971</v>
      </c>
      <c r="O136" s="204">
        <f t="shared" si="16"/>
        <v>108.98523973119805</v>
      </c>
      <c r="P136" s="204">
        <f t="shared" si="16"/>
        <v>108.31307889995244</v>
      </c>
      <c r="Q136" s="204">
        <f t="shared" si="16"/>
        <v>84.725318169731295</v>
      </c>
      <c r="R136" s="204">
        <f t="shared" si="16"/>
        <v>95.256758128892713</v>
      </c>
      <c r="S136" s="204">
        <f t="shared" si="16"/>
        <v>81.836615657552926</v>
      </c>
      <c r="T136" s="204">
        <f t="shared" si="16"/>
        <v>77.042691249547531</v>
      </c>
      <c r="U136" s="204">
        <f t="shared" si="16"/>
        <v>97.028724321462761</v>
      </c>
      <c r="V136" s="204">
        <f t="shared" si="16"/>
        <v>132.62637036084951</v>
      </c>
      <c r="W136" s="204">
        <f t="shared" si="16"/>
        <v>113.49508664109258</v>
      </c>
      <c r="X136" s="204">
        <f t="shared" si="16"/>
        <v>150.73753781034512</v>
      </c>
      <c r="Y136" s="204">
        <f t="shared" si="16"/>
        <v>196.29832677596622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30.829751528609101</v>
      </c>
      <c r="C137" s="204">
        <f t="shared" si="17"/>
        <v>30.829751528609112</v>
      </c>
      <c r="D137" s="204">
        <f t="shared" si="17"/>
        <v>30.829751528609115</v>
      </c>
      <c r="E137" s="204">
        <f t="shared" si="17"/>
        <v>30.829751528609105</v>
      </c>
      <c r="F137" s="204">
        <f t="shared" si="17"/>
        <v>30.829751528609098</v>
      </c>
      <c r="G137" s="204">
        <f t="shared" si="17"/>
        <v>30.829751528609087</v>
      </c>
      <c r="H137" s="204">
        <f t="shared" si="17"/>
        <v>30.829751528609091</v>
      </c>
      <c r="I137" s="204">
        <f t="shared" si="17"/>
        <v>30.829751528609098</v>
      </c>
      <c r="J137" s="204">
        <f t="shared" si="17"/>
        <v>30.829751528609115</v>
      </c>
      <c r="K137" s="204">
        <f t="shared" si="17"/>
        <v>30.829751528609098</v>
      </c>
      <c r="L137" s="204">
        <f t="shared" si="17"/>
        <v>30.829751528609101</v>
      </c>
      <c r="M137" s="204">
        <f t="shared" si="17"/>
        <v>30.829751528609098</v>
      </c>
      <c r="N137" s="204">
        <f t="shared" si="17"/>
        <v>30.829751528609108</v>
      </c>
      <c r="O137" s="204">
        <f t="shared" si="17"/>
        <v>30.829751528609105</v>
      </c>
      <c r="P137" s="204">
        <f t="shared" si="17"/>
        <v>30.829751528609105</v>
      </c>
      <c r="Q137" s="204">
        <f t="shared" si="17"/>
        <v>23.26862619844357</v>
      </c>
      <c r="R137" s="204">
        <f t="shared" si="17"/>
        <v>19.422830443790559</v>
      </c>
      <c r="S137" s="204">
        <f t="shared" si="17"/>
        <v>18.269658469371826</v>
      </c>
      <c r="T137" s="204">
        <f t="shared" si="17"/>
        <v>16.968830797245698</v>
      </c>
      <c r="U137" s="204">
        <f t="shared" si="17"/>
        <v>14.204540520177568</v>
      </c>
      <c r="V137" s="204">
        <f t="shared" si="17"/>
        <v>13.24755795648397</v>
      </c>
      <c r="W137" s="204">
        <f t="shared" si="17"/>
        <v>11.544718116484077</v>
      </c>
      <c r="X137" s="204">
        <f t="shared" si="17"/>
        <v>12.47362713171079</v>
      </c>
      <c r="Y137" s="204">
        <f t="shared" si="17"/>
        <v>10.872336573991786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284.07065950313859</v>
      </c>
      <c r="C138" s="205">
        <f t="shared" si="18"/>
        <v>281.17940685613081</v>
      </c>
      <c r="D138" s="205">
        <f t="shared" si="18"/>
        <v>259.3996195107855</v>
      </c>
      <c r="E138" s="205">
        <f t="shared" si="18"/>
        <v>283.9647518609433</v>
      </c>
      <c r="F138" s="205">
        <f t="shared" si="18"/>
        <v>284.0356919749932</v>
      </c>
      <c r="G138" s="205">
        <f t="shared" si="18"/>
        <v>298.7641893494847</v>
      </c>
      <c r="H138" s="205">
        <f t="shared" si="18"/>
        <v>273.18860718986821</v>
      </c>
      <c r="I138" s="205">
        <f t="shared" si="18"/>
        <v>262.01994894457471</v>
      </c>
      <c r="J138" s="205">
        <f t="shared" si="18"/>
        <v>260.77472769390687</v>
      </c>
      <c r="K138" s="205">
        <f t="shared" si="18"/>
        <v>244.30703932645693</v>
      </c>
      <c r="L138" s="205">
        <f t="shared" si="18"/>
        <v>291.16504048889078</v>
      </c>
      <c r="M138" s="205">
        <f t="shared" si="18"/>
        <v>243.49070947205223</v>
      </c>
      <c r="N138" s="205">
        <f t="shared" si="18"/>
        <v>261.28726943688764</v>
      </c>
      <c r="O138" s="205">
        <f t="shared" si="18"/>
        <v>252.48655863030993</v>
      </c>
      <c r="P138" s="205">
        <f t="shared" si="18"/>
        <v>265.77824061829324</v>
      </c>
      <c r="Q138" s="205">
        <f t="shared" si="18"/>
        <v>308.30939049406976</v>
      </c>
      <c r="R138" s="205">
        <f t="shared" si="18"/>
        <v>284.66605635568783</v>
      </c>
      <c r="S138" s="205">
        <f t="shared" si="18"/>
        <v>272.20944637045483</v>
      </c>
      <c r="T138" s="205">
        <f t="shared" si="18"/>
        <v>262.18298558916382</v>
      </c>
      <c r="U138" s="205">
        <f t="shared" si="18"/>
        <v>238.43648834381824</v>
      </c>
      <c r="V138" s="205">
        <f t="shared" si="18"/>
        <v>220.56314841771641</v>
      </c>
      <c r="W138" s="205">
        <f t="shared" si="18"/>
        <v>224.17841472608157</v>
      </c>
      <c r="X138" s="205">
        <f t="shared" si="18"/>
        <v>225.92304466430477</v>
      </c>
      <c r="Y138" s="205">
        <f t="shared" si="18"/>
        <v>203.93417993425444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144.20445377089422</v>
      </c>
      <c r="C139" s="204">
        <f t="shared" si="19"/>
        <v>146.05417516993404</v>
      </c>
      <c r="D139" s="204">
        <f t="shared" si="19"/>
        <v>135.45892078193842</v>
      </c>
      <c r="E139" s="204">
        <f t="shared" si="19"/>
        <v>141.83905004623847</v>
      </c>
      <c r="F139" s="204">
        <f t="shared" si="19"/>
        <v>141.80385688692655</v>
      </c>
      <c r="G139" s="204">
        <f t="shared" si="19"/>
        <v>153.49118989053346</v>
      </c>
      <c r="H139" s="204">
        <f t="shared" si="19"/>
        <v>136.47765792173908</v>
      </c>
      <c r="I139" s="204">
        <f t="shared" si="19"/>
        <v>131.02663157600779</v>
      </c>
      <c r="J139" s="204">
        <f t="shared" si="19"/>
        <v>129.22358049409655</v>
      </c>
      <c r="K139" s="204">
        <f t="shared" si="19"/>
        <v>114.77633252166562</v>
      </c>
      <c r="L139" s="204">
        <f t="shared" si="19"/>
        <v>146.2367802437393</v>
      </c>
      <c r="M139" s="204">
        <f t="shared" si="19"/>
        <v>128.32386519836885</v>
      </c>
      <c r="N139" s="204">
        <f t="shared" si="19"/>
        <v>134.45756299214167</v>
      </c>
      <c r="O139" s="204">
        <f t="shared" si="19"/>
        <v>154.97469433971921</v>
      </c>
      <c r="P139" s="204">
        <f t="shared" si="19"/>
        <v>162.27501759553385</v>
      </c>
      <c r="Q139" s="204">
        <f t="shared" si="19"/>
        <v>163.40561756340705</v>
      </c>
      <c r="R139" s="204">
        <f t="shared" si="19"/>
        <v>131.15755050778245</v>
      </c>
      <c r="S139" s="204">
        <f t="shared" si="19"/>
        <v>125.50814240175382</v>
      </c>
      <c r="T139" s="204">
        <f t="shared" si="19"/>
        <v>125.21822056653569</v>
      </c>
      <c r="U139" s="204">
        <f t="shared" si="19"/>
        <v>106.61847102752576</v>
      </c>
      <c r="V139" s="204">
        <f t="shared" si="19"/>
        <v>85.233048203376626</v>
      </c>
      <c r="W139" s="204">
        <f t="shared" si="19"/>
        <v>87.56793861241556</v>
      </c>
      <c r="X139" s="204">
        <f t="shared" si="19"/>
        <v>87.883872044119371</v>
      </c>
      <c r="Y139" s="204">
        <f t="shared" si="19"/>
        <v>75.223179043400961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455.02043897494076</v>
      </c>
      <c r="C140" s="204">
        <f t="shared" si="20"/>
        <v>440.66854242610418</v>
      </c>
      <c r="D140" s="204">
        <f t="shared" si="20"/>
        <v>408.7009844815301</v>
      </c>
      <c r="E140" s="204">
        <f t="shared" si="20"/>
        <v>427.95084337887454</v>
      </c>
      <c r="F140" s="204">
        <f t="shared" si="20"/>
        <v>427.84466005204155</v>
      </c>
      <c r="G140" s="204">
        <f t="shared" si="20"/>
        <v>453.36385402975657</v>
      </c>
      <c r="H140" s="204">
        <f t="shared" si="20"/>
        <v>403.11132533718387</v>
      </c>
      <c r="I140" s="204">
        <f t="shared" si="20"/>
        <v>383.26757046780932</v>
      </c>
      <c r="J140" s="204">
        <f t="shared" si="20"/>
        <v>409.24363104324743</v>
      </c>
      <c r="K140" s="204">
        <f t="shared" si="20"/>
        <v>241.64984394406062</v>
      </c>
      <c r="L140" s="204">
        <f t="shared" si="20"/>
        <v>253.28334921386659</v>
      </c>
      <c r="M140" s="204">
        <f t="shared" si="20"/>
        <v>219.07452470008889</v>
      </c>
      <c r="N140" s="204">
        <f t="shared" si="20"/>
        <v>216.31799247023551</v>
      </c>
      <c r="O140" s="204">
        <f t="shared" si="20"/>
        <v>213.57484755779151</v>
      </c>
      <c r="P140" s="204">
        <f t="shared" si="20"/>
        <v>227.00379618241595</v>
      </c>
      <c r="Q140" s="204">
        <f t="shared" si="20"/>
        <v>285.85300720415165</v>
      </c>
      <c r="R140" s="204">
        <f t="shared" si="20"/>
        <v>278.67136578276717</v>
      </c>
      <c r="S140" s="204">
        <f t="shared" si="20"/>
        <v>262.76423471522065</v>
      </c>
      <c r="T140" s="204">
        <f t="shared" si="20"/>
        <v>267.7556490061317</v>
      </c>
      <c r="U140" s="204">
        <f t="shared" si="20"/>
        <v>257.86158877467443</v>
      </c>
      <c r="V140" s="204">
        <f t="shared" si="20"/>
        <v>244.99862465314422</v>
      </c>
      <c r="W140" s="204">
        <f t="shared" si="20"/>
        <v>233.04202986979601</v>
      </c>
      <c r="X140" s="204">
        <f t="shared" si="20"/>
        <v>227.87609274875368</v>
      </c>
      <c r="Y140" s="204">
        <f t="shared" si="20"/>
        <v>246.44877304531886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516.51929365919523</v>
      </c>
      <c r="C141" s="204">
        <f t="shared" si="21"/>
        <v>504.60766135081178</v>
      </c>
      <c r="D141" s="204">
        <f t="shared" si="21"/>
        <v>448.80863009427708</v>
      </c>
      <c r="E141" s="204">
        <f t="shared" si="21"/>
        <v>451.53014840886004</v>
      </c>
      <c r="F141" s="204">
        <f t="shared" si="21"/>
        <v>432.75736887480934</v>
      </c>
      <c r="G141" s="204">
        <f t="shared" si="21"/>
        <v>446.05239819663956</v>
      </c>
      <c r="H141" s="204">
        <f t="shared" si="21"/>
        <v>455.39480221898265</v>
      </c>
      <c r="I141" s="204">
        <f t="shared" si="21"/>
        <v>431.12056685342691</v>
      </c>
      <c r="J141" s="204">
        <f t="shared" si="21"/>
        <v>458.04555365100606</v>
      </c>
      <c r="K141" s="204">
        <f t="shared" si="21"/>
        <v>613.17304938120321</v>
      </c>
      <c r="L141" s="204">
        <f t="shared" si="21"/>
        <v>696.59375492931213</v>
      </c>
      <c r="M141" s="204">
        <f t="shared" si="21"/>
        <v>551.48562103587255</v>
      </c>
      <c r="N141" s="204">
        <f t="shared" si="21"/>
        <v>592.55834996894907</v>
      </c>
      <c r="O141" s="204">
        <f t="shared" si="21"/>
        <v>473.38570773877228</v>
      </c>
      <c r="P141" s="204">
        <f t="shared" si="21"/>
        <v>477.64855538608356</v>
      </c>
      <c r="Q141" s="204">
        <f t="shared" si="21"/>
        <v>586.9769790545846</v>
      </c>
      <c r="R141" s="204">
        <f t="shared" si="21"/>
        <v>600.2293569159641</v>
      </c>
      <c r="S141" s="204">
        <f t="shared" si="21"/>
        <v>593.60389137609991</v>
      </c>
      <c r="T141" s="204">
        <f t="shared" si="21"/>
        <v>542.59061482096865</v>
      </c>
      <c r="U141" s="204">
        <f t="shared" si="21"/>
        <v>527.93158243208961</v>
      </c>
      <c r="V141" s="204">
        <f t="shared" si="21"/>
        <v>486.98473461919787</v>
      </c>
      <c r="W141" s="204">
        <f t="shared" si="21"/>
        <v>495.6998425862011</v>
      </c>
      <c r="X141" s="204">
        <f t="shared" si="21"/>
        <v>491.98468868598707</v>
      </c>
      <c r="Y141" s="204">
        <f t="shared" si="21"/>
        <v>404.16047884235263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154.62094164643608</v>
      </c>
      <c r="C142" s="205">
        <f t="shared" si="22"/>
        <v>144.63251798207671</v>
      </c>
      <c r="D142" s="205">
        <f t="shared" si="22"/>
        <v>159.74554672159414</v>
      </c>
      <c r="E142" s="205">
        <f t="shared" si="22"/>
        <v>167.95027577929818</v>
      </c>
      <c r="F142" s="205">
        <f t="shared" si="22"/>
        <v>168.0271591370643</v>
      </c>
      <c r="G142" s="205">
        <f t="shared" si="22"/>
        <v>167.14821252824947</v>
      </c>
      <c r="H142" s="205">
        <f t="shared" si="22"/>
        <v>170.71108857208938</v>
      </c>
      <c r="I142" s="205">
        <f t="shared" si="22"/>
        <v>157.86027316479218</v>
      </c>
      <c r="J142" s="205">
        <f t="shared" si="22"/>
        <v>155.9000087522501</v>
      </c>
      <c r="K142" s="205">
        <f t="shared" si="22"/>
        <v>136.74907354389418</v>
      </c>
      <c r="L142" s="205">
        <f t="shared" si="22"/>
        <v>156.21178075204043</v>
      </c>
      <c r="M142" s="205">
        <f t="shared" si="22"/>
        <v>147.98730062531752</v>
      </c>
      <c r="N142" s="205">
        <f t="shared" si="22"/>
        <v>162.45201589738917</v>
      </c>
      <c r="O142" s="205">
        <f t="shared" si="22"/>
        <v>164.98531778749333</v>
      </c>
      <c r="P142" s="205">
        <f t="shared" si="22"/>
        <v>145.03051741258139</v>
      </c>
      <c r="Q142" s="205">
        <f t="shared" si="22"/>
        <v>155.7209852360686</v>
      </c>
      <c r="R142" s="205">
        <f t="shared" si="22"/>
        <v>156.22563530724634</v>
      </c>
      <c r="S142" s="205">
        <f t="shared" si="22"/>
        <v>159.16133692831767</v>
      </c>
      <c r="T142" s="205">
        <f t="shared" si="22"/>
        <v>145.75411758004728</v>
      </c>
      <c r="U142" s="205">
        <f t="shared" si="22"/>
        <v>132.64557495070855</v>
      </c>
      <c r="V142" s="205">
        <f t="shared" si="22"/>
        <v>136.31715043017059</v>
      </c>
      <c r="W142" s="205">
        <f t="shared" si="22"/>
        <v>142.44450890592117</v>
      </c>
      <c r="X142" s="205">
        <f t="shared" si="22"/>
        <v>129.73373444244154</v>
      </c>
      <c r="Y142" s="205">
        <f t="shared" si="22"/>
        <v>121.7055544204318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2083.5846791142371</v>
      </c>
      <c r="C143" s="204">
        <f t="shared" si="23"/>
        <v>1828.3285028132434</v>
      </c>
      <c r="D143" s="204">
        <f t="shared" si="23"/>
        <v>1956.8302445807992</v>
      </c>
      <c r="E143" s="204">
        <f t="shared" si="23"/>
        <v>1984.5926615165104</v>
      </c>
      <c r="F143" s="204">
        <f t="shared" si="23"/>
        <v>2002.9994645134636</v>
      </c>
      <c r="G143" s="204">
        <f t="shared" si="23"/>
        <v>2099.6885954501781</v>
      </c>
      <c r="H143" s="204">
        <f t="shared" si="23"/>
        <v>1868.9426418904666</v>
      </c>
      <c r="I143" s="204">
        <f t="shared" si="23"/>
        <v>1693.2802549513399</v>
      </c>
      <c r="J143" s="204">
        <f t="shared" si="23"/>
        <v>1699.0168430037302</v>
      </c>
      <c r="K143" s="204">
        <f t="shared" si="23"/>
        <v>1533.5834844337498</v>
      </c>
      <c r="L143" s="204">
        <f t="shared" si="23"/>
        <v>1647.5098064251342</v>
      </c>
      <c r="M143" s="204">
        <f t="shared" si="23"/>
        <v>1533.790295812461</v>
      </c>
      <c r="N143" s="204">
        <f t="shared" si="23"/>
        <v>1734.0894449572079</v>
      </c>
      <c r="O143" s="204">
        <f t="shared" si="23"/>
        <v>1659.7010998227499</v>
      </c>
      <c r="P143" s="204">
        <f t="shared" si="23"/>
        <v>1386.8449776227089</v>
      </c>
      <c r="Q143" s="204">
        <f t="shared" si="23"/>
        <v>1448.4966240595675</v>
      </c>
      <c r="R143" s="204">
        <f t="shared" si="23"/>
        <v>1404.6321145090806</v>
      </c>
      <c r="S143" s="204">
        <f t="shared" si="23"/>
        <v>1403.5101032535956</v>
      </c>
      <c r="T143" s="204">
        <f t="shared" si="23"/>
        <v>1212.414552271558</v>
      </c>
      <c r="U143" s="204">
        <f t="shared" si="23"/>
        <v>1070.9241029066618</v>
      </c>
      <c r="V143" s="204">
        <f t="shared" si="23"/>
        <v>1062.2713317129101</v>
      </c>
      <c r="W143" s="204">
        <f t="shared" si="23"/>
        <v>1220.19797990503</v>
      </c>
      <c r="X143" s="204">
        <f t="shared" si="23"/>
        <v>1081.1900221235817</v>
      </c>
      <c r="Y143" s="204">
        <f t="shared" si="23"/>
        <v>1032.5463279164605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382.69147899255432</v>
      </c>
      <c r="C144" s="204">
        <f t="shared" si="24"/>
        <v>329.14778312787968</v>
      </c>
      <c r="D144" s="204">
        <f t="shared" si="24"/>
        <v>341.00145483088278</v>
      </c>
      <c r="E144" s="204">
        <f t="shared" si="24"/>
        <v>345.95687077050047</v>
      </c>
      <c r="F144" s="204">
        <f t="shared" si="24"/>
        <v>340.07175502151489</v>
      </c>
      <c r="G144" s="204">
        <f t="shared" si="24"/>
        <v>356.44420337879137</v>
      </c>
      <c r="H144" s="204">
        <f t="shared" si="24"/>
        <v>343.49293807637531</v>
      </c>
      <c r="I144" s="204">
        <f t="shared" si="24"/>
        <v>311.9486232348022</v>
      </c>
      <c r="J144" s="204">
        <f t="shared" si="24"/>
        <v>313.91581955433014</v>
      </c>
      <c r="K144" s="204">
        <f t="shared" si="24"/>
        <v>285.12423685516649</v>
      </c>
      <c r="L144" s="204">
        <f t="shared" si="24"/>
        <v>303.88032451135365</v>
      </c>
      <c r="M144" s="204">
        <f t="shared" si="24"/>
        <v>286.70970923565892</v>
      </c>
      <c r="N144" s="204">
        <f t="shared" si="24"/>
        <v>323.76717014516839</v>
      </c>
      <c r="O144" s="204">
        <f t="shared" si="24"/>
        <v>308.50367763834385</v>
      </c>
      <c r="P144" s="204">
        <f t="shared" si="24"/>
        <v>247.13450339151154</v>
      </c>
      <c r="Q144" s="204">
        <f t="shared" si="24"/>
        <v>259.77604682555818</v>
      </c>
      <c r="R144" s="204">
        <f t="shared" si="24"/>
        <v>244.93854454101353</v>
      </c>
      <c r="S144" s="204">
        <f t="shared" si="24"/>
        <v>243.00794782223886</v>
      </c>
      <c r="T144" s="204">
        <f t="shared" si="24"/>
        <v>215.50631130550366</v>
      </c>
      <c r="U144" s="204">
        <f t="shared" si="24"/>
        <v>182.48364294618349</v>
      </c>
      <c r="V144" s="204">
        <f t="shared" si="24"/>
        <v>182.39771744688397</v>
      </c>
      <c r="W144" s="204">
        <f t="shared" si="24"/>
        <v>203.64004241246283</v>
      </c>
      <c r="X144" s="204">
        <f t="shared" si="24"/>
        <v>178.03173059268144</v>
      </c>
      <c r="Y144" s="204">
        <f t="shared" si="24"/>
        <v>169.60492100164404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28.401390927168684</v>
      </c>
      <c r="C145" s="204">
        <f t="shared" si="25"/>
        <v>27.838592993452657</v>
      </c>
      <c r="D145" s="204">
        <f t="shared" si="25"/>
        <v>32.081329442219825</v>
      </c>
      <c r="E145" s="204">
        <f t="shared" si="25"/>
        <v>34.530245251147903</v>
      </c>
      <c r="F145" s="204">
        <f t="shared" si="25"/>
        <v>35.019045288788917</v>
      </c>
      <c r="G145" s="204">
        <f t="shared" si="25"/>
        <v>33.599213410047831</v>
      </c>
      <c r="H145" s="204">
        <f t="shared" si="25"/>
        <v>35.444328493367301</v>
      </c>
      <c r="I145" s="204">
        <f t="shared" si="25"/>
        <v>33.392100920580198</v>
      </c>
      <c r="J145" s="204">
        <f t="shared" si="25"/>
        <v>32.446037249723695</v>
      </c>
      <c r="K145" s="204">
        <f t="shared" si="25"/>
        <v>28.057306507961616</v>
      </c>
      <c r="L145" s="204">
        <f t="shared" si="25"/>
        <v>33.622261522704157</v>
      </c>
      <c r="M145" s="204">
        <f t="shared" si="25"/>
        <v>32.382497347377573</v>
      </c>
      <c r="N145" s="204">
        <f t="shared" si="25"/>
        <v>34.715809750015957</v>
      </c>
      <c r="O145" s="204">
        <f t="shared" si="25"/>
        <v>37.137430925741327</v>
      </c>
      <c r="P145" s="204">
        <f t="shared" si="25"/>
        <v>35.606127675394355</v>
      </c>
      <c r="Q145" s="204">
        <f t="shared" si="25"/>
        <v>38.936372160655516</v>
      </c>
      <c r="R145" s="204">
        <f t="shared" si="25"/>
        <v>45.501569815597605</v>
      </c>
      <c r="S145" s="204">
        <f t="shared" si="25"/>
        <v>43.190192778258769</v>
      </c>
      <c r="T145" s="204">
        <f t="shared" si="25"/>
        <v>34.427874494184934</v>
      </c>
      <c r="U145" s="204">
        <f t="shared" si="25"/>
        <v>33.198539704658558</v>
      </c>
      <c r="V145" s="204">
        <f t="shared" si="25"/>
        <v>34.836505411080125</v>
      </c>
      <c r="W145" s="204">
        <f t="shared" si="25"/>
        <v>32.221207103512427</v>
      </c>
      <c r="X145" s="204">
        <f t="shared" si="25"/>
        <v>34.603821073437416</v>
      </c>
      <c r="Y145" s="204">
        <f t="shared" si="25"/>
        <v>31.358018634663448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145.05108846343143</v>
      </c>
      <c r="C146" s="206">
        <f t="shared" si="26"/>
        <v>138.12539260937382</v>
      </c>
      <c r="D146" s="206">
        <f t="shared" si="26"/>
        <v>139.45401595466339</v>
      </c>
      <c r="E146" s="206">
        <f t="shared" si="26"/>
        <v>134.54663965821644</v>
      </c>
      <c r="F146" s="206">
        <f t="shared" si="26"/>
        <v>131.54944771806578</v>
      </c>
      <c r="G146" s="206">
        <f t="shared" si="26"/>
        <v>128.28488679425257</v>
      </c>
      <c r="H146" s="206">
        <f t="shared" si="26"/>
        <v>141.27106286582992</v>
      </c>
      <c r="I146" s="206">
        <f t="shared" si="26"/>
        <v>139.64721163449707</v>
      </c>
      <c r="J146" s="206">
        <f t="shared" si="26"/>
        <v>141.9260831666104</v>
      </c>
      <c r="K146" s="206">
        <f t="shared" si="26"/>
        <v>117.48412565374811</v>
      </c>
      <c r="L146" s="206">
        <f t="shared" si="26"/>
        <v>129.59772829904196</v>
      </c>
      <c r="M146" s="206">
        <f t="shared" si="26"/>
        <v>132.54079295113368</v>
      </c>
      <c r="N146" s="206">
        <f t="shared" si="26"/>
        <v>117.86984890779725</v>
      </c>
      <c r="O146" s="206">
        <f t="shared" si="26"/>
        <v>114.21636830217503</v>
      </c>
      <c r="P146" s="206">
        <f t="shared" si="26"/>
        <v>116.35201246753898</v>
      </c>
      <c r="Q146" s="206">
        <f t="shared" si="26"/>
        <v>114.43028943611077</v>
      </c>
      <c r="R146" s="206">
        <f t="shared" si="26"/>
        <v>112.05833663093932</v>
      </c>
      <c r="S146" s="206">
        <f t="shared" si="26"/>
        <v>111.16770402016503</v>
      </c>
      <c r="T146" s="206">
        <f t="shared" si="26"/>
        <v>113.41176408136498</v>
      </c>
      <c r="U146" s="206">
        <f t="shared" si="26"/>
        <v>111.3780101347819</v>
      </c>
      <c r="V146" s="206">
        <f t="shared" si="26"/>
        <v>109.70596274772733</v>
      </c>
      <c r="W146" s="206">
        <f t="shared" si="26"/>
        <v>110.26902263802542</v>
      </c>
      <c r="X146" s="206">
        <f t="shared" si="26"/>
        <v>108.42935881707795</v>
      </c>
      <c r="Y146" s="206">
        <f t="shared" si="26"/>
        <v>99.151694812254888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27.178734381217488</v>
      </c>
      <c r="C147" s="204">
        <f t="shared" si="27"/>
        <v>25.376123734197179</v>
      </c>
      <c r="D147" s="204">
        <f t="shared" si="27"/>
        <v>26.664778573718269</v>
      </c>
      <c r="E147" s="204">
        <f t="shared" si="27"/>
        <v>26.580519183201964</v>
      </c>
      <c r="F147" s="204">
        <f t="shared" si="27"/>
        <v>24.188304459238253</v>
      </c>
      <c r="G147" s="204">
        <f t="shared" si="27"/>
        <v>23.560123380491323</v>
      </c>
      <c r="H147" s="204">
        <f t="shared" si="27"/>
        <v>22.149064546898675</v>
      </c>
      <c r="I147" s="204">
        <f t="shared" si="27"/>
        <v>19.162128415635166</v>
      </c>
      <c r="J147" s="204">
        <f t="shared" si="27"/>
        <v>21.700978297833192</v>
      </c>
      <c r="K147" s="204">
        <f t="shared" si="27"/>
        <v>32.470250640460826</v>
      </c>
      <c r="L147" s="204">
        <f t="shared" si="27"/>
        <v>28.017473595020878</v>
      </c>
      <c r="M147" s="204">
        <f t="shared" si="27"/>
        <v>19.956179195265658</v>
      </c>
      <c r="N147" s="204">
        <f t="shared" si="27"/>
        <v>22.23906745324895</v>
      </c>
      <c r="O147" s="204">
        <f t="shared" si="27"/>
        <v>23.615754189327056</v>
      </c>
      <c r="P147" s="204">
        <f t="shared" si="27"/>
        <v>24.814743291297802</v>
      </c>
      <c r="Q147" s="204">
        <f t="shared" si="27"/>
        <v>23.368571648234987</v>
      </c>
      <c r="R147" s="204">
        <f t="shared" si="27"/>
        <v>22.564292887368794</v>
      </c>
      <c r="S147" s="204">
        <f t="shared" si="27"/>
        <v>20.025734643167318</v>
      </c>
      <c r="T147" s="204">
        <f t="shared" si="27"/>
        <v>21.985496255740301</v>
      </c>
      <c r="U147" s="204">
        <f t="shared" si="27"/>
        <v>20.460018034758399</v>
      </c>
      <c r="V147" s="204">
        <f t="shared" si="27"/>
        <v>19.892005381541694</v>
      </c>
      <c r="W147" s="204">
        <f t="shared" si="27"/>
        <v>20.706935582423011</v>
      </c>
      <c r="X147" s="204">
        <f t="shared" si="27"/>
        <v>17.587681145122286</v>
      </c>
      <c r="Y147" s="204">
        <f t="shared" si="27"/>
        <v>14.243267646903281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24.421331872351999</v>
      </c>
      <c r="C148" s="204">
        <f t="shared" si="28"/>
        <v>25.884314510458491</v>
      </c>
      <c r="D148" s="204">
        <f t="shared" si="28"/>
        <v>29.535740378047709</v>
      </c>
      <c r="E148" s="204">
        <f t="shared" si="28"/>
        <v>28.760813574472792</v>
      </c>
      <c r="F148" s="204">
        <f t="shared" si="28"/>
        <v>27.480646527793638</v>
      </c>
      <c r="G148" s="204">
        <f t="shared" si="28"/>
        <v>26.291717516752424</v>
      </c>
      <c r="H148" s="204">
        <f t="shared" si="28"/>
        <v>23.617504521211714</v>
      </c>
      <c r="I148" s="204">
        <f t="shared" si="28"/>
        <v>20.556989183815237</v>
      </c>
      <c r="J148" s="204">
        <f t="shared" si="28"/>
        <v>21.65340654718511</v>
      </c>
      <c r="K148" s="204">
        <f t="shared" si="28"/>
        <v>25.982642973858095</v>
      </c>
      <c r="L148" s="204">
        <f t="shared" si="28"/>
        <v>24.054007608282294</v>
      </c>
      <c r="M148" s="204">
        <f t="shared" si="28"/>
        <v>17.614481826683736</v>
      </c>
      <c r="N148" s="204">
        <f t="shared" si="28"/>
        <v>19.459592354979034</v>
      </c>
      <c r="O148" s="204">
        <f t="shared" si="28"/>
        <v>18.449780216361489</v>
      </c>
      <c r="P148" s="204">
        <f t="shared" si="28"/>
        <v>16.898377014379751</v>
      </c>
      <c r="Q148" s="204">
        <f t="shared" si="28"/>
        <v>16.549967294400194</v>
      </c>
      <c r="R148" s="204">
        <f t="shared" si="28"/>
        <v>17.322828883375596</v>
      </c>
      <c r="S148" s="204">
        <f t="shared" si="28"/>
        <v>16.599797254652593</v>
      </c>
      <c r="T148" s="204">
        <f t="shared" si="28"/>
        <v>15.329610625103978</v>
      </c>
      <c r="U148" s="204">
        <f t="shared" si="28"/>
        <v>14.475979225574495</v>
      </c>
      <c r="V148" s="204">
        <f t="shared" si="28"/>
        <v>13.628508083371358</v>
      </c>
      <c r="W148" s="204">
        <f t="shared" si="28"/>
        <v>13.069108243915803</v>
      </c>
      <c r="X148" s="204">
        <f t="shared" si="28"/>
        <v>10.990701715789641</v>
      </c>
      <c r="Y148" s="204">
        <f t="shared" si="28"/>
        <v>10.588062383488884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100.53650825784359</v>
      </c>
      <c r="C149" s="204">
        <f t="shared" si="29"/>
        <v>101.59038680739695</v>
      </c>
      <c r="D149" s="204">
        <f t="shared" si="29"/>
        <v>102.03095594105983</v>
      </c>
      <c r="E149" s="204">
        <f t="shared" si="29"/>
        <v>99.48884870250491</v>
      </c>
      <c r="F149" s="204">
        <f t="shared" si="29"/>
        <v>102.27983761430056</v>
      </c>
      <c r="G149" s="204">
        <f t="shared" si="29"/>
        <v>86.545837750828639</v>
      </c>
      <c r="H149" s="204">
        <f t="shared" si="29"/>
        <v>80.010125639524716</v>
      </c>
      <c r="I149" s="204">
        <f t="shared" si="29"/>
        <v>76.030141321056121</v>
      </c>
      <c r="J149" s="204">
        <f t="shared" si="29"/>
        <v>75.98300307618625</v>
      </c>
      <c r="K149" s="204">
        <f t="shared" si="29"/>
        <v>78.562102291686756</v>
      </c>
      <c r="L149" s="204">
        <f t="shared" si="29"/>
        <v>88.363953317594735</v>
      </c>
      <c r="M149" s="204">
        <f t="shared" si="29"/>
        <v>72.963979941410059</v>
      </c>
      <c r="N149" s="204">
        <f t="shared" si="29"/>
        <v>75.960331396458642</v>
      </c>
      <c r="O149" s="204">
        <f t="shared" si="29"/>
        <v>75.027973410557749</v>
      </c>
      <c r="P149" s="204">
        <f t="shared" si="29"/>
        <v>62.78856532294899</v>
      </c>
      <c r="Q149" s="204">
        <f t="shared" si="29"/>
        <v>72.606406677223532</v>
      </c>
      <c r="R149" s="204">
        <f t="shared" si="29"/>
        <v>68.770013189544301</v>
      </c>
      <c r="S149" s="204">
        <f t="shared" si="29"/>
        <v>64.880828082244889</v>
      </c>
      <c r="T149" s="204">
        <f t="shared" si="29"/>
        <v>66.167867166690201</v>
      </c>
      <c r="U149" s="204">
        <f t="shared" si="29"/>
        <v>73.686288223678659</v>
      </c>
      <c r="V149" s="204">
        <f t="shared" si="29"/>
        <v>72.463732241632883</v>
      </c>
      <c r="W149" s="204">
        <f t="shared" si="29"/>
        <v>62.757642100319352</v>
      </c>
      <c r="X149" s="204">
        <f t="shared" si="29"/>
        <v>65.350188198471486</v>
      </c>
      <c r="Y149" s="204">
        <f t="shared" si="29"/>
        <v>75.788771814176883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56.953969149906186</v>
      </c>
      <c r="C150" s="204">
        <f t="shared" si="30"/>
        <v>35.977218921419009</v>
      </c>
      <c r="D150" s="204">
        <f t="shared" si="30"/>
        <v>45.42452772809002</v>
      </c>
      <c r="E150" s="204">
        <f t="shared" si="30"/>
        <v>41.201324514875161</v>
      </c>
      <c r="F150" s="204">
        <f t="shared" si="30"/>
        <v>39.253606873961211</v>
      </c>
      <c r="G150" s="204">
        <f t="shared" si="30"/>
        <v>45.135706182228205</v>
      </c>
      <c r="H150" s="204">
        <f t="shared" si="30"/>
        <v>46.220325475308101</v>
      </c>
      <c r="I150" s="204">
        <f t="shared" si="30"/>
        <v>44.880145264254473</v>
      </c>
      <c r="J150" s="204">
        <f t="shared" si="30"/>
        <v>43.478367595332024</v>
      </c>
      <c r="K150" s="204">
        <f t="shared" si="30"/>
        <v>53.845277589083146</v>
      </c>
      <c r="L150" s="204">
        <f t="shared" si="30"/>
        <v>61.309017889301138</v>
      </c>
      <c r="M150" s="204">
        <f t="shared" si="30"/>
        <v>59.920684991105155</v>
      </c>
      <c r="N150" s="204">
        <f t="shared" si="30"/>
        <v>65.44697812565424</v>
      </c>
      <c r="O150" s="204">
        <f t="shared" si="30"/>
        <v>64.432773168598928</v>
      </c>
      <c r="P150" s="204">
        <f t="shared" si="30"/>
        <v>76.725973574752302</v>
      </c>
      <c r="Q150" s="204">
        <f t="shared" si="30"/>
        <v>72.015365095821963</v>
      </c>
      <c r="R150" s="204">
        <f t="shared" si="30"/>
        <v>65.230921694657326</v>
      </c>
      <c r="S150" s="204">
        <f t="shared" si="30"/>
        <v>50.899734073088588</v>
      </c>
      <c r="T150" s="204">
        <f t="shared" si="30"/>
        <v>57.357921276534654</v>
      </c>
      <c r="U150" s="204">
        <f t="shared" si="30"/>
        <v>51.402625066136515</v>
      </c>
      <c r="V150" s="204">
        <f t="shared" si="30"/>
        <v>53.37723702072627</v>
      </c>
      <c r="W150" s="204">
        <f t="shared" si="30"/>
        <v>62.311911987396904</v>
      </c>
      <c r="X150" s="204">
        <f t="shared" si="30"/>
        <v>45.730479517268513</v>
      </c>
      <c r="Y150" s="204">
        <f t="shared" si="30"/>
        <v>43.287714565893182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24.896393440916345</v>
      </c>
      <c r="C151" s="207">
        <f t="shared" si="31"/>
        <v>23.2647963401865</v>
      </c>
      <c r="D151" s="207">
        <f t="shared" si="31"/>
        <v>23.330684220962297</v>
      </c>
      <c r="E151" s="207">
        <f t="shared" si="31"/>
        <v>23.490565851549608</v>
      </c>
      <c r="F151" s="207">
        <f t="shared" si="31"/>
        <v>23.913947309673635</v>
      </c>
      <c r="G151" s="207">
        <f t="shared" si="31"/>
        <v>22.600416968964883</v>
      </c>
      <c r="H151" s="207">
        <f t="shared" si="31"/>
        <v>21.423842617112513</v>
      </c>
      <c r="I151" s="207">
        <f t="shared" si="31"/>
        <v>20.062118992131122</v>
      </c>
      <c r="J151" s="207">
        <f t="shared" si="31"/>
        <v>19.127687663495195</v>
      </c>
      <c r="K151" s="207">
        <f t="shared" si="31"/>
        <v>18.0061381328957</v>
      </c>
      <c r="L151" s="207">
        <f t="shared" si="31"/>
        <v>19.951554568500811</v>
      </c>
      <c r="M151" s="207">
        <f t="shared" si="31"/>
        <v>18.53276628772236</v>
      </c>
      <c r="N151" s="207">
        <f t="shared" si="31"/>
        <v>18.097871149327034</v>
      </c>
      <c r="O151" s="207">
        <f t="shared" si="31"/>
        <v>18.344347007408757</v>
      </c>
      <c r="P151" s="207">
        <f t="shared" si="31"/>
        <v>19.393745393615006</v>
      </c>
      <c r="Q151" s="207">
        <f t="shared" si="31"/>
        <v>21.768639935544126</v>
      </c>
      <c r="R151" s="207">
        <f t="shared" si="31"/>
        <v>24.401071468096223</v>
      </c>
      <c r="S151" s="207">
        <f t="shared" si="31"/>
        <v>23.43662474684783</v>
      </c>
      <c r="T151" s="207">
        <f t="shared" si="31"/>
        <v>22.640159113527854</v>
      </c>
      <c r="U151" s="207">
        <f t="shared" si="31"/>
        <v>20.461667225738367</v>
      </c>
      <c r="V151" s="207">
        <f t="shared" si="31"/>
        <v>20.611313090829888</v>
      </c>
      <c r="W151" s="207">
        <f t="shared" si="31"/>
        <v>19.403142208824292</v>
      </c>
      <c r="X151" s="207">
        <f t="shared" si="31"/>
        <v>15.771307960929425</v>
      </c>
      <c r="Y151" s="207">
        <f t="shared" si="31"/>
        <v>17.993848949775142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2.1979309928912776</v>
      </c>
      <c r="C153" s="215">
        <f t="shared" si="32"/>
        <v>2.2045242866598702</v>
      </c>
      <c r="D153" s="215">
        <f t="shared" si="32"/>
        <v>2.2198169043498583</v>
      </c>
      <c r="E153" s="215">
        <f t="shared" si="32"/>
        <v>2.2563268764200717</v>
      </c>
      <c r="F153" s="215">
        <f t="shared" si="32"/>
        <v>2.2400480039769377</v>
      </c>
      <c r="G153" s="215">
        <f t="shared" si="32"/>
        <v>2.2269922609720054</v>
      </c>
      <c r="H153" s="215">
        <f t="shared" si="32"/>
        <v>2.378080865951604</v>
      </c>
      <c r="I153" s="215">
        <f t="shared" si="32"/>
        <v>2.4254466269959294</v>
      </c>
      <c r="J153" s="215">
        <f t="shared" si="32"/>
        <v>2.4197696207779931</v>
      </c>
      <c r="K153" s="215">
        <f t="shared" si="32"/>
        <v>2.4897776824883957</v>
      </c>
      <c r="L153" s="215">
        <f t="shared" si="32"/>
        <v>2.5360679503333503</v>
      </c>
      <c r="M153" s="215">
        <f t="shared" si="32"/>
        <v>2.5196721067117354</v>
      </c>
      <c r="N153" s="215">
        <f t="shared" si="32"/>
        <v>2.5636538253450065</v>
      </c>
      <c r="O153" s="215">
        <f t="shared" si="32"/>
        <v>2.5308092003923224</v>
      </c>
      <c r="P153" s="215">
        <f t="shared" si="32"/>
        <v>2.5768805534366876</v>
      </c>
      <c r="Q153" s="215">
        <f t="shared" si="32"/>
        <v>2.5641647599959683</v>
      </c>
      <c r="R153" s="215">
        <f t="shared" si="32"/>
        <v>2.6437734072131578</v>
      </c>
      <c r="S153" s="215">
        <f t="shared" si="32"/>
        <v>2.7039246107782935</v>
      </c>
      <c r="T153" s="215">
        <f t="shared" si="32"/>
        <v>2.728334499769772</v>
      </c>
      <c r="U153" s="215">
        <f t="shared" si="32"/>
        <v>2.6385383459264324</v>
      </c>
      <c r="V153" s="215">
        <f t="shared" si="32"/>
        <v>2.6962342633954921</v>
      </c>
      <c r="W153" s="215">
        <f t="shared" si="32"/>
        <v>2.6589924372854545</v>
      </c>
      <c r="X153" s="215">
        <f t="shared" si="32"/>
        <v>2.6543526108020723</v>
      </c>
      <c r="Y153" s="215">
        <f t="shared" si="32"/>
        <v>2.6844639193343007</v>
      </c>
    </row>
    <row r="154" spans="1:25" ht="12" customHeight="1" x14ac:dyDescent="0.25">
      <c r="A154" s="25" t="s">
        <v>14</v>
      </c>
      <c r="B154" s="216">
        <f>ISI!B65</f>
        <v>3.0720769302438615</v>
      </c>
      <c r="C154" s="216">
        <f>ISI!C65</f>
        <v>3.2364695582536736</v>
      </c>
      <c r="D154" s="216">
        <f>ISI!D65</f>
        <v>3.3449529508692319</v>
      </c>
      <c r="E154" s="216">
        <f>ISI!E65</f>
        <v>3.3817750290261439</v>
      </c>
      <c r="F154" s="216">
        <f>ISI!F65</f>
        <v>3.3922510963223562</v>
      </c>
      <c r="G154" s="216">
        <f>ISI!G65</f>
        <v>3.3851992250344907</v>
      </c>
      <c r="H154" s="216">
        <f>ISI!H65</f>
        <v>3.3408487171339667</v>
      </c>
      <c r="I154" s="216">
        <f>ISI!I65</f>
        <v>3.4430285920454118</v>
      </c>
      <c r="J154" s="216">
        <f>ISI!J65</f>
        <v>3.401532531613622</v>
      </c>
      <c r="K154" s="216">
        <f>ISI!K65</f>
        <v>3.3927947697693317</v>
      </c>
      <c r="L154" s="216">
        <f>ISI!L65</f>
        <v>3.4099107337254049</v>
      </c>
      <c r="M154" s="216">
        <f>ISI!M65</f>
        <v>3.4062937570004426</v>
      </c>
      <c r="N154" s="216">
        <f>ISI!N65</f>
        <v>3.4035129128180222</v>
      </c>
      <c r="O154" s="216">
        <f>ISI!O65</f>
        <v>3.3821750472023417</v>
      </c>
      <c r="P154" s="216">
        <f>ISI!P65</f>
        <v>3.3556186037301536</v>
      </c>
      <c r="Q154" s="216">
        <f>ISI!Q65</f>
        <v>3.4230376884908371</v>
      </c>
      <c r="R154" s="216">
        <f>ISI!R65</f>
        <v>3.6066506976118968</v>
      </c>
      <c r="S154" s="216">
        <f>ISI!S65</f>
        <v>3.740765074575283</v>
      </c>
      <c r="T154" s="216">
        <f>ISI!T65</f>
        <v>3.6501581730493857</v>
      </c>
      <c r="U154" s="216">
        <f>ISI!U65</f>
        <v>3.5112614170524732</v>
      </c>
      <c r="V154" s="216">
        <f>ISI!V65</f>
        <v>3.6389461833786592</v>
      </c>
      <c r="W154" s="216">
        <f>ISI!W65</f>
        <v>3.7477508981869034</v>
      </c>
      <c r="X154" s="216">
        <f>ISI!X65</f>
        <v>4.2864985231206365</v>
      </c>
      <c r="Y154" s="216">
        <f>ISI!Y65</f>
        <v>4.0481662749788212</v>
      </c>
    </row>
    <row r="155" spans="1:25" ht="12" customHeight="1" x14ac:dyDescent="0.25">
      <c r="A155" s="14" t="s">
        <v>43</v>
      </c>
      <c r="B155" s="217">
        <f>ISI!B66</f>
        <v>3.1084373658916231</v>
      </c>
      <c r="C155" s="217">
        <f>ISI!C66</f>
        <v>3.2679942536686446</v>
      </c>
      <c r="D155" s="217">
        <f>ISI!D66</f>
        <v>3.3741746291352026</v>
      </c>
      <c r="E155" s="217">
        <f>ISI!E66</f>
        <v>3.4100051937925384</v>
      </c>
      <c r="F155" s="217">
        <f>ISI!F66</f>
        <v>3.4232467116196039</v>
      </c>
      <c r="G155" s="217">
        <f>ISI!G66</f>
        <v>3.4175595910685912</v>
      </c>
      <c r="H155" s="217">
        <f>ISI!H66</f>
        <v>3.375493192401251</v>
      </c>
      <c r="I155" s="217">
        <f>ISI!I66</f>
        <v>3.4810753550264035</v>
      </c>
      <c r="J155" s="217">
        <f>ISI!J66</f>
        <v>3.4365268811927177</v>
      </c>
      <c r="K155" s="217">
        <f>ISI!K66</f>
        <v>3.4098978182960478</v>
      </c>
      <c r="L155" s="217">
        <f>ISI!L66</f>
        <v>3.4404081588987512</v>
      </c>
      <c r="M155" s="217">
        <f>ISI!M66</f>
        <v>3.4471631744133338</v>
      </c>
      <c r="N155" s="217">
        <f>ISI!N66</f>
        <v>3.4368820702251663</v>
      </c>
      <c r="O155" s="217">
        <f>ISI!O66</f>
        <v>3.4135937998429</v>
      </c>
      <c r="P155" s="217">
        <f>ISI!P66</f>
        <v>3.3848920698983012</v>
      </c>
      <c r="Q155" s="217">
        <f>ISI!Q66</f>
        <v>3.4463850202414648</v>
      </c>
      <c r="R155" s="217">
        <f>ISI!R66</f>
        <v>3.6273759162993868</v>
      </c>
      <c r="S155" s="217">
        <f>ISI!S66</f>
        <v>3.740765074575283</v>
      </c>
      <c r="T155" s="217">
        <f>ISI!T66</f>
        <v>3.6501581730493857</v>
      </c>
      <c r="U155" s="217">
        <f>ISI!U66</f>
        <v>3.5112614170524732</v>
      </c>
      <c r="V155" s="217">
        <f>ISI!V66</f>
        <v>3.6389461833786592</v>
      </c>
      <c r="W155" s="217">
        <f>ISI!W66</f>
        <v>3.7477508981869034</v>
      </c>
      <c r="X155" s="217">
        <f>ISI!X66</f>
        <v>4.2864985231206365</v>
      </c>
      <c r="Y155" s="217">
        <f>ISI!Y66</f>
        <v>4.0481662749788212</v>
      </c>
    </row>
    <row r="156" spans="1:25" ht="12" customHeight="1" x14ac:dyDescent="0.25">
      <c r="A156" s="14" t="s">
        <v>44</v>
      </c>
      <c r="B156" s="217">
        <f>ISI!B67</f>
        <v>1.1269743892219819</v>
      </c>
      <c r="C156" s="217">
        <f>ISI!C67</f>
        <v>1.1699774323782199</v>
      </c>
      <c r="D156" s="217">
        <f>ISI!D67</f>
        <v>1.1983632316166932</v>
      </c>
      <c r="E156" s="217">
        <f>ISI!E67</f>
        <v>1.188708404982258</v>
      </c>
      <c r="F156" s="217">
        <f>ISI!F67</f>
        <v>1.194532697081514</v>
      </c>
      <c r="G156" s="217">
        <f>ISI!G67</f>
        <v>1.1831416130410735</v>
      </c>
      <c r="H156" s="217">
        <f>ISI!H67</f>
        <v>1.1978270709047056</v>
      </c>
      <c r="I156" s="217">
        <f>ISI!I67</f>
        <v>1.1748668630456132</v>
      </c>
      <c r="J156" s="217">
        <f>ISI!J67</f>
        <v>1.176970937595651</v>
      </c>
      <c r="K156" s="217">
        <f>ISI!K67</f>
        <v>1.1984605082544169</v>
      </c>
      <c r="L156" s="217">
        <f>ISI!L67</f>
        <v>1.1888599028319509</v>
      </c>
      <c r="M156" s="217">
        <f>ISI!M67</f>
        <v>1.1733445934045807</v>
      </c>
      <c r="N156" s="217">
        <f>ISI!N67</f>
        <v>1.1715705100393401</v>
      </c>
      <c r="O156" s="217">
        <f>ISI!O67</f>
        <v>1.1734313607987199</v>
      </c>
      <c r="P156" s="217">
        <f>ISI!P67</f>
        <v>1.1470268159402264</v>
      </c>
      <c r="Q156" s="217">
        <f>ISI!Q67</f>
        <v>1.1898958877225529</v>
      </c>
      <c r="R156" s="217">
        <f>ISI!R67</f>
        <v>1.2896900184782378</v>
      </c>
      <c r="S156" s="217" t="str">
        <f>ISI!S67</f>
        <v/>
      </c>
      <c r="T156" s="217" t="str">
        <f>ISI!T67</f>
        <v/>
      </c>
      <c r="U156" s="217" t="str">
        <f>ISI!U67</f>
        <v/>
      </c>
      <c r="V156" s="217" t="str">
        <f>ISI!V67</f>
        <v/>
      </c>
      <c r="W156" s="217" t="str">
        <f>ISI!W67</f>
        <v/>
      </c>
      <c r="X156" s="217" t="str">
        <f>ISI!X67</f>
        <v/>
      </c>
      <c r="Y156" s="217" t="str">
        <f>ISI!Y67</f>
        <v/>
      </c>
    </row>
    <row r="157" spans="1:25" ht="12" customHeight="1" x14ac:dyDescent="0.25">
      <c r="A157" s="13" t="s">
        <v>18</v>
      </c>
      <c r="B157" s="218">
        <f>NFM!B96</f>
        <v>1.1399857848917947</v>
      </c>
      <c r="C157" s="218">
        <f>NFM!C96</f>
        <v>1.106233647290525</v>
      </c>
      <c r="D157" s="218">
        <f>NFM!D96</f>
        <v>1.0946122776765121</v>
      </c>
      <c r="E157" s="218">
        <f>NFM!E96</f>
        <v>1.0620235197292702</v>
      </c>
      <c r="F157" s="218">
        <f>NFM!F96</f>
        <v>1.1279271445577397</v>
      </c>
      <c r="G157" s="218">
        <f>NFM!G96</f>
        <v>1.1319788272034055</v>
      </c>
      <c r="H157" s="218">
        <f>NFM!H96</f>
        <v>1.1017248842794618</v>
      </c>
      <c r="I157" s="218">
        <f>NFM!I96</f>
        <v>1.1730523891774114</v>
      </c>
      <c r="J157" s="218">
        <f>NFM!J96</f>
        <v>1.1349077948965578</v>
      </c>
      <c r="K157" s="218">
        <f>NFM!K96</f>
        <v>1.0422701592397838</v>
      </c>
      <c r="L157" s="218">
        <f>NFM!L96</f>
        <v>1.060308069976329</v>
      </c>
      <c r="M157" s="218">
        <f>NFM!M96</f>
        <v>1.043460004925576</v>
      </c>
      <c r="N157" s="218">
        <f>NFM!N96</f>
        <v>1.0186159204740775</v>
      </c>
      <c r="O157" s="218">
        <f>NFM!O96</f>
        <v>0.90665147522256684</v>
      </c>
      <c r="P157" s="218">
        <f>NFM!P96</f>
        <v>0.64616237118129927</v>
      </c>
      <c r="Q157" s="218">
        <f>NFM!Q96</f>
        <v>0.75379490207755462</v>
      </c>
      <c r="R157" s="218">
        <f>NFM!R96</f>
        <v>0.75578279575290841</v>
      </c>
      <c r="S157" s="218">
        <f>NFM!S96</f>
        <v>0.89116078312639369</v>
      </c>
      <c r="T157" s="218">
        <f>NFM!T96</f>
        <v>0.94600206686386157</v>
      </c>
      <c r="U157" s="218">
        <f>NFM!U96</f>
        <v>0.97699766982488756</v>
      </c>
      <c r="V157" s="218">
        <f>NFM!V96</f>
        <v>0.92809570318237755</v>
      </c>
      <c r="W157" s="218">
        <f>NFM!W96</f>
        <v>0.96539054450664863</v>
      </c>
      <c r="X157" s="218">
        <f>NFM!X96</f>
        <v>0.92985539372756898</v>
      </c>
      <c r="Y157" s="218">
        <f>NFM!Y96</f>
        <v>0.77279289245918059</v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>
        <f>NFM!B98</f>
        <v>1.2380312127188398</v>
      </c>
      <c r="C159" s="217">
        <f>NFM!C98</f>
        <v>1.2282966060674037</v>
      </c>
      <c r="D159" s="217">
        <f>NFM!D98</f>
        <v>1.2170884224790011</v>
      </c>
      <c r="E159" s="217">
        <f>NFM!E98</f>
        <v>1.2095156021452089</v>
      </c>
      <c r="F159" s="217">
        <f>NFM!F98</f>
        <v>1.2362941485627612</v>
      </c>
      <c r="G159" s="217">
        <f>NFM!G98</f>
        <v>1.2462174203061647</v>
      </c>
      <c r="H159" s="217">
        <f>NFM!H98</f>
        <v>1.234355523873139</v>
      </c>
      <c r="I159" s="217">
        <f>NFM!I98</f>
        <v>1.2935588233394841</v>
      </c>
      <c r="J159" s="217">
        <f>NFM!J98</f>
        <v>1.2523863556804742</v>
      </c>
      <c r="K159" s="217">
        <f>NFM!K98</f>
        <v>1.2250150716911821</v>
      </c>
      <c r="L159" s="217">
        <f>NFM!L98</f>
        <v>1.2212832305091617</v>
      </c>
      <c r="M159" s="217">
        <f>NFM!M98</f>
        <v>1.2221216742742333</v>
      </c>
      <c r="N159" s="217">
        <f>NFM!N98</f>
        <v>1.4802317260802982</v>
      </c>
      <c r="O159" s="217">
        <f>NFM!O98</f>
        <v>1.2405289177414658</v>
      </c>
      <c r="P159" s="217">
        <f>NFM!P98</f>
        <v>0.87245797634050026</v>
      </c>
      <c r="Q159" s="217">
        <f>NFM!Q98</f>
        <v>1.1345036606917172</v>
      </c>
      <c r="R159" s="217">
        <f>NFM!R98</f>
        <v>1.1228290139947124</v>
      </c>
      <c r="S159" s="217">
        <f>NFM!S98</f>
        <v>1.1254210061337653</v>
      </c>
      <c r="T159" s="217">
        <f>NFM!T98</f>
        <v>1.3443030965848826</v>
      </c>
      <c r="U159" s="217">
        <f>NFM!U98</f>
        <v>1.2939468620776367</v>
      </c>
      <c r="V159" s="217">
        <f>NFM!V98</f>
        <v>1.2204564768799442</v>
      </c>
      <c r="W159" s="217">
        <f>NFM!W98</f>
        <v>1.3355004247660245</v>
      </c>
      <c r="X159" s="217">
        <f>NFM!X98</f>
        <v>1.0174055498333243</v>
      </c>
      <c r="Y159" s="217">
        <f>NFM!Y98</f>
        <v>0.86818049685273124</v>
      </c>
    </row>
    <row r="160" spans="1:25" ht="12" customHeight="1" x14ac:dyDescent="0.25">
      <c r="A160" s="26" t="s">
        <v>46</v>
      </c>
      <c r="B160" s="219">
        <f>NFM!B99</f>
        <v>1.2467157082092537</v>
      </c>
      <c r="C160" s="219">
        <f>NFM!C99</f>
        <v>1.2405174393050507</v>
      </c>
      <c r="D160" s="219">
        <f>NFM!D99</f>
        <v>1.2274470353083888</v>
      </c>
      <c r="E160" s="219">
        <f>NFM!E99</f>
        <v>1.2234883655159901</v>
      </c>
      <c r="F160" s="219">
        <f>NFM!F99</f>
        <v>1.2448810355686863</v>
      </c>
      <c r="G160" s="219">
        <f>NFM!G99</f>
        <v>1.2553574044088294</v>
      </c>
      <c r="H160" s="219">
        <f>NFM!H99</f>
        <v>1.2468050136144688</v>
      </c>
      <c r="I160" s="219">
        <f>NFM!I99</f>
        <v>1.3072532639990937</v>
      </c>
      <c r="J160" s="219">
        <f>NFM!J99</f>
        <v>1.2606446375442093</v>
      </c>
      <c r="K160" s="219">
        <f>NFM!K99</f>
        <v>1.2378455308404532</v>
      </c>
      <c r="L160" s="219">
        <f>NFM!L99</f>
        <v>1.2415755039346821</v>
      </c>
      <c r="M160" s="219">
        <f>NFM!M99</f>
        <v>1.2444368974918263</v>
      </c>
      <c r="N160" s="219">
        <f>NFM!N99</f>
        <v>1.6063462016994772</v>
      </c>
      <c r="O160" s="219">
        <f>NFM!O99</f>
        <v>1.3063318183901211</v>
      </c>
      <c r="P160" s="219">
        <f>NFM!P99</f>
        <v>3.2702736113597624</v>
      </c>
      <c r="Q160" s="219">
        <f>NFM!Q99</f>
        <v>1.3114170324007122</v>
      </c>
      <c r="R160" s="219">
        <f>NFM!R99</f>
        <v>1.2721394318685997</v>
      </c>
      <c r="S160" s="219">
        <f>NFM!S99</f>
        <v>1.2242030907727088</v>
      </c>
      <c r="T160" s="219">
        <f>NFM!T99</f>
        <v>1.5077473441883507</v>
      </c>
      <c r="U160" s="219">
        <f>NFM!U99</f>
        <v>1.374704317533187</v>
      </c>
      <c r="V160" s="219">
        <f>NFM!V99</f>
        <v>1.301007482183836</v>
      </c>
      <c r="W160" s="219">
        <f>NFM!W99</f>
        <v>1.4721910709836183</v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>
        <f>NFM!B100</f>
        <v>1.0405883641921043</v>
      </c>
      <c r="C161" s="220">
        <f>NFM!C100</f>
        <v>0.94384964887504208</v>
      </c>
      <c r="D161" s="220">
        <f>NFM!D100</f>
        <v>0.94078932988333142</v>
      </c>
      <c r="E161" s="220">
        <f>NFM!E100</f>
        <v>0.87892030892069706</v>
      </c>
      <c r="F161" s="220">
        <f>NFM!F100</f>
        <v>0.98520766127811887</v>
      </c>
      <c r="G161" s="220">
        <f>NFM!G100</f>
        <v>0.97382211665190388</v>
      </c>
      <c r="H161" s="220">
        <f>NFM!H100</f>
        <v>0.94567264581937038</v>
      </c>
      <c r="I161" s="220">
        <f>NFM!I100</f>
        <v>1.0205338726133877</v>
      </c>
      <c r="J161" s="220">
        <f>NFM!J100</f>
        <v>0.99059396308792769</v>
      </c>
      <c r="K161" s="220">
        <f>NFM!K100</f>
        <v>0.92746500933957043</v>
      </c>
      <c r="L161" s="220">
        <f>NFM!L100</f>
        <v>0.92408614465172612</v>
      </c>
      <c r="M161" s="220">
        <f>NFM!M100</f>
        <v>0.79869736977507921</v>
      </c>
      <c r="N161" s="220">
        <f>NFM!N100</f>
        <v>0.77259850785480444</v>
      </c>
      <c r="O161" s="220">
        <f>NFM!O100</f>
        <v>0.82169772603262536</v>
      </c>
      <c r="P161" s="220">
        <f>NFM!P100</f>
        <v>0.73532307128079089</v>
      </c>
      <c r="Q161" s="220">
        <f>NFM!Q100</f>
        <v>0.77217317561751175</v>
      </c>
      <c r="R161" s="220">
        <f>NFM!R100</f>
        <v>0.75376920109461132</v>
      </c>
      <c r="S161" s="220">
        <f>NFM!S100</f>
        <v>0.93251802978126963</v>
      </c>
      <c r="T161" s="220">
        <f>NFM!T100</f>
        <v>0.90696244700902384</v>
      </c>
      <c r="U161" s="220">
        <f>NFM!U100</f>
        <v>0.8764027639318408</v>
      </c>
      <c r="V161" s="220">
        <f>NFM!V100</f>
        <v>0.85790094608269429</v>
      </c>
      <c r="W161" s="220">
        <f>NFM!W100</f>
        <v>0.9122852207786063</v>
      </c>
      <c r="X161" s="220">
        <f>NFM!X100</f>
        <v>1.0174055498333243</v>
      </c>
      <c r="Y161" s="220">
        <f>NFM!Y100</f>
        <v>0.86818049685273124</v>
      </c>
    </row>
    <row r="162" spans="1:25" ht="12" customHeight="1" x14ac:dyDescent="0.25">
      <c r="A162" s="14" t="s">
        <v>47</v>
      </c>
      <c r="B162" s="217">
        <f>NFM!B101</f>
        <v>0.89804861621844423</v>
      </c>
      <c r="C162" s="217">
        <f>NFM!C101</f>
        <v>0.79994544923978694</v>
      </c>
      <c r="D162" s="217">
        <f>NFM!D101</f>
        <v>0.79607596737158781</v>
      </c>
      <c r="E162" s="217">
        <f>NFM!E101</f>
        <v>0.72868930539382781</v>
      </c>
      <c r="F162" s="217">
        <f>NFM!F101</f>
        <v>0.83943816846377572</v>
      </c>
      <c r="G162" s="217">
        <f>NFM!G101</f>
        <v>0.82701583906072973</v>
      </c>
      <c r="H162" s="217">
        <f>NFM!H101</f>
        <v>0.80026870040329767</v>
      </c>
      <c r="I162" s="217">
        <f>NFM!I101</f>
        <v>0.88057455843141641</v>
      </c>
      <c r="J162" s="217">
        <f>NFM!J101</f>
        <v>0.84655406638716946</v>
      </c>
      <c r="K162" s="217">
        <f>NFM!K101</f>
        <v>0.78992619468208647</v>
      </c>
      <c r="L162" s="217">
        <f>NFM!L101</f>
        <v>0.7836046397905776</v>
      </c>
      <c r="M162" s="217">
        <f>NFM!M101</f>
        <v>0.64621721852459624</v>
      </c>
      <c r="N162" s="217">
        <f>NFM!N101</f>
        <v>0.69008251024165412</v>
      </c>
      <c r="O162" s="217">
        <f>NFM!O101</f>
        <v>0.69327668067653148</v>
      </c>
      <c r="P162" s="217">
        <f>NFM!P101</f>
        <v>0.62206440774140426</v>
      </c>
      <c r="Q162" s="217">
        <f>NFM!Q101</f>
        <v>0.64881501316489454</v>
      </c>
      <c r="R162" s="217">
        <f>NFM!R101</f>
        <v>0.62777749040671538</v>
      </c>
      <c r="S162" s="217">
        <f>NFM!S101</f>
        <v>0.8183646250032357</v>
      </c>
      <c r="T162" s="217">
        <f>NFM!T101</f>
        <v>0.78834331530471924</v>
      </c>
      <c r="U162" s="217">
        <f>NFM!U101</f>
        <v>0.74846210496802013</v>
      </c>
      <c r="V162" s="217">
        <f>NFM!V101</f>
        <v>0.7301232106379939</v>
      </c>
      <c r="W162" s="217">
        <f>NFM!W101</f>
        <v>0.79301220924812732</v>
      </c>
      <c r="X162" s="217">
        <f>NFM!X101</f>
        <v>0.91594600195568132</v>
      </c>
      <c r="Y162" s="217">
        <f>NFM!Y101</f>
        <v>0.75697781324358526</v>
      </c>
    </row>
    <row r="163" spans="1:25" ht="12" customHeight="1" x14ac:dyDescent="0.25">
      <c r="A163" s="13" t="s">
        <v>19</v>
      </c>
      <c r="B163" s="218">
        <f>CHI!B100</f>
        <v>2.4417110971035316</v>
      </c>
      <c r="C163" s="218">
        <f>CHI!C100</f>
        <v>2.4345886357240847</v>
      </c>
      <c r="D163" s="218">
        <f>CHI!D100</f>
        <v>2.4583441406410862</v>
      </c>
      <c r="E163" s="218">
        <f>CHI!E100</f>
        <v>2.5106568411420582</v>
      </c>
      <c r="F163" s="218">
        <f>CHI!F100</f>
        <v>2.4811065069627936</v>
      </c>
      <c r="G163" s="218">
        <f>CHI!G100</f>
        <v>2.4415031387792112</v>
      </c>
      <c r="H163" s="218">
        <f>CHI!H100</f>
        <v>2.7556786580000279</v>
      </c>
      <c r="I163" s="218">
        <f>CHI!I100</f>
        <v>2.8169944884012992</v>
      </c>
      <c r="J163" s="218">
        <f>CHI!J100</f>
        <v>2.8857285251724956</v>
      </c>
      <c r="K163" s="218">
        <f>CHI!K100</f>
        <v>2.9125108307941727</v>
      </c>
      <c r="L163" s="218">
        <f>CHI!L100</f>
        <v>3.0252294595648723</v>
      </c>
      <c r="M163" s="218">
        <f>CHI!M100</f>
        <v>2.9505831272744234</v>
      </c>
      <c r="N163" s="218">
        <f>CHI!N100</f>
        <v>2.9593884809172573</v>
      </c>
      <c r="O163" s="218">
        <f>CHI!O100</f>
        <v>2.9229489196762803</v>
      </c>
      <c r="P163" s="218">
        <f>CHI!P100</f>
        <v>2.9794969779050637</v>
      </c>
      <c r="Q163" s="218">
        <f>CHI!Q100</f>
        <v>2.9773746484135666</v>
      </c>
      <c r="R163" s="218">
        <f>CHI!R100</f>
        <v>3.083679741014111</v>
      </c>
      <c r="S163" s="218">
        <f>CHI!S100</f>
        <v>3.1714529095485515</v>
      </c>
      <c r="T163" s="218">
        <f>CHI!T100</f>
        <v>3.2881094989094213</v>
      </c>
      <c r="U163" s="218">
        <f>CHI!U100</f>
        <v>3.154843241095302</v>
      </c>
      <c r="V163" s="218">
        <f>CHI!V100</f>
        <v>3.2458422097372188</v>
      </c>
      <c r="W163" s="218">
        <f>CHI!W100</f>
        <v>3.1426281574826636</v>
      </c>
      <c r="X163" s="218">
        <f>CHI!X100</f>
        <v>3.0804363242869166</v>
      </c>
      <c r="Y163" s="218">
        <f>CHI!Y100</f>
        <v>3.1861143588165981</v>
      </c>
    </row>
    <row r="164" spans="1:25" ht="12" customHeight="1" x14ac:dyDescent="0.25">
      <c r="A164" s="14" t="s">
        <v>88</v>
      </c>
      <c r="B164" s="217">
        <f>CHI!B101</f>
        <v>2.4991438794808367</v>
      </c>
      <c r="C164" s="217">
        <f>CHI!C101</f>
        <v>2.4983880367446036</v>
      </c>
      <c r="D164" s="217">
        <f>CHI!D101</f>
        <v>2.5270901802961445</v>
      </c>
      <c r="E164" s="217">
        <f>CHI!E101</f>
        <v>2.58006712535254</v>
      </c>
      <c r="F164" s="217">
        <f>CHI!F101</f>
        <v>2.5549581254193039</v>
      </c>
      <c r="G164" s="217">
        <f>CHI!G101</f>
        <v>2.5122431057260508</v>
      </c>
      <c r="H164" s="217">
        <f>CHI!H101</f>
        <v>2.8414968098337643</v>
      </c>
      <c r="I164" s="217">
        <f>CHI!I101</f>
        <v>2.9064821382432515</v>
      </c>
      <c r="J164" s="217">
        <f>CHI!J101</f>
        <v>2.9744909946488312</v>
      </c>
      <c r="K164" s="217">
        <f>CHI!K101</f>
        <v>3.0103967150651449</v>
      </c>
      <c r="L164" s="217">
        <f>CHI!L101</f>
        <v>3.1120931356690802</v>
      </c>
      <c r="M164" s="217">
        <f>CHI!M101</f>
        <v>3.0312815885884943</v>
      </c>
      <c r="N164" s="217">
        <f>CHI!N101</f>
        <v>3.0265170015516154</v>
      </c>
      <c r="O164" s="217">
        <f>CHI!O101</f>
        <v>3.0179126202498843</v>
      </c>
      <c r="P164" s="217">
        <f>CHI!P101</f>
        <v>3.086164044241106</v>
      </c>
      <c r="Q164" s="217">
        <f>CHI!Q101</f>
        <v>3.0619721772403969</v>
      </c>
      <c r="R164" s="217">
        <f>CHI!R101</f>
        <v>3.1775873673893185</v>
      </c>
      <c r="S164" s="217">
        <f>CHI!S101</f>
        <v>3.2620953338897598</v>
      </c>
      <c r="T164" s="217">
        <f>CHI!T101</f>
        <v>3.3709391735823506</v>
      </c>
      <c r="U164" s="217">
        <f>CHI!U101</f>
        <v>3.2360486039120429</v>
      </c>
      <c r="V164" s="217">
        <f>CHI!V101</f>
        <v>3.3449240920720533</v>
      </c>
      <c r="W164" s="217">
        <f>CHI!W101</f>
        <v>3.2302828400925852</v>
      </c>
      <c r="X164" s="217">
        <f>CHI!X101</f>
        <v>3.1860318346807635</v>
      </c>
      <c r="Y164" s="217">
        <f>CHI!Y101</f>
        <v>3.3546306848913821</v>
      </c>
    </row>
    <row r="165" spans="1:25" ht="12" customHeight="1" x14ac:dyDescent="0.25">
      <c r="A165" s="14" t="s">
        <v>49</v>
      </c>
      <c r="B165" s="217">
        <f>CHI!B102</f>
        <v>1.2699223764515368</v>
      </c>
      <c r="C165" s="217">
        <f>CHI!C102</f>
        <v>1.2791030242512618</v>
      </c>
      <c r="D165" s="217">
        <f>CHI!D102</f>
        <v>1.2839493799290196</v>
      </c>
      <c r="E165" s="217">
        <f>CHI!E102</f>
        <v>1.2915481364154675</v>
      </c>
      <c r="F165" s="217">
        <f>CHI!F102</f>
        <v>1.248727842222086</v>
      </c>
      <c r="G165" s="217">
        <f>CHI!G102</f>
        <v>1.2491815303860103</v>
      </c>
      <c r="H165" s="217">
        <f>CHI!H102</f>
        <v>1.4043613944560134</v>
      </c>
      <c r="I165" s="217">
        <f>CHI!I102</f>
        <v>1.4171123709872517</v>
      </c>
      <c r="J165" s="217">
        <f>CHI!J102</f>
        <v>1.3796026675257853</v>
      </c>
      <c r="K165" s="217">
        <f>CHI!K102</f>
        <v>1.3917982933823625</v>
      </c>
      <c r="L165" s="217">
        <f>CHI!L102</f>
        <v>1.4455512184857717</v>
      </c>
      <c r="M165" s="217">
        <f>CHI!M102</f>
        <v>1.391194423001453</v>
      </c>
      <c r="N165" s="217">
        <f>CHI!N102</f>
        <v>1.4665278330261173</v>
      </c>
      <c r="O165" s="217">
        <f>CHI!O102</f>
        <v>1.4495793448400254</v>
      </c>
      <c r="P165" s="217">
        <f>CHI!P102</f>
        <v>1.4403256485908396</v>
      </c>
      <c r="Q165" s="217">
        <f>CHI!Q102</f>
        <v>1.5143331683522046</v>
      </c>
      <c r="R165" s="217">
        <f>CHI!R102</f>
        <v>1.5945368601012819</v>
      </c>
      <c r="S165" s="217">
        <f>CHI!S102</f>
        <v>1.6390507415246074</v>
      </c>
      <c r="T165" s="217">
        <f>CHI!T102</f>
        <v>1.6305313660011376</v>
      </c>
      <c r="U165" s="217">
        <f>CHI!U102</f>
        <v>1.5919192022665973</v>
      </c>
      <c r="V165" s="217">
        <f>CHI!V102</f>
        <v>1.6531376159590303</v>
      </c>
      <c r="W165" s="217">
        <f>CHI!W102</f>
        <v>1.6051694748328507</v>
      </c>
      <c r="X165" s="217">
        <f>CHI!X102</f>
        <v>1.5612512817813669</v>
      </c>
      <c r="Y165" s="217">
        <f>CHI!Y102</f>
        <v>1.6278362876593184</v>
      </c>
    </row>
    <row r="166" spans="1:25" ht="12" customHeight="1" x14ac:dyDescent="0.25">
      <c r="A166" s="14" t="s">
        <v>50</v>
      </c>
      <c r="B166" s="217">
        <f>CHI!B103</f>
        <v>1.3566616638671796</v>
      </c>
      <c r="C166" s="217">
        <f>CHI!C103</f>
        <v>1.3585095955809032</v>
      </c>
      <c r="D166" s="217">
        <f>CHI!D103</f>
        <v>1.3554891730791081</v>
      </c>
      <c r="E166" s="217">
        <f>CHI!E103</f>
        <v>1.3619013523730761</v>
      </c>
      <c r="F166" s="217">
        <f>CHI!F103</f>
        <v>1.3236552063230811</v>
      </c>
      <c r="G166" s="217">
        <f>CHI!G103</f>
        <v>1.3264885802792958</v>
      </c>
      <c r="H166" s="217">
        <f>CHI!H103</f>
        <v>1.466515554128841</v>
      </c>
      <c r="I166" s="217">
        <f>CHI!I103</f>
        <v>1.4739513458307205</v>
      </c>
      <c r="J166" s="217">
        <f>CHI!J103</f>
        <v>1.4416819148281566</v>
      </c>
      <c r="K166" s="217">
        <f>CHI!K103</f>
        <v>1.4491103978133819</v>
      </c>
      <c r="L166" s="217">
        <f>CHI!L103</f>
        <v>1.5027745852995749</v>
      </c>
      <c r="M166" s="217">
        <f>CHI!M103</f>
        <v>1.4551049832112066</v>
      </c>
      <c r="N166" s="217">
        <f>CHI!N103</f>
        <v>1.5253099583970471</v>
      </c>
      <c r="O166" s="217">
        <f>CHI!O103</f>
        <v>1.5145422105489417</v>
      </c>
      <c r="P166" s="217">
        <f>CHI!P103</f>
        <v>1.5010929278910505</v>
      </c>
      <c r="Q166" s="217">
        <f>CHI!Q103</f>
        <v>1.5503602444559776</v>
      </c>
      <c r="R166" s="217">
        <f>CHI!R103</f>
        <v>1.6440725839139776</v>
      </c>
      <c r="S166" s="217">
        <f>CHI!S103</f>
        <v>1.6805052303214254</v>
      </c>
      <c r="T166" s="217">
        <f>CHI!T103</f>
        <v>1.6313220714985595</v>
      </c>
      <c r="U166" s="217">
        <f>CHI!U103</f>
        <v>1.5794580969219048</v>
      </c>
      <c r="V166" s="217">
        <f>CHI!V103</f>
        <v>1.6431536583142059</v>
      </c>
      <c r="W166" s="217">
        <f>CHI!W103</f>
        <v>1.6069509201016106</v>
      </c>
      <c r="X166" s="217">
        <f>CHI!X103</f>
        <v>1.4895497967956852</v>
      </c>
      <c r="Y166" s="217">
        <f>CHI!Y103</f>
        <v>1.5574808730618681</v>
      </c>
    </row>
    <row r="167" spans="1:25" ht="12" customHeight="1" x14ac:dyDescent="0.25">
      <c r="A167" s="13" t="s">
        <v>20</v>
      </c>
      <c r="B167" s="218">
        <f>NMM!B76</f>
        <v>3.8078893786970767</v>
      </c>
      <c r="C167" s="218">
        <f>NMM!C76</f>
        <v>3.9840798488748241</v>
      </c>
      <c r="D167" s="218">
        <f>NMM!D76</f>
        <v>4.0950987107277959</v>
      </c>
      <c r="E167" s="218">
        <f>NMM!E76</f>
        <v>4.0668947345779838</v>
      </c>
      <c r="F167" s="218">
        <f>NMM!F76</f>
        <v>4.1224152629872313</v>
      </c>
      <c r="G167" s="218">
        <f>NMM!G76</f>
        <v>4.1234069693501931</v>
      </c>
      <c r="H167" s="218">
        <f>NMM!H76</f>
        <v>4.0669718467891913</v>
      </c>
      <c r="I167" s="218">
        <f>NMM!I76</f>
        <v>4.0239478349634981</v>
      </c>
      <c r="J167" s="218">
        <f>NMM!J76</f>
        <v>4.0477554402675446</v>
      </c>
      <c r="K167" s="218">
        <f>NMM!K76</f>
        <v>4.0937884927735926</v>
      </c>
      <c r="L167" s="218">
        <f>NMM!L76</f>
        <v>4.0138406575155985</v>
      </c>
      <c r="M167" s="218">
        <f>NMM!M76</f>
        <v>4.4072552776648335</v>
      </c>
      <c r="N167" s="218">
        <f>NMM!N76</f>
        <v>4.5637298347257591</v>
      </c>
      <c r="O167" s="218">
        <f>NMM!O76</f>
        <v>4.5896036982155977</v>
      </c>
      <c r="P167" s="218">
        <f>NMM!P76</f>
        <v>4.7552273781415382</v>
      </c>
      <c r="Q167" s="218">
        <f>NMM!Q76</f>
        <v>4.3542616718806615</v>
      </c>
      <c r="R167" s="218">
        <f>NMM!R76</f>
        <v>4.3081439829836716</v>
      </c>
      <c r="S167" s="218">
        <f>NMM!S76</f>
        <v>4.5604277173555081</v>
      </c>
      <c r="T167" s="218">
        <f>NMM!T76</f>
        <v>4.2956095127692109</v>
      </c>
      <c r="U167" s="218">
        <f>NMM!U76</f>
        <v>3.883980536725065</v>
      </c>
      <c r="V167" s="218">
        <f>NMM!V76</f>
        <v>3.8363110910847853</v>
      </c>
      <c r="W167" s="218">
        <f>NMM!W76</f>
        <v>3.9262103327290254</v>
      </c>
      <c r="X167" s="218">
        <f>NMM!X76</f>
        <v>4.0110916955295481</v>
      </c>
      <c r="Y167" s="218">
        <f>NMM!Y76</f>
        <v>3.8566387008189751</v>
      </c>
    </row>
    <row r="168" spans="1:25" ht="12" customHeight="1" x14ac:dyDescent="0.25">
      <c r="A168" s="14" t="s">
        <v>51</v>
      </c>
      <c r="B168" s="217">
        <f>NMM!B77</f>
        <v>4.6601773311225214</v>
      </c>
      <c r="C168" s="217">
        <f>NMM!C77</f>
        <v>4.705456383699917</v>
      </c>
      <c r="D168" s="217">
        <f>NMM!D77</f>
        <v>5.0456100725984596</v>
      </c>
      <c r="E168" s="217">
        <f>NMM!E77</f>
        <v>5.2185723437493126</v>
      </c>
      <c r="F168" s="217">
        <f>NMM!F77</f>
        <v>5.3829131940262211</v>
      </c>
      <c r="G168" s="217">
        <f>NMM!G77</f>
        <v>5.2907691824547998</v>
      </c>
      <c r="H168" s="217">
        <f>NMM!H77</f>
        <v>5.0446157946954955</v>
      </c>
      <c r="I168" s="217">
        <f>NMM!I77</f>
        <v>5.0135253150227603</v>
      </c>
      <c r="J168" s="217">
        <f>NMM!J77</f>
        <v>4.763251173824294</v>
      </c>
      <c r="K168" s="217">
        <f>NMM!K77</f>
        <v>5.7084805499617355</v>
      </c>
      <c r="L168" s="217">
        <f>NMM!L77</f>
        <v>5.1911631618400733</v>
      </c>
      <c r="M168" s="217">
        <f>NMM!M77</f>
        <v>5.5307332814055865</v>
      </c>
      <c r="N168" s="217">
        <f>NMM!N77</f>
        <v>5.723729967505605</v>
      </c>
      <c r="O168" s="217">
        <f>NMM!O77</f>
        <v>5.2814291057823697</v>
      </c>
      <c r="P168" s="217">
        <f>NMM!P77</f>
        <v>5.7519053758790832</v>
      </c>
      <c r="Q168" s="217">
        <f>NMM!Q77</f>
        <v>5.0711444951896452</v>
      </c>
      <c r="R168" s="217">
        <f>NMM!R77</f>
        <v>5.3498636513155233</v>
      </c>
      <c r="S168" s="217">
        <f>NMM!S77</f>
        <v>6.1958427382924963</v>
      </c>
      <c r="T168" s="217">
        <f>NMM!T77</f>
        <v>5.044666905866741</v>
      </c>
      <c r="U168" s="217">
        <f>NMM!U77</f>
        <v>3.6321750074924695</v>
      </c>
      <c r="V168" s="217">
        <f>NMM!V77</f>
        <v>3.9170461502592326</v>
      </c>
      <c r="W168" s="217">
        <f>NMM!W77</f>
        <v>3.9668211335725019</v>
      </c>
      <c r="X168" s="217">
        <f>NMM!X77</f>
        <v>4.2573514129901806</v>
      </c>
      <c r="Y168" s="217">
        <f>NMM!Y77</f>
        <v>4.4131832192653215</v>
      </c>
    </row>
    <row r="169" spans="1:25" ht="12" customHeight="1" x14ac:dyDescent="0.25">
      <c r="A169" s="14" t="s">
        <v>52</v>
      </c>
      <c r="B169" s="217">
        <f>NMM!B78</f>
        <v>4.9941724012330431</v>
      </c>
      <c r="C169" s="217">
        <f>NMM!C78</f>
        <v>5.4361980525911191</v>
      </c>
      <c r="D169" s="217">
        <f>NMM!D78</f>
        <v>5.6158613041276331</v>
      </c>
      <c r="E169" s="217">
        <f>NMM!E78</f>
        <v>5.665963522079692</v>
      </c>
      <c r="F169" s="217">
        <f>NMM!F78</f>
        <v>5.4566045501014804</v>
      </c>
      <c r="G169" s="217">
        <f>NMM!G78</f>
        <v>5.4048504451151311</v>
      </c>
      <c r="H169" s="217">
        <f>NMM!H78</f>
        <v>5.6129251531632773</v>
      </c>
      <c r="I169" s="217">
        <f>NMM!I78</f>
        <v>5.416589727053239</v>
      </c>
      <c r="J169" s="217">
        <f>NMM!J78</f>
        <v>5.73845197954304</v>
      </c>
      <c r="K169" s="217">
        <f>NMM!K78</f>
        <v>5.7340230380242359</v>
      </c>
      <c r="L169" s="217">
        <f>NMM!L78</f>
        <v>6.0798180690269312</v>
      </c>
      <c r="M169" s="217">
        <f>NMM!M78</f>
        <v>6.8591721856439571</v>
      </c>
      <c r="N169" s="217">
        <f>NMM!N78</f>
        <v>7.6867827966937776</v>
      </c>
      <c r="O169" s="217">
        <f>NMM!O78</f>
        <v>7.8697852222172671</v>
      </c>
      <c r="P169" s="217">
        <f>NMM!P78</f>
        <v>7.7868518048602242</v>
      </c>
      <c r="Q169" s="217">
        <f>NMM!Q78</f>
        <v>6.8375545000808566</v>
      </c>
      <c r="R169" s="217">
        <f>NMM!R78</f>
        <v>6.5331254388414992</v>
      </c>
      <c r="S169" s="217">
        <f>NMM!S78</f>
        <v>6.9497026899132877</v>
      </c>
      <c r="T169" s="217">
        <f>NMM!T78</f>
        <v>6.7207092535310133</v>
      </c>
      <c r="U169" s="217">
        <f>NMM!U78</f>
        <v>6.5001041509534465</v>
      </c>
      <c r="V169" s="217">
        <f>NMM!V78</f>
        <v>6.2366939733162328</v>
      </c>
      <c r="W169" s="217">
        <f>NMM!W78</f>
        <v>6.5515268515561456</v>
      </c>
      <c r="X169" s="217">
        <f>NMM!X78</f>
        <v>6.7901883123290006</v>
      </c>
      <c r="Y169" s="217">
        <f>NMM!Y78</f>
        <v>5.7261149958666691</v>
      </c>
    </row>
    <row r="170" spans="1:25" ht="12" customHeight="1" x14ac:dyDescent="0.25">
      <c r="A170" s="14" t="s">
        <v>60</v>
      </c>
      <c r="B170" s="217">
        <f>NMM!B79</f>
        <v>2.2563484058561265</v>
      </c>
      <c r="C170" s="217">
        <f>NMM!C79</f>
        <v>2.2777683641679722</v>
      </c>
      <c r="D170" s="217">
        <f>NMM!D79</f>
        <v>2.2331029134666416</v>
      </c>
      <c r="E170" s="217">
        <f>NMM!E79</f>
        <v>2.2426242210685681</v>
      </c>
      <c r="F170" s="217">
        <f>NMM!F79</f>
        <v>2.2639510401330756</v>
      </c>
      <c r="G170" s="217">
        <f>NMM!G79</f>
        <v>2.2528375251913224</v>
      </c>
      <c r="H170" s="217">
        <f>NMM!H79</f>
        <v>2.2335353177870596</v>
      </c>
      <c r="I170" s="217">
        <f>NMM!I79</f>
        <v>2.255536270313641</v>
      </c>
      <c r="J170" s="217">
        <f>NMM!J79</f>
        <v>2.2165825110447948</v>
      </c>
      <c r="K170" s="217">
        <f>NMM!K79</f>
        <v>2.1784749087251885</v>
      </c>
      <c r="L170" s="217">
        <f>NMM!L79</f>
        <v>2.1897674302835846</v>
      </c>
      <c r="M170" s="217">
        <f>NMM!M79</f>
        <v>2.2639469591349397</v>
      </c>
      <c r="N170" s="217">
        <f>NMM!N79</f>
        <v>2.2432499680892106</v>
      </c>
      <c r="O170" s="217">
        <f>NMM!O79</f>
        <v>2.1565667129091861</v>
      </c>
      <c r="P170" s="217">
        <f>NMM!P79</f>
        <v>2.2180714849841388</v>
      </c>
      <c r="Q170" s="217">
        <f>NMM!Q79</f>
        <v>2.2259832631800882</v>
      </c>
      <c r="R170" s="217">
        <f>NMM!R79</f>
        <v>2.1927779227896167</v>
      </c>
      <c r="S170" s="217">
        <f>NMM!S79</f>
        <v>2.164397569646924</v>
      </c>
      <c r="T170" s="217">
        <f>NMM!T79</f>
        <v>2.1347208712376884</v>
      </c>
      <c r="U170" s="217">
        <f>NMM!U79</f>
        <v>2.1098097355281968</v>
      </c>
      <c r="V170" s="217">
        <f>NMM!V79</f>
        <v>2.1024245767360923</v>
      </c>
      <c r="W170" s="217">
        <f>NMM!W79</f>
        <v>2.0993267305091976</v>
      </c>
      <c r="X170" s="217">
        <f>NMM!X79</f>
        <v>2.0863491754465611</v>
      </c>
      <c r="Y170" s="217">
        <f>NMM!Y79</f>
        <v>2.1019147292932856</v>
      </c>
    </row>
    <row r="171" spans="1:25" ht="12" customHeight="1" x14ac:dyDescent="0.25">
      <c r="A171" s="13" t="s">
        <v>21</v>
      </c>
      <c r="B171" s="218">
        <f>PPA!B74</f>
        <v>1.1492054834559355</v>
      </c>
      <c r="C171" s="218">
        <f>PPA!C74</f>
        <v>1.1440895504477893</v>
      </c>
      <c r="D171" s="218">
        <f>PPA!D74</f>
        <v>1.156661102986116</v>
      </c>
      <c r="E171" s="218">
        <f>PPA!E74</f>
        <v>1.112519439850806</v>
      </c>
      <c r="F171" s="218">
        <f>PPA!F74</f>
        <v>1.0897245673907481</v>
      </c>
      <c r="G171" s="218">
        <f>PPA!G74</f>
        <v>1.167700320047842</v>
      </c>
      <c r="H171" s="218">
        <f>PPA!H74</f>
        <v>1.1517741417959328</v>
      </c>
      <c r="I171" s="218">
        <f>PPA!I74</f>
        <v>1.0947084989430123</v>
      </c>
      <c r="J171" s="218">
        <f>PPA!J74</f>
        <v>1.0198799879760203</v>
      </c>
      <c r="K171" s="218">
        <f>PPA!K74</f>
        <v>1.1131417531882539</v>
      </c>
      <c r="L171" s="218">
        <f>PPA!L74</f>
        <v>1.1615455625369913</v>
      </c>
      <c r="M171" s="218">
        <f>PPA!M74</f>
        <v>1.1123133441564534</v>
      </c>
      <c r="N171" s="218">
        <f>PPA!N74</f>
        <v>1.1151086508430068</v>
      </c>
      <c r="O171" s="218">
        <f>PPA!O74</f>
        <v>1.1101439946220566</v>
      </c>
      <c r="P171" s="218">
        <f>PPA!P74</f>
        <v>1.1621317059025373</v>
      </c>
      <c r="Q171" s="218">
        <f>PPA!Q74</f>
        <v>1.3593371285426974</v>
      </c>
      <c r="R171" s="218">
        <f>PPA!R74</f>
        <v>1.3434320498078784</v>
      </c>
      <c r="S171" s="218">
        <f>PPA!S74</f>
        <v>1.3479846769166721</v>
      </c>
      <c r="T171" s="218">
        <f>PPA!T74</f>
        <v>1.3473277673992152</v>
      </c>
      <c r="U171" s="218">
        <f>PPA!U74</f>
        <v>1.3170649828217935</v>
      </c>
      <c r="V171" s="218">
        <f>PPA!V74</f>
        <v>1.3240818911938064</v>
      </c>
      <c r="W171" s="218">
        <f>PPA!W74</f>
        <v>1.496493504358162</v>
      </c>
      <c r="X171" s="218">
        <f>PPA!X74</f>
        <v>1.4698047247323447</v>
      </c>
      <c r="Y171" s="218">
        <f>PPA!Y74</f>
        <v>1.4675033236872783</v>
      </c>
    </row>
    <row r="172" spans="1:25" ht="12" customHeight="1" x14ac:dyDescent="0.25">
      <c r="A172" s="14" t="s">
        <v>54</v>
      </c>
      <c r="B172" s="217">
        <f>PPA!B75</f>
        <v>0.90086871483646425</v>
      </c>
      <c r="C172" s="217">
        <f>PPA!C75</f>
        <v>0.89448582437059132</v>
      </c>
      <c r="D172" s="217">
        <f>PPA!D75</f>
        <v>0.89836060972069254</v>
      </c>
      <c r="E172" s="217">
        <f>PPA!E75</f>
        <v>0.86434906768440989</v>
      </c>
      <c r="F172" s="217">
        <f>PPA!F75</f>
        <v>0.84982146141458859</v>
      </c>
      <c r="G172" s="217">
        <f>PPA!G75</f>
        <v>0.9105765052299637</v>
      </c>
      <c r="H172" s="217">
        <f>PPA!H75</f>
        <v>0.89550349673351992</v>
      </c>
      <c r="I172" s="217">
        <f>PPA!I75</f>
        <v>0.82359209128661937</v>
      </c>
      <c r="J172" s="217">
        <f>PPA!J75</f>
        <v>0.74827230920525223</v>
      </c>
      <c r="K172" s="217">
        <f>PPA!K75</f>
        <v>0.84819909195578236</v>
      </c>
      <c r="L172" s="217">
        <f>PPA!L75</f>
        <v>0.91528138589275976</v>
      </c>
      <c r="M172" s="217">
        <f>PPA!M75</f>
        <v>0.86665062560595518</v>
      </c>
      <c r="N172" s="217">
        <f>PPA!N75</f>
        <v>0.86988125677226991</v>
      </c>
      <c r="O172" s="217">
        <f>PPA!O75</f>
        <v>0.86227111891184782</v>
      </c>
      <c r="P172" s="217">
        <f>PPA!P75</f>
        <v>0.88947848969584631</v>
      </c>
      <c r="Q172" s="217">
        <f>PPA!Q75</f>
        <v>1.0186224791220226</v>
      </c>
      <c r="R172" s="217">
        <f>PPA!R75</f>
        <v>1.0218589764846908</v>
      </c>
      <c r="S172" s="217">
        <f>PPA!S75</f>
        <v>0.98685154452910306</v>
      </c>
      <c r="T172" s="217">
        <f>PPA!T75</f>
        <v>0.9538506598786417</v>
      </c>
      <c r="U172" s="217">
        <f>PPA!U75</f>
        <v>0.91007642707432357</v>
      </c>
      <c r="V172" s="217">
        <f>PPA!V75</f>
        <v>0.91851832481436735</v>
      </c>
      <c r="W172" s="217">
        <f>PPA!W75</f>
        <v>1.0448166031385404</v>
      </c>
      <c r="X172" s="217">
        <f>PPA!X75</f>
        <v>1.0357857732694276</v>
      </c>
      <c r="Y172" s="217">
        <f>PPA!Y75</f>
        <v>1.0179703610706872</v>
      </c>
    </row>
    <row r="173" spans="1:25" ht="12" customHeight="1" x14ac:dyDescent="0.25">
      <c r="A173" s="14" t="s">
        <v>61</v>
      </c>
      <c r="B173" s="217">
        <f>PPA!B76</f>
        <v>1.2917046696250871</v>
      </c>
      <c r="C173" s="217">
        <f>PPA!C76</f>
        <v>1.2867708295410805</v>
      </c>
      <c r="D173" s="217">
        <f>PPA!D76</f>
        <v>1.3007604024534085</v>
      </c>
      <c r="E173" s="217">
        <f>PPA!E76</f>
        <v>1.2512215322509612</v>
      </c>
      <c r="F173" s="217">
        <f>PPA!F76</f>
        <v>1.2235893223315697</v>
      </c>
      <c r="G173" s="217">
        <f>PPA!G76</f>
        <v>1.3120088163364558</v>
      </c>
      <c r="H173" s="217">
        <f>PPA!H76</f>
        <v>1.3017353655996666</v>
      </c>
      <c r="I173" s="217">
        <f>PPA!I76</f>
        <v>1.2396507010558033</v>
      </c>
      <c r="J173" s="217">
        <f>PPA!J76</f>
        <v>1.1604391333959752</v>
      </c>
      <c r="K173" s="217">
        <f>PPA!K76</f>
        <v>1.2512521563099619</v>
      </c>
      <c r="L173" s="217">
        <f>PPA!L76</f>
        <v>1.301440781929047</v>
      </c>
      <c r="M173" s="217">
        <f>PPA!M76</f>
        <v>1.2391830950433114</v>
      </c>
      <c r="N173" s="217">
        <f>PPA!N76</f>
        <v>1.2428203411036045</v>
      </c>
      <c r="O173" s="217">
        <f>PPA!O76</f>
        <v>1.238431395206492</v>
      </c>
      <c r="P173" s="217">
        <f>PPA!P76</f>
        <v>1.3012385682338787</v>
      </c>
      <c r="Q173" s="217">
        <f>PPA!Q76</f>
        <v>1.5283686955032751</v>
      </c>
      <c r="R173" s="217">
        <f>PPA!R76</f>
        <v>1.5243672426915607</v>
      </c>
      <c r="S173" s="217">
        <f>PPA!S76</f>
        <v>1.5104492924641058</v>
      </c>
      <c r="T173" s="217">
        <f>PPA!T76</f>
        <v>1.4759766719712717</v>
      </c>
      <c r="U173" s="217">
        <f>PPA!U76</f>
        <v>1.4341186872377987</v>
      </c>
      <c r="V173" s="217">
        <f>PPA!V76</f>
        <v>1.436883129232106</v>
      </c>
      <c r="W173" s="217">
        <f>PPA!W76</f>
        <v>1.6250561749888246</v>
      </c>
      <c r="X173" s="217">
        <f>PPA!X76</f>
        <v>1.6117819617671805</v>
      </c>
      <c r="Y173" s="217">
        <f>PPA!Y76</f>
        <v>1.6139746537538764</v>
      </c>
    </row>
    <row r="174" spans="1:25" ht="12" customHeight="1" x14ac:dyDescent="0.25">
      <c r="A174" s="14" t="s">
        <v>62</v>
      </c>
      <c r="B174" s="217">
        <f>PPA!B77</f>
        <v>0.21677973676308623</v>
      </c>
      <c r="C174" s="217">
        <f>PPA!C77</f>
        <v>0.21205722417170791</v>
      </c>
      <c r="D174" s="217">
        <f>PPA!D77</f>
        <v>0.20534514562473499</v>
      </c>
      <c r="E174" s="217">
        <f>PPA!E77</f>
        <v>0.20169087723461684</v>
      </c>
      <c r="F174" s="217">
        <f>PPA!F77</f>
        <v>0.20606400433278924</v>
      </c>
      <c r="G174" s="217">
        <f>PPA!G77</f>
        <v>0.21275090194947102</v>
      </c>
      <c r="H174" s="217">
        <f>PPA!H77</f>
        <v>0.19920128154074104</v>
      </c>
      <c r="I174" s="217">
        <f>PPA!I77</f>
        <v>0.1568554672231359</v>
      </c>
      <c r="J174" s="217">
        <f>PPA!J77</f>
        <v>0.12407236333806766</v>
      </c>
      <c r="K174" s="217">
        <f>PPA!K77</f>
        <v>0.17999537076837313</v>
      </c>
      <c r="L174" s="217">
        <f>PPA!L77</f>
        <v>0.22908400571666088</v>
      </c>
      <c r="M174" s="217">
        <f>PPA!M77</f>
        <v>0.21780735840699422</v>
      </c>
      <c r="N174" s="217">
        <f>PPA!N77</f>
        <v>0.21935026285369991</v>
      </c>
      <c r="O174" s="217">
        <f>PPA!O77</f>
        <v>0.21193044852115278</v>
      </c>
      <c r="P174" s="217">
        <f>PPA!P77</f>
        <v>0.19368657900005273</v>
      </c>
      <c r="Q174" s="217">
        <f>PPA!Q77</f>
        <v>0.18049161479097303</v>
      </c>
      <c r="R174" s="217">
        <f>PPA!R77</f>
        <v>0.18405790926147986</v>
      </c>
      <c r="S174" s="217">
        <f>PPA!S77</f>
        <v>0.16023319690816451</v>
      </c>
      <c r="T174" s="217">
        <f>PPA!T77</f>
        <v>0.15251204978167551</v>
      </c>
      <c r="U174" s="217">
        <f>PPA!U77</f>
        <v>0.13533541944025076</v>
      </c>
      <c r="V174" s="217">
        <f>PPA!V77</f>
        <v>0.14200474327996992</v>
      </c>
      <c r="W174" s="217">
        <f>PPA!W77</f>
        <v>0.15642889408147415</v>
      </c>
      <c r="X174" s="217">
        <f>PPA!X77</f>
        <v>0.15289639977788752</v>
      </c>
      <c r="Y174" s="217">
        <f>PPA!Y77</f>
        <v>0.13290505982295772</v>
      </c>
    </row>
    <row r="175" spans="1:25" ht="12" customHeight="1" x14ac:dyDescent="0.25">
      <c r="A175" s="15" t="s">
        <v>63</v>
      </c>
      <c r="B175" s="221">
        <f>FBT!B$38</f>
        <v>1.6132396381260536</v>
      </c>
      <c r="C175" s="221">
        <f>FBT!C$38</f>
        <v>1.5655842052405726</v>
      </c>
      <c r="D175" s="221">
        <f>FBT!D$38</f>
        <v>1.596570200469251</v>
      </c>
      <c r="E175" s="221">
        <f>FBT!E$38</f>
        <v>1.583591493721243</v>
      </c>
      <c r="F175" s="221">
        <f>FBT!F$38</f>
        <v>1.5727170580808467</v>
      </c>
      <c r="G175" s="221">
        <f>FBT!G$38</f>
        <v>1.5633131460295597</v>
      </c>
      <c r="H175" s="221">
        <f>FBT!H$38</f>
        <v>1.5619885622663499</v>
      </c>
      <c r="I175" s="221">
        <f>FBT!I$38</f>
        <v>1.5688029974182447</v>
      </c>
      <c r="J175" s="221">
        <f>FBT!J$38</f>
        <v>1.5427305380132843</v>
      </c>
      <c r="K175" s="221">
        <f>FBT!K$38</f>
        <v>1.5333728127986603</v>
      </c>
      <c r="L175" s="221">
        <f>FBT!L$38</f>
        <v>1.5306217720994646</v>
      </c>
      <c r="M175" s="221">
        <f>FBT!M$38</f>
        <v>1.5808170306083258</v>
      </c>
      <c r="N175" s="221">
        <f>FBT!N$38</f>
        <v>1.6008934814948979</v>
      </c>
      <c r="O175" s="221">
        <f>FBT!O$38</f>
        <v>1.5642515360478675</v>
      </c>
      <c r="P175" s="221">
        <f>FBT!P$38</f>
        <v>1.577864723771276</v>
      </c>
      <c r="Q175" s="221">
        <f>FBT!Q$38</f>
        <v>1.5508940512143943</v>
      </c>
      <c r="R175" s="221">
        <f>FBT!R$38</f>
        <v>1.5466792660522624</v>
      </c>
      <c r="S175" s="221">
        <f>FBT!S$38</f>
        <v>1.5257610331829159</v>
      </c>
      <c r="T175" s="221">
        <f>FBT!T$38</f>
        <v>1.5138821133393527</v>
      </c>
      <c r="U175" s="221">
        <f>FBT!U$38</f>
        <v>1.5992502470520169</v>
      </c>
      <c r="V175" s="221">
        <f>FBT!V$38</f>
        <v>1.5827914988183147</v>
      </c>
      <c r="W175" s="221">
        <f>FBT!W$38</f>
        <v>1.6056789487331895</v>
      </c>
      <c r="X175" s="221">
        <f>FBT!X$38</f>
        <v>1.5484021190007493</v>
      </c>
      <c r="Y175" s="221">
        <f>FBT!Y$38</f>
        <v>1.5316291548815995</v>
      </c>
    </row>
    <row r="176" spans="1:25" ht="12" customHeight="1" x14ac:dyDescent="0.25">
      <c r="A176" s="12" t="s">
        <v>64</v>
      </c>
      <c r="B176" s="217">
        <f>TRE!B$38</f>
        <v>1.4034960391011886</v>
      </c>
      <c r="C176" s="217">
        <f>TRE!C$38</f>
        <v>1.4434511458159474</v>
      </c>
      <c r="D176" s="217">
        <f>TRE!D$38</f>
        <v>1.3525052848221932</v>
      </c>
      <c r="E176" s="217">
        <f>TRE!E$38</f>
        <v>1.368179838017586</v>
      </c>
      <c r="F176" s="217">
        <f>TRE!F$38</f>
        <v>1.3637987812370134</v>
      </c>
      <c r="G176" s="217">
        <f>TRE!G$38</f>
        <v>1.3415736653522452</v>
      </c>
      <c r="H176" s="217">
        <f>TRE!H$38</f>
        <v>1.2455227990881108</v>
      </c>
      <c r="I176" s="217">
        <f>TRE!I$38</f>
        <v>1.2232215298225351</v>
      </c>
      <c r="J176" s="217">
        <f>TRE!J$38</f>
        <v>1.2572834359139622</v>
      </c>
      <c r="K176" s="217">
        <f>TRE!K$38</f>
        <v>1.2460602836730359</v>
      </c>
      <c r="L176" s="217">
        <f>TRE!L$38</f>
        <v>1.2756190661202058</v>
      </c>
      <c r="M176" s="217">
        <f>TRE!M$38</f>
        <v>1.10068623896451</v>
      </c>
      <c r="N176" s="217">
        <f>TRE!N$38</f>
        <v>1.2057182099993053</v>
      </c>
      <c r="O176" s="217">
        <f>TRE!O$38</f>
        <v>1.2851750033940179</v>
      </c>
      <c r="P176" s="217">
        <f>TRE!P$38</f>
        <v>1.2942729649972873</v>
      </c>
      <c r="Q176" s="217">
        <f>TRE!Q$38</f>
        <v>1.201605245117074</v>
      </c>
      <c r="R176" s="217">
        <f>TRE!R$38</f>
        <v>1.1532440136059463</v>
      </c>
      <c r="S176" s="217">
        <f>TRE!S$38</f>
        <v>1.1579644698460911</v>
      </c>
      <c r="T176" s="217">
        <f>TRE!T$38</f>
        <v>1.118869001106078</v>
      </c>
      <c r="U176" s="217">
        <f>TRE!U$38</f>
        <v>1.0836031616830368</v>
      </c>
      <c r="V176" s="217">
        <f>TRE!V$38</f>
        <v>1.0392482973517552</v>
      </c>
      <c r="W176" s="217">
        <f>TRE!W$38</f>
        <v>1.1231427929569042</v>
      </c>
      <c r="X176" s="217">
        <f>TRE!X$38</f>
        <v>1.0114769666862977</v>
      </c>
      <c r="Y176" s="217">
        <f>TRE!Y$38</f>
        <v>1.0336151558789435</v>
      </c>
    </row>
    <row r="177" spans="1:25" ht="12" customHeight="1" x14ac:dyDescent="0.25">
      <c r="A177" s="12" t="s">
        <v>65</v>
      </c>
      <c r="B177" s="217">
        <f>MAE!B$38</f>
        <v>1.3142513624104377</v>
      </c>
      <c r="C177" s="217">
        <f>MAE!C$38</f>
        <v>1.3121002989479924</v>
      </c>
      <c r="D177" s="217">
        <f>MAE!D$38</f>
        <v>1.2716064950422949</v>
      </c>
      <c r="E177" s="217">
        <f>MAE!E$38</f>
        <v>1.2606366577418078</v>
      </c>
      <c r="F177" s="217">
        <f>MAE!F$38</f>
        <v>1.238095525448826</v>
      </c>
      <c r="G177" s="217">
        <f>MAE!G$38</f>
        <v>1.212669162281375</v>
      </c>
      <c r="H177" s="217">
        <f>MAE!H$38</f>
        <v>1.1829544528279945</v>
      </c>
      <c r="I177" s="217">
        <f>MAE!I$38</f>
        <v>1.21459997749816</v>
      </c>
      <c r="J177" s="217">
        <f>MAE!J$38</f>
        <v>1.1585953041284218</v>
      </c>
      <c r="K177" s="217">
        <f>MAE!K$38</f>
        <v>1.2421826722164795</v>
      </c>
      <c r="L177" s="217">
        <f>MAE!L$38</f>
        <v>1.2749747365937478</v>
      </c>
      <c r="M177" s="217">
        <f>MAE!M$38</f>
        <v>1.225479214002873</v>
      </c>
      <c r="N177" s="217">
        <f>MAE!N$38</f>
        <v>1.2817740981559209</v>
      </c>
      <c r="O177" s="217">
        <f>MAE!O$38</f>
        <v>1.2906165569022534</v>
      </c>
      <c r="P177" s="217">
        <f>MAE!P$38</f>
        <v>1.179269457091602</v>
      </c>
      <c r="Q177" s="217">
        <f>MAE!Q$38</f>
        <v>1.1934976391438505</v>
      </c>
      <c r="R177" s="217">
        <f>MAE!R$38</f>
        <v>1.1955808592005066</v>
      </c>
      <c r="S177" s="217">
        <f>MAE!S$38</f>
        <v>1.189326223903634</v>
      </c>
      <c r="T177" s="217">
        <f>MAE!T$38</f>
        <v>1.1402281534485257</v>
      </c>
      <c r="U177" s="217">
        <f>MAE!U$38</f>
        <v>1.1123711356236765</v>
      </c>
      <c r="V177" s="217">
        <f>MAE!V$38</f>
        <v>1.1074984396450631</v>
      </c>
      <c r="W177" s="217">
        <f>MAE!W$38</f>
        <v>1.1102194650458501</v>
      </c>
      <c r="X177" s="217">
        <f>MAE!X$38</f>
        <v>0.97358878269823923</v>
      </c>
      <c r="Y177" s="217">
        <f>MAE!Y$38</f>
        <v>0.96478813473957792</v>
      </c>
    </row>
    <row r="178" spans="1:25" ht="12" customHeight="1" x14ac:dyDescent="0.25">
      <c r="A178" s="12" t="s">
        <v>66</v>
      </c>
      <c r="B178" s="217">
        <f>TEL!B$38</f>
        <v>1.8076657715755051</v>
      </c>
      <c r="C178" s="217">
        <f>TEL!C$38</f>
        <v>1.5490545148975079</v>
      </c>
      <c r="D178" s="217">
        <f>TEL!D$38</f>
        <v>1.5529580644037717</v>
      </c>
      <c r="E178" s="217">
        <f>TEL!E$38</f>
        <v>1.6527720277109943</v>
      </c>
      <c r="F178" s="217">
        <f>TEL!F$38</f>
        <v>1.6212022963706301</v>
      </c>
      <c r="G178" s="217">
        <f>TEL!G$38</f>
        <v>1.6453550123548863</v>
      </c>
      <c r="H178" s="217">
        <f>TEL!H$38</f>
        <v>1.5644636671356615</v>
      </c>
      <c r="I178" s="217">
        <f>TEL!I$38</f>
        <v>1.6055474846566786</v>
      </c>
      <c r="J178" s="217">
        <f>TEL!J$38</f>
        <v>1.6338033523396787</v>
      </c>
      <c r="K178" s="217">
        <f>TEL!K$38</f>
        <v>1.6556838846723643</v>
      </c>
      <c r="L178" s="217">
        <f>TEL!L$38</f>
        <v>1.6100807855794634</v>
      </c>
      <c r="M178" s="217">
        <f>TEL!M$38</f>
        <v>1.5713905379937325</v>
      </c>
      <c r="N178" s="217">
        <f>TEL!N$38</f>
        <v>1.6379802803415777</v>
      </c>
      <c r="O178" s="217">
        <f>TEL!O$38</f>
        <v>1.5935432339585689</v>
      </c>
      <c r="P178" s="217">
        <f>TEL!P$38</f>
        <v>1.4575495330903341</v>
      </c>
      <c r="Q178" s="217">
        <f>TEL!Q$38</f>
        <v>1.5180996565529716</v>
      </c>
      <c r="R178" s="217">
        <f>TEL!R$38</f>
        <v>1.5300607579893084</v>
      </c>
      <c r="S178" s="217">
        <f>TEL!S$38</f>
        <v>1.4802250909410126</v>
      </c>
      <c r="T178" s="217">
        <f>TEL!T$38</f>
        <v>1.380022843239983</v>
      </c>
      <c r="U178" s="217">
        <f>TEL!U$38</f>
        <v>1.4768296936109169</v>
      </c>
      <c r="V178" s="217">
        <f>TEL!V$38</f>
        <v>1.2643468964896023</v>
      </c>
      <c r="W178" s="217">
        <f>TEL!W$38</f>
        <v>1.3341459201486077</v>
      </c>
      <c r="X178" s="217">
        <f>TEL!X$38</f>
        <v>1.2434212112326595</v>
      </c>
      <c r="Y178" s="217">
        <f>TEL!Y$38</f>
        <v>1.2699296671530957</v>
      </c>
    </row>
    <row r="179" spans="1:25" ht="12" customHeight="1" x14ac:dyDescent="0.25">
      <c r="A179" s="12" t="s">
        <v>67</v>
      </c>
      <c r="B179" s="217">
        <f>WWP!B$38</f>
        <v>1.0768639895093399</v>
      </c>
      <c r="C179" s="217">
        <f>WWP!C$38</f>
        <v>0.62136977060005505</v>
      </c>
      <c r="D179" s="217">
        <f>WWP!D$38</f>
        <v>0.68889453014893309</v>
      </c>
      <c r="E179" s="217">
        <f>WWP!E$38</f>
        <v>0.72526177587218876</v>
      </c>
      <c r="F179" s="217">
        <f>WWP!F$38</f>
        <v>0.71131934215717829</v>
      </c>
      <c r="G179" s="217">
        <f>WWP!G$38</f>
        <v>0.68396769764508969</v>
      </c>
      <c r="H179" s="217">
        <f>WWP!H$38</f>
        <v>0.58532610250767203</v>
      </c>
      <c r="I179" s="217">
        <f>WWP!I$38</f>
        <v>0.4773437665307429</v>
      </c>
      <c r="J179" s="217">
        <f>WWP!J$38</f>
        <v>0.50868923587933745</v>
      </c>
      <c r="K179" s="217">
        <f>WWP!K$38</f>
        <v>0.7197794780144483</v>
      </c>
      <c r="L179" s="217">
        <f>WWP!L$38</f>
        <v>0.73644483494313273</v>
      </c>
      <c r="M179" s="217">
        <f>WWP!M$38</f>
        <v>0.87074987034289364</v>
      </c>
      <c r="N179" s="217">
        <f>WWP!N$38</f>
        <v>0.82165910322247049</v>
      </c>
      <c r="O179" s="217">
        <f>WWP!O$38</f>
        <v>0.83881035212150379</v>
      </c>
      <c r="P179" s="217">
        <f>WWP!P$38</f>
        <v>0.89159078703781258</v>
      </c>
      <c r="Q179" s="217">
        <f>WWP!Q$38</f>
        <v>0.75309932725300921</v>
      </c>
      <c r="R179" s="217">
        <f>WWP!R$38</f>
        <v>0.73124718055047544</v>
      </c>
      <c r="S179" s="217">
        <f>WWP!S$38</f>
        <v>0.88818414593900896</v>
      </c>
      <c r="T179" s="217">
        <f>WWP!T$38</f>
        <v>0.8100099539987794</v>
      </c>
      <c r="U179" s="217">
        <f>WWP!U$38</f>
        <v>0.71596218316978411</v>
      </c>
      <c r="V179" s="217">
        <f>WWP!V$38</f>
        <v>0.55462690937633141</v>
      </c>
      <c r="W179" s="217">
        <f>WWP!W$38</f>
        <v>0.61138787184575927</v>
      </c>
      <c r="X179" s="217">
        <f>WWP!X$38</f>
        <v>0.6040872740943577</v>
      </c>
      <c r="Y179" s="217">
        <f>WWP!Y$38</f>
        <v>0.61884384348522858</v>
      </c>
    </row>
    <row r="180" spans="1:25" ht="12" customHeight="1" x14ac:dyDescent="0.25">
      <c r="A180" s="16" t="s">
        <v>68</v>
      </c>
      <c r="B180" s="222">
        <f>OIS!B$38</f>
        <v>2.171368411825084</v>
      </c>
      <c r="C180" s="222">
        <f>OIS!C$38</f>
        <v>2.1367649891705378</v>
      </c>
      <c r="D180" s="222">
        <f>OIS!D$38</f>
        <v>2.1470169611960093</v>
      </c>
      <c r="E180" s="222">
        <f>OIS!E$38</f>
        <v>2.1572654325675451</v>
      </c>
      <c r="F180" s="222">
        <f>OIS!F$38</f>
        <v>2.121273332092819</v>
      </c>
      <c r="G180" s="222">
        <f>OIS!G$38</f>
        <v>2.1233502669954971</v>
      </c>
      <c r="H180" s="222">
        <f>OIS!H$38</f>
        <v>2.0908700865061118</v>
      </c>
      <c r="I180" s="222">
        <f>OIS!I$38</f>
        <v>2.0856662544325633</v>
      </c>
      <c r="J180" s="222">
        <f>OIS!J$38</f>
        <v>1.9632413429678615</v>
      </c>
      <c r="K180" s="222">
        <f>OIS!K$38</f>
        <v>2.1445784877777259</v>
      </c>
      <c r="L180" s="222">
        <f>OIS!L$38</f>
        <v>1.9435689586912095</v>
      </c>
      <c r="M180" s="222">
        <f>OIS!M$38</f>
        <v>2.1325872211898345</v>
      </c>
      <c r="N180" s="222">
        <f>OIS!N$38</f>
        <v>2.0250135358282053</v>
      </c>
      <c r="O180" s="222">
        <f>OIS!O$38</f>
        <v>2.0192495353059163</v>
      </c>
      <c r="P180" s="222">
        <f>OIS!P$38</f>
        <v>2.0043271593005252</v>
      </c>
      <c r="Q180" s="222">
        <f>OIS!Q$38</f>
        <v>1.8991075173128322</v>
      </c>
      <c r="R180" s="222">
        <f>OIS!R$38</f>
        <v>1.9565822013067908</v>
      </c>
      <c r="S180" s="222">
        <f>OIS!S$38</f>
        <v>1.9106530844090404</v>
      </c>
      <c r="T180" s="222">
        <f>OIS!T$38</f>
        <v>1.89425702771469</v>
      </c>
      <c r="U180" s="222">
        <f>OIS!U$38</f>
        <v>1.8732885669813764</v>
      </c>
      <c r="V180" s="222">
        <f>OIS!V$38</f>
        <v>1.8606553143822109</v>
      </c>
      <c r="W180" s="222">
        <f>OIS!W$38</f>
        <v>1.8037923342880591</v>
      </c>
      <c r="X180" s="222">
        <f>OIS!X$38</f>
        <v>1.7412171129361111</v>
      </c>
      <c r="Y180" s="222">
        <f>OIS!Y$38</f>
        <v>1.7726022937188981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NL: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15235.471539122207</v>
      </c>
      <c r="C5" s="223">
        <f t="shared" si="0"/>
        <v>15158.887790197305</v>
      </c>
      <c r="D5" s="223">
        <f t="shared" si="0"/>
        <v>15448.997850386717</v>
      </c>
      <c r="E5" s="223">
        <f t="shared" si="0"/>
        <v>15505.464660361155</v>
      </c>
      <c r="F5" s="223">
        <f t="shared" si="0"/>
        <v>15706.677987961724</v>
      </c>
      <c r="G5" s="223">
        <f t="shared" si="0"/>
        <v>15602.055717970428</v>
      </c>
      <c r="H5" s="223">
        <f t="shared" si="0"/>
        <v>15275.199312123194</v>
      </c>
      <c r="I5" s="223">
        <f t="shared" si="0"/>
        <v>15356.204213241532</v>
      </c>
      <c r="J5" s="223">
        <f t="shared" si="0"/>
        <v>14766.635769560964</v>
      </c>
      <c r="K5" s="223">
        <f t="shared" si="0"/>
        <v>13311.773344797633</v>
      </c>
      <c r="L5" s="223">
        <f t="shared" si="0"/>
        <v>14322.873860704043</v>
      </c>
      <c r="M5" s="223">
        <f t="shared" si="0"/>
        <v>13779.767927772649</v>
      </c>
      <c r="N5" s="223">
        <f t="shared" si="0"/>
        <v>13558.768099741386</v>
      </c>
      <c r="O5" s="223">
        <f t="shared" si="0"/>
        <v>13350.827773000206</v>
      </c>
      <c r="P5" s="223">
        <f t="shared" si="0"/>
        <v>13080.792347376093</v>
      </c>
      <c r="Q5" s="223">
        <f t="shared" si="0"/>
        <v>13126.468529662703</v>
      </c>
      <c r="R5" s="223">
        <f t="shared" si="0"/>
        <v>13784.072570935372</v>
      </c>
      <c r="S5" s="223">
        <f t="shared" si="0"/>
        <v>13754.907480651713</v>
      </c>
      <c r="T5" s="223">
        <f t="shared" si="0"/>
        <v>13635.095356833855</v>
      </c>
      <c r="U5" s="223">
        <f t="shared" si="0"/>
        <v>13261.11840068659</v>
      </c>
      <c r="V5" s="223">
        <f t="shared" si="0"/>
        <v>13269.471625105913</v>
      </c>
      <c r="W5" s="223">
        <f t="shared" si="0"/>
        <v>13285.819174548102</v>
      </c>
      <c r="X5" s="223">
        <f t="shared" si="0"/>
        <v>12253.861994840225</v>
      </c>
      <c r="Y5" s="223">
        <f t="shared" si="0"/>
        <v>11636.498882200724</v>
      </c>
    </row>
    <row r="6" spans="1:25" ht="12" customHeight="1" x14ac:dyDescent="0.25">
      <c r="A6" s="173" t="s">
        <v>91</v>
      </c>
      <c r="B6" s="224">
        <v>106.16452554135483</v>
      </c>
      <c r="C6" s="224">
        <v>107.18698116819172</v>
      </c>
      <c r="D6" s="224">
        <v>107.89021671836522</v>
      </c>
      <c r="E6" s="224">
        <v>104.4069748942549</v>
      </c>
      <c r="F6" s="224">
        <v>104.2320396451062</v>
      </c>
      <c r="G6" s="224">
        <v>104.41027120080497</v>
      </c>
      <c r="H6" s="224">
        <v>106.67062157360758</v>
      </c>
      <c r="I6" s="224">
        <v>106.74480290690776</v>
      </c>
      <c r="J6" s="224">
        <v>105.66483709877375</v>
      </c>
      <c r="K6" s="224">
        <v>97.186445718194847</v>
      </c>
      <c r="L6" s="224">
        <v>103.97033995858391</v>
      </c>
      <c r="M6" s="224">
        <v>97.574125273668329</v>
      </c>
      <c r="N6" s="224">
        <v>94.599654606766435</v>
      </c>
      <c r="O6" s="224">
        <v>94.225327386833342</v>
      </c>
      <c r="P6" s="224">
        <v>92.166350938818638</v>
      </c>
      <c r="Q6" s="224">
        <v>95.017406923401595</v>
      </c>
      <c r="R6" s="224">
        <v>98.116370787674896</v>
      </c>
      <c r="S6" s="224">
        <v>99.569065774459929</v>
      </c>
      <c r="T6" s="224">
        <v>100.51978743661327</v>
      </c>
      <c r="U6" s="224">
        <v>97.439362794962449</v>
      </c>
      <c r="V6" s="224">
        <v>98.694217702632457</v>
      </c>
      <c r="W6" s="224">
        <v>100.11600179930366</v>
      </c>
      <c r="X6" s="224">
        <v>98.433828815827013</v>
      </c>
      <c r="Y6" s="224">
        <v>93.885113792497435</v>
      </c>
    </row>
    <row r="7" spans="1:25" ht="12" customHeight="1" x14ac:dyDescent="0.25">
      <c r="A7" s="173" t="s">
        <v>92</v>
      </c>
      <c r="B7" s="224">
        <v>243.08560407989347</v>
      </c>
      <c r="C7" s="224">
        <v>243.20834829683153</v>
      </c>
      <c r="D7" s="224">
        <v>249.09495261327609</v>
      </c>
      <c r="E7" s="224">
        <v>243.84854064470147</v>
      </c>
      <c r="F7" s="224">
        <v>245.70248869736585</v>
      </c>
      <c r="G7" s="224">
        <v>250.65866489208886</v>
      </c>
      <c r="H7" s="224">
        <v>258.15278163336427</v>
      </c>
      <c r="I7" s="224">
        <v>261.10995860723455</v>
      </c>
      <c r="J7" s="224">
        <v>254.07438505543965</v>
      </c>
      <c r="K7" s="224">
        <v>247.04360419393831</v>
      </c>
      <c r="L7" s="224">
        <v>262.5834798106884</v>
      </c>
      <c r="M7" s="224">
        <v>255.48905251453698</v>
      </c>
      <c r="N7" s="224">
        <v>241.97375551063172</v>
      </c>
      <c r="O7" s="224">
        <v>245.25379768764111</v>
      </c>
      <c r="P7" s="224">
        <v>238.65935941078325</v>
      </c>
      <c r="Q7" s="224">
        <v>249.66582674534237</v>
      </c>
      <c r="R7" s="224">
        <v>255.58585593951568</v>
      </c>
      <c r="S7" s="224">
        <v>259.00618122302524</v>
      </c>
      <c r="T7" s="224">
        <v>265.56371930977002</v>
      </c>
      <c r="U7" s="224">
        <v>252.43716814781502</v>
      </c>
      <c r="V7" s="224">
        <v>261.3454939941509</v>
      </c>
      <c r="W7" s="224">
        <v>262.59761952857383</v>
      </c>
      <c r="X7" s="224">
        <v>263.52795524111229</v>
      </c>
      <c r="Y7" s="224">
        <v>244.75287315306247</v>
      </c>
    </row>
    <row r="8" spans="1:25" ht="12" customHeight="1" x14ac:dyDescent="0.25">
      <c r="A8" s="173" t="s">
        <v>93</v>
      </c>
      <c r="B8" s="224">
        <v>382.71977633128165</v>
      </c>
      <c r="C8" s="224">
        <v>383.18532212362095</v>
      </c>
      <c r="D8" s="224">
        <v>390.32288392276632</v>
      </c>
      <c r="E8" s="224">
        <v>381.39052058021724</v>
      </c>
      <c r="F8" s="224">
        <v>383.96044340513635</v>
      </c>
      <c r="G8" s="224">
        <v>389.3643259717565</v>
      </c>
      <c r="H8" s="224">
        <v>398.08537656388529</v>
      </c>
      <c r="I8" s="224">
        <v>401.43856541341768</v>
      </c>
      <c r="J8" s="224">
        <v>390.76407899034285</v>
      </c>
      <c r="K8" s="224">
        <v>366.48274467165794</v>
      </c>
      <c r="L8" s="224">
        <v>390.55015927721252</v>
      </c>
      <c r="M8" s="224">
        <v>382.51897443382364</v>
      </c>
      <c r="N8" s="224">
        <v>362.46783404873281</v>
      </c>
      <c r="O8" s="224">
        <v>365.2430461242102</v>
      </c>
      <c r="P8" s="224">
        <v>354.37468334427285</v>
      </c>
      <c r="Q8" s="224">
        <v>367.39471214699353</v>
      </c>
      <c r="R8" s="224">
        <v>376.96881602992784</v>
      </c>
      <c r="S8" s="224">
        <v>381.38856178426909</v>
      </c>
      <c r="T8" s="224">
        <v>386.46452055117936</v>
      </c>
      <c r="U8" s="224">
        <v>370.34220052705547</v>
      </c>
      <c r="V8" s="224">
        <v>377.71337750032592</v>
      </c>
      <c r="W8" s="224">
        <v>379.08937039949018</v>
      </c>
      <c r="X8" s="224">
        <v>375.77963444943839</v>
      </c>
      <c r="Y8" s="224">
        <v>350.2951775619286</v>
      </c>
    </row>
    <row r="9" spans="1:25" ht="12" customHeight="1" x14ac:dyDescent="0.25">
      <c r="A9" s="173" t="s">
        <v>94</v>
      </c>
      <c r="B9" s="224">
        <v>407.94359206332331</v>
      </c>
      <c r="C9" s="224">
        <v>406.37148671892652</v>
      </c>
      <c r="D9" s="224">
        <v>417.5796880380654</v>
      </c>
      <c r="E9" s="224">
        <v>409.40412771476502</v>
      </c>
      <c r="F9" s="224">
        <v>412.05508361057758</v>
      </c>
      <c r="G9" s="224">
        <v>421.65909409742284</v>
      </c>
      <c r="H9" s="224">
        <v>435.69372393657125</v>
      </c>
      <c r="I9" s="224">
        <v>442.21836433986169</v>
      </c>
      <c r="J9" s="224">
        <v>427.72030970934702</v>
      </c>
      <c r="K9" s="224">
        <v>415.79104363542859</v>
      </c>
      <c r="L9" s="224">
        <v>441.14483566808951</v>
      </c>
      <c r="M9" s="224">
        <v>433.76313225245462</v>
      </c>
      <c r="N9" s="224">
        <v>410.24448925800698</v>
      </c>
      <c r="O9" s="224">
        <v>415.32999798268924</v>
      </c>
      <c r="P9" s="224">
        <v>403.64090987399038</v>
      </c>
      <c r="Q9" s="224">
        <v>422.90472254939334</v>
      </c>
      <c r="R9" s="224">
        <v>431.45913559635943</v>
      </c>
      <c r="S9" s="224">
        <v>436.54709740120848</v>
      </c>
      <c r="T9" s="224">
        <v>447.17623423561929</v>
      </c>
      <c r="U9" s="224">
        <v>424.24425528486245</v>
      </c>
      <c r="V9" s="224">
        <v>442.06568686115855</v>
      </c>
      <c r="W9" s="224">
        <v>445.84969440294969</v>
      </c>
      <c r="X9" s="224">
        <v>447.63675313089141</v>
      </c>
      <c r="Y9" s="224">
        <v>415.31067051842803</v>
      </c>
    </row>
    <row r="10" spans="1:25" ht="12" customHeight="1" x14ac:dyDescent="0.25">
      <c r="A10" s="36" t="s">
        <v>95</v>
      </c>
      <c r="B10" s="225">
        <f t="shared" ref="B10:Y10" si="1">SUM(B11:B15)</f>
        <v>306.502842068907</v>
      </c>
      <c r="C10" s="225">
        <f t="shared" si="1"/>
        <v>292.97340992013375</v>
      </c>
      <c r="D10" s="225">
        <f t="shared" si="1"/>
        <v>288.32026695391028</v>
      </c>
      <c r="E10" s="225">
        <f t="shared" si="1"/>
        <v>284.343067464157</v>
      </c>
      <c r="F10" s="225">
        <f t="shared" si="1"/>
        <v>286.61145398426993</v>
      </c>
      <c r="G10" s="225">
        <f t="shared" si="1"/>
        <v>286.73046689828652</v>
      </c>
      <c r="H10" s="225">
        <f t="shared" si="1"/>
        <v>276.47963394385266</v>
      </c>
      <c r="I10" s="225">
        <f t="shared" si="1"/>
        <v>269.98995017025425</v>
      </c>
      <c r="J10" s="225">
        <f t="shared" si="1"/>
        <v>263.32365320404426</v>
      </c>
      <c r="K10" s="225">
        <f t="shared" si="1"/>
        <v>240.02481823239646</v>
      </c>
      <c r="L10" s="225">
        <f t="shared" si="1"/>
        <v>260.31939293593769</v>
      </c>
      <c r="M10" s="225">
        <f t="shared" si="1"/>
        <v>252.23371675304961</v>
      </c>
      <c r="N10" s="225">
        <f t="shared" si="1"/>
        <v>250.72725733786834</v>
      </c>
      <c r="O10" s="225">
        <f t="shared" si="1"/>
        <v>255.44737880369618</v>
      </c>
      <c r="P10" s="225">
        <f t="shared" si="1"/>
        <v>240.97169018869008</v>
      </c>
      <c r="Q10" s="225">
        <f t="shared" si="1"/>
        <v>248.72191785252053</v>
      </c>
      <c r="R10" s="225">
        <f t="shared" si="1"/>
        <v>263.30963173795067</v>
      </c>
      <c r="S10" s="225">
        <f t="shared" si="1"/>
        <v>266.73723469309067</v>
      </c>
      <c r="T10" s="225">
        <f t="shared" si="1"/>
        <v>257.54042778759708</v>
      </c>
      <c r="U10" s="225">
        <f t="shared" si="1"/>
        <v>256.2126183865804</v>
      </c>
      <c r="V10" s="225">
        <f t="shared" si="1"/>
        <v>257.09971816891584</v>
      </c>
      <c r="W10" s="225">
        <f t="shared" si="1"/>
        <v>257.45085895086333</v>
      </c>
      <c r="X10" s="225">
        <f t="shared" si="1"/>
        <v>227.53304531222705</v>
      </c>
      <c r="Y10" s="225">
        <f t="shared" si="1"/>
        <v>222.90157880627532</v>
      </c>
    </row>
    <row r="11" spans="1:25" ht="12" customHeight="1" x14ac:dyDescent="0.25">
      <c r="A11" s="37" t="s">
        <v>82</v>
      </c>
      <c r="B11" s="226">
        <v>10.843669421600646</v>
      </c>
      <c r="C11" s="226">
        <v>10.437910805411244</v>
      </c>
      <c r="D11" s="226">
        <v>9.0797973637204876</v>
      </c>
      <c r="E11" s="226">
        <v>8.6573759024880292</v>
      </c>
      <c r="F11" s="226">
        <v>8.9503114752142814</v>
      </c>
      <c r="G11" s="226">
        <v>9.3799821825458185</v>
      </c>
      <c r="H11" s="226">
        <v>9.6873490922210266</v>
      </c>
      <c r="I11" s="226">
        <v>9.3902726763009756</v>
      </c>
      <c r="J11" s="226">
        <v>9.256313443608752</v>
      </c>
      <c r="K11" s="226">
        <v>8.9166459324342657</v>
      </c>
      <c r="L11" s="226">
        <v>7.2327582789366227</v>
      </c>
      <c r="M11" s="226">
        <v>7.6508031166891364</v>
      </c>
      <c r="N11" s="226">
        <v>6.9708034713768807</v>
      </c>
      <c r="O11" s="226">
        <v>6.8050438774319968</v>
      </c>
      <c r="P11" s="226">
        <v>7.2084009452556685</v>
      </c>
      <c r="Q11" s="226">
        <v>6.6099086121363708</v>
      </c>
      <c r="R11" s="226">
        <v>7.1973877976266731</v>
      </c>
      <c r="S11" s="226">
        <v>6.3826387218958383</v>
      </c>
      <c r="T11" s="226">
        <v>7.7900694784476112</v>
      </c>
      <c r="U11" s="226">
        <v>7.0112947873900406</v>
      </c>
      <c r="V11" s="226">
        <v>7.0939569875557797</v>
      </c>
      <c r="W11" s="226">
        <v>6.5570105280504976</v>
      </c>
      <c r="X11" s="226">
        <v>6.7532996195518962</v>
      </c>
      <c r="Y11" s="226">
        <v>6.5216557329032749</v>
      </c>
    </row>
    <row r="12" spans="1:25" ht="12" customHeight="1" x14ac:dyDescent="0.25">
      <c r="A12" s="37" t="s">
        <v>73</v>
      </c>
      <c r="B12" s="226">
        <v>249.10778559471021</v>
      </c>
      <c r="C12" s="226">
        <v>232.97559562204376</v>
      </c>
      <c r="D12" s="226">
        <v>227.04599482447509</v>
      </c>
      <c r="E12" s="226">
        <v>225.40960263423958</v>
      </c>
      <c r="F12" s="226">
        <v>227.76927987184098</v>
      </c>
      <c r="G12" s="226">
        <v>227.39554391410346</v>
      </c>
      <c r="H12" s="226">
        <v>212.51379088710695</v>
      </c>
      <c r="I12" s="226">
        <v>202.39879284352102</v>
      </c>
      <c r="J12" s="226">
        <v>194.78189753164082</v>
      </c>
      <c r="K12" s="226">
        <v>180.03964946987932</v>
      </c>
      <c r="L12" s="226">
        <v>201.68981404300192</v>
      </c>
      <c r="M12" s="226">
        <v>196.73655990032171</v>
      </c>
      <c r="N12" s="226">
        <v>198.30721912269669</v>
      </c>
      <c r="O12" s="226">
        <v>203.98892618535425</v>
      </c>
      <c r="P12" s="226">
        <v>189.29851964068553</v>
      </c>
      <c r="Q12" s="226">
        <v>196.03829151135548</v>
      </c>
      <c r="R12" s="226">
        <v>208.75945705160171</v>
      </c>
      <c r="S12" s="226">
        <v>212.15933390467569</v>
      </c>
      <c r="T12" s="226">
        <v>201.32344631610422</v>
      </c>
      <c r="U12" s="226">
        <v>202.88344315180746</v>
      </c>
      <c r="V12" s="226">
        <v>201.94712470353659</v>
      </c>
      <c r="W12" s="226">
        <v>203.90104019068818</v>
      </c>
      <c r="X12" s="226">
        <v>168.01569986935269</v>
      </c>
      <c r="Y12" s="226">
        <v>166.96101257890498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46.551387052596162</v>
      </c>
      <c r="C15" s="227">
        <v>49.559903492678764</v>
      </c>
      <c r="D15" s="227">
        <v>52.194474765714673</v>
      </c>
      <c r="E15" s="227">
        <v>50.27608892742937</v>
      </c>
      <c r="F15" s="227">
        <v>49.8918626372147</v>
      </c>
      <c r="G15" s="227">
        <v>49.954940801637207</v>
      </c>
      <c r="H15" s="227">
        <v>54.278493964524685</v>
      </c>
      <c r="I15" s="227">
        <v>58.200884650432243</v>
      </c>
      <c r="J15" s="227">
        <v>59.285442228794722</v>
      </c>
      <c r="K15" s="227">
        <v>51.068522830082848</v>
      </c>
      <c r="L15" s="227">
        <v>51.396820613999175</v>
      </c>
      <c r="M15" s="227">
        <v>47.846353736038758</v>
      </c>
      <c r="N15" s="227">
        <v>45.449234743794769</v>
      </c>
      <c r="O15" s="227">
        <v>44.653408740909946</v>
      </c>
      <c r="P15" s="227">
        <v>44.464769602748881</v>
      </c>
      <c r="Q15" s="227">
        <v>46.073717729028687</v>
      </c>
      <c r="R15" s="227">
        <v>47.35278688872225</v>
      </c>
      <c r="S15" s="227">
        <v>48.195262066519142</v>
      </c>
      <c r="T15" s="227">
        <v>48.42691199304528</v>
      </c>
      <c r="U15" s="227">
        <v>46.317880447382947</v>
      </c>
      <c r="V15" s="227">
        <v>48.058636477823498</v>
      </c>
      <c r="W15" s="227">
        <v>46.992808232124645</v>
      </c>
      <c r="X15" s="227">
        <v>52.764045823322483</v>
      </c>
      <c r="Y15" s="227">
        <v>49.418910494467077</v>
      </c>
    </row>
    <row r="16" spans="1:25" ht="12" customHeight="1" x14ac:dyDescent="0.25">
      <c r="A16" s="39" t="s">
        <v>97</v>
      </c>
      <c r="B16" s="228">
        <f t="shared" ref="B16:Y16" si="2">SUM(B17:B26)</f>
        <v>7245.6321254815821</v>
      </c>
      <c r="C16" s="228">
        <f t="shared" si="2"/>
        <v>7275.2170432885723</v>
      </c>
      <c r="D16" s="228">
        <f t="shared" si="2"/>
        <v>7669.2276686358382</v>
      </c>
      <c r="E16" s="228">
        <f t="shared" si="2"/>
        <v>7808.4933491041556</v>
      </c>
      <c r="F16" s="228">
        <f t="shared" si="2"/>
        <v>7878.565919128966</v>
      </c>
      <c r="G16" s="228">
        <f t="shared" si="2"/>
        <v>7749.898440980347</v>
      </c>
      <c r="H16" s="228">
        <f t="shared" si="2"/>
        <v>7537.2904329612293</v>
      </c>
      <c r="I16" s="228">
        <f t="shared" si="2"/>
        <v>7619.5003009833636</v>
      </c>
      <c r="J16" s="228">
        <f t="shared" si="2"/>
        <v>7122.0624824014958</v>
      </c>
      <c r="K16" s="228">
        <f t="shared" si="2"/>
        <v>6470.0733401475554</v>
      </c>
      <c r="L16" s="228">
        <f t="shared" si="2"/>
        <v>6988.3555590060441</v>
      </c>
      <c r="M16" s="228">
        <f t="shared" si="2"/>
        <v>6613.8101510292345</v>
      </c>
      <c r="N16" s="228">
        <f t="shared" si="2"/>
        <v>6810.909110533099</v>
      </c>
      <c r="O16" s="228">
        <f t="shared" si="2"/>
        <v>6602.715038712251</v>
      </c>
      <c r="P16" s="228">
        <f t="shared" si="2"/>
        <v>6623.6746465337874</v>
      </c>
      <c r="Q16" s="228">
        <f t="shared" si="2"/>
        <v>6355.9893675711774</v>
      </c>
      <c r="R16" s="228">
        <f t="shared" si="2"/>
        <v>6692.1062583038674</v>
      </c>
      <c r="S16" s="228">
        <f t="shared" si="2"/>
        <v>6572.9832902445987</v>
      </c>
      <c r="T16" s="228">
        <f t="shared" si="2"/>
        <v>6505.0363427035245</v>
      </c>
      <c r="U16" s="228">
        <f t="shared" si="2"/>
        <v>6310.6381330964596</v>
      </c>
      <c r="V16" s="228">
        <f t="shared" si="2"/>
        <v>6350.5325093251122</v>
      </c>
      <c r="W16" s="228">
        <f t="shared" si="2"/>
        <v>6328.806323494643</v>
      </c>
      <c r="X16" s="228">
        <f t="shared" si="2"/>
        <v>5825.8850339334649</v>
      </c>
      <c r="Y16" s="228">
        <f t="shared" si="2"/>
        <v>5550.601456288563</v>
      </c>
    </row>
    <row r="17" spans="1:25" ht="12" customHeight="1" x14ac:dyDescent="0.25">
      <c r="A17" s="46" t="s">
        <v>28</v>
      </c>
      <c r="B17" s="229">
        <v>23.867057991354507</v>
      </c>
      <c r="C17" s="229">
        <v>23.702655448326844</v>
      </c>
      <c r="D17" s="229">
        <v>26.561964300299113</v>
      </c>
      <c r="E17" s="229">
        <v>20.440779381601732</v>
      </c>
      <c r="F17" s="229">
        <v>13.449506300082449</v>
      </c>
      <c r="G17" s="229">
        <v>16.95989467284317</v>
      </c>
      <c r="H17" s="229">
        <v>22.553120090477879</v>
      </c>
      <c r="I17" s="229">
        <v>44.655453894658748</v>
      </c>
      <c r="J17" s="229">
        <v>34.661129455009174</v>
      </c>
      <c r="K17" s="229">
        <v>35.605180871045896</v>
      </c>
      <c r="L17" s="229">
        <v>36.259159538260626</v>
      </c>
      <c r="M17" s="229">
        <v>33.958203971532569</v>
      </c>
      <c r="N17" s="229">
        <v>36.698244164886333</v>
      </c>
      <c r="O17" s="229">
        <v>25.220902663300393</v>
      </c>
      <c r="P17" s="229">
        <v>24.515049408279317</v>
      </c>
      <c r="Q17" s="229">
        <v>17.981847928242072</v>
      </c>
      <c r="R17" s="229">
        <v>24.326958816179129</v>
      </c>
      <c r="S17" s="229">
        <v>29.826531653143558</v>
      </c>
      <c r="T17" s="229">
        <v>26.37267125898887</v>
      </c>
      <c r="U17" s="229">
        <v>26.567894533825353</v>
      </c>
      <c r="V17" s="229">
        <v>15.500592642647312</v>
      </c>
      <c r="W17" s="229">
        <v>16.301182022489833</v>
      </c>
      <c r="X17" s="229">
        <v>7.6753272138267237</v>
      </c>
      <c r="Y17" s="229">
        <v>6.0309682812404759</v>
      </c>
    </row>
    <row r="18" spans="1:25" ht="12" customHeight="1" x14ac:dyDescent="0.25">
      <c r="A18" s="46" t="s">
        <v>30</v>
      </c>
      <c r="B18" s="229">
        <v>1651.6165090281022</v>
      </c>
      <c r="C18" s="229">
        <v>1872.9115219257485</v>
      </c>
      <c r="D18" s="229">
        <v>2181.6450558896017</v>
      </c>
      <c r="E18" s="229">
        <v>2345.7272570934429</v>
      </c>
      <c r="F18" s="229">
        <v>2273.401547721121</v>
      </c>
      <c r="G18" s="229">
        <v>2200.9053310401086</v>
      </c>
      <c r="H18" s="229">
        <v>2671.0773000856575</v>
      </c>
      <c r="I18" s="229">
        <v>2859.2730868440553</v>
      </c>
      <c r="J18" s="229">
        <v>2452.9527944967103</v>
      </c>
      <c r="K18" s="229">
        <v>2402.2848667237045</v>
      </c>
      <c r="L18" s="229">
        <v>2674.6299226134752</v>
      </c>
      <c r="M18" s="229">
        <v>2298.704729148491</v>
      </c>
      <c r="N18" s="229">
        <v>2656.1588134131434</v>
      </c>
      <c r="O18" s="229">
        <v>2436.9547721406298</v>
      </c>
      <c r="P18" s="229">
        <v>2461.1882201199646</v>
      </c>
      <c r="Q18" s="229">
        <v>2460.021324161346</v>
      </c>
      <c r="R18" s="229">
        <v>2798.3418744622068</v>
      </c>
      <c r="S18" s="229">
        <v>2776.3213241613048</v>
      </c>
      <c r="T18" s="229">
        <v>2797.5535683572343</v>
      </c>
      <c r="U18" s="229">
        <v>2504.7825451415601</v>
      </c>
      <c r="V18" s="229">
        <v>2764.4380051587023</v>
      </c>
      <c r="W18" s="229">
        <v>2621.9830610486806</v>
      </c>
      <c r="X18" s="229">
        <v>2472.815477213725</v>
      </c>
      <c r="Y18" s="229">
        <v>2472.4419604467612</v>
      </c>
    </row>
    <row r="19" spans="1:25" ht="12" customHeight="1" x14ac:dyDescent="0.25">
      <c r="A19" s="46" t="s">
        <v>31</v>
      </c>
      <c r="B19" s="229">
        <v>3.436077282810964</v>
      </c>
      <c r="C19" s="229">
        <v>2.9223870968758132</v>
      </c>
      <c r="D19" s="229">
        <v>3.2745130231300803</v>
      </c>
      <c r="E19" s="229">
        <v>2.3260747092975524</v>
      </c>
      <c r="F19" s="229">
        <v>1.6003281807654683</v>
      </c>
      <c r="G19" s="229">
        <v>1.7771883148641197</v>
      </c>
      <c r="H19" s="229">
        <v>2.5704320371115368</v>
      </c>
      <c r="I19" s="229">
        <v>4.0385503676347652</v>
      </c>
      <c r="J19" s="229">
        <v>5.1549821723482712</v>
      </c>
      <c r="K19" s="229">
        <v>2.3147830864354164</v>
      </c>
      <c r="L19" s="229">
        <v>6.2015265895881262</v>
      </c>
      <c r="M19" s="229">
        <v>3.9911454110383469</v>
      </c>
      <c r="N19" s="229">
        <v>2.3231902921803296</v>
      </c>
      <c r="O19" s="229">
        <v>3.2557070708132452</v>
      </c>
      <c r="P19" s="229">
        <v>4.9600884088727248</v>
      </c>
      <c r="Q19" s="229">
        <v>6.6641746942631199</v>
      </c>
      <c r="R19" s="229">
        <v>6.9299651980742967</v>
      </c>
      <c r="S19" s="229">
        <v>6.4920459318827799</v>
      </c>
      <c r="T19" s="229">
        <v>6.3875082447186289</v>
      </c>
      <c r="U19" s="229">
        <v>5.9142925017348267</v>
      </c>
      <c r="V19" s="229">
        <v>5.5884813290365933</v>
      </c>
      <c r="W19" s="229">
        <v>5.9601901086662599</v>
      </c>
      <c r="X19" s="229">
        <v>5.792768322321141</v>
      </c>
      <c r="Y19" s="229">
        <v>6.7580690539960573</v>
      </c>
    </row>
    <row r="20" spans="1:25" ht="12" customHeight="1" x14ac:dyDescent="0.25">
      <c r="A20" s="46" t="s">
        <v>82</v>
      </c>
      <c r="B20" s="229">
        <v>97.076494887867597</v>
      </c>
      <c r="C20" s="229">
        <v>90.095766068834067</v>
      </c>
      <c r="D20" s="229">
        <v>76.051831320873276</v>
      </c>
      <c r="E20" s="229">
        <v>71.161575102125937</v>
      </c>
      <c r="F20" s="229">
        <v>75.674593653581454</v>
      </c>
      <c r="G20" s="229">
        <v>85.500046161400164</v>
      </c>
      <c r="H20" s="229">
        <v>94.791116794132833</v>
      </c>
      <c r="I20" s="229">
        <v>94.009284360765776</v>
      </c>
      <c r="J20" s="229">
        <v>85.277269331460104</v>
      </c>
      <c r="K20" s="229">
        <v>80.901568925943096</v>
      </c>
      <c r="L20" s="229">
        <v>63.654106053817173</v>
      </c>
      <c r="M20" s="229">
        <v>64.483305317139198</v>
      </c>
      <c r="N20" s="229">
        <v>61.736062766777941</v>
      </c>
      <c r="O20" s="229">
        <v>57.147670383321234</v>
      </c>
      <c r="P20" s="229">
        <v>61.216319784330459</v>
      </c>
      <c r="Q20" s="229">
        <v>57.065229983147532</v>
      </c>
      <c r="R20" s="229">
        <v>58.257580795572956</v>
      </c>
      <c r="S20" s="229">
        <v>49.774313675814888</v>
      </c>
      <c r="T20" s="229">
        <v>82.384326474334145</v>
      </c>
      <c r="U20" s="229">
        <v>73.441585480601958</v>
      </c>
      <c r="V20" s="229">
        <v>70.776117589881764</v>
      </c>
      <c r="W20" s="229">
        <v>61.836593974492949</v>
      </c>
      <c r="X20" s="229">
        <v>69.262335876676758</v>
      </c>
      <c r="Y20" s="229">
        <v>52.289035810404869</v>
      </c>
    </row>
    <row r="21" spans="1:25" ht="12" customHeight="1" x14ac:dyDescent="0.25">
      <c r="A21" s="46" t="s">
        <v>32</v>
      </c>
      <c r="B21" s="229">
        <v>5.6061541978771761</v>
      </c>
      <c r="C21" s="229">
        <v>8.8381106490536609</v>
      </c>
      <c r="D21" s="229">
        <v>2.7112244667308776</v>
      </c>
      <c r="E21" s="229">
        <v>7.2200430840699319</v>
      </c>
      <c r="F21" s="229">
        <v>5.5226789351054713</v>
      </c>
      <c r="G21" s="229">
        <v>3.9885657016354106</v>
      </c>
      <c r="H21" s="229">
        <v>1.283268674715603</v>
      </c>
      <c r="I21" s="229">
        <v>1.1618257562710144</v>
      </c>
      <c r="J21" s="229">
        <v>1.0487475228213334</v>
      </c>
      <c r="K21" s="229">
        <v>0.1697282444101916</v>
      </c>
      <c r="L21" s="229">
        <v>0.15320920283384018</v>
      </c>
      <c r="M21" s="229">
        <v>0.1569495694247969</v>
      </c>
      <c r="N21" s="229">
        <v>0.11258581582869871</v>
      </c>
      <c r="O21" s="229">
        <v>4.5133305874098674E-2</v>
      </c>
      <c r="P21" s="229">
        <v>4.8325966116694909E-2</v>
      </c>
      <c r="Q21" s="229">
        <v>4.9407138456144216E-2</v>
      </c>
      <c r="R21" s="229">
        <v>5.1544601989821026E-2</v>
      </c>
      <c r="S21" s="229">
        <v>5.6432265313271321E-2</v>
      </c>
      <c r="T21" s="229">
        <v>2.2082755816332973E-4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</row>
    <row r="22" spans="1:25" ht="12" customHeight="1" x14ac:dyDescent="0.25">
      <c r="A22" s="46" t="s">
        <v>33</v>
      </c>
      <c r="B22" s="229">
        <v>109.06173688733169</v>
      </c>
      <c r="C22" s="229">
        <v>101.37334479790556</v>
      </c>
      <c r="D22" s="229">
        <v>100.3893379191549</v>
      </c>
      <c r="E22" s="229">
        <v>81.355631986198233</v>
      </c>
      <c r="F22" s="229">
        <v>38.215305245051027</v>
      </c>
      <c r="G22" s="229">
        <v>36.304557179702662</v>
      </c>
      <c r="H22" s="229">
        <v>72.580481513180203</v>
      </c>
      <c r="I22" s="229">
        <v>42.036887360270562</v>
      </c>
      <c r="J22" s="229">
        <v>45.612381771242895</v>
      </c>
      <c r="K22" s="229">
        <v>22.195872742856974</v>
      </c>
      <c r="L22" s="229">
        <v>28.661478933787048</v>
      </c>
      <c r="M22" s="229">
        <v>33.438435081681504</v>
      </c>
      <c r="N22" s="229">
        <v>29.616852966448654</v>
      </c>
      <c r="O22" s="229">
        <v>17.196904557177003</v>
      </c>
      <c r="P22" s="229">
        <v>54.456835769552349</v>
      </c>
      <c r="Q22" s="229">
        <v>15.392433361999357</v>
      </c>
      <c r="R22" s="229">
        <v>8.1076979946761387</v>
      </c>
      <c r="S22" s="229">
        <v>9.1989681857303029</v>
      </c>
      <c r="T22" s="229">
        <v>9.136973344802227</v>
      </c>
      <c r="U22" s="229">
        <v>55.671340635214023</v>
      </c>
      <c r="V22" s="229">
        <v>33.259887350642082</v>
      </c>
      <c r="W22" s="229">
        <v>43.244806862418528</v>
      </c>
      <c r="X22" s="229">
        <v>37.200501377268367</v>
      </c>
      <c r="Y22" s="229">
        <v>23.271755701745306</v>
      </c>
    </row>
    <row r="23" spans="1:25" ht="12" customHeight="1" x14ac:dyDescent="0.25">
      <c r="A23" s="46" t="s">
        <v>73</v>
      </c>
      <c r="B23" s="229">
        <v>2409.8654479114148</v>
      </c>
      <c r="C23" s="229">
        <v>2214.9640476949226</v>
      </c>
      <c r="D23" s="229">
        <v>2237.7878781291056</v>
      </c>
      <c r="E23" s="229">
        <v>2144.0034178566875</v>
      </c>
      <c r="F23" s="229">
        <v>2139.5567031113274</v>
      </c>
      <c r="G23" s="229">
        <v>2135.3190875865157</v>
      </c>
      <c r="H23" s="229">
        <v>2050.9592700780222</v>
      </c>
      <c r="I23" s="229">
        <v>1973.8800100454591</v>
      </c>
      <c r="J23" s="229">
        <v>1895.5364291415813</v>
      </c>
      <c r="K23" s="229">
        <v>1689.738504055558</v>
      </c>
      <c r="L23" s="229">
        <v>1825.3975773206771</v>
      </c>
      <c r="M23" s="229">
        <v>1887.9412302823864</v>
      </c>
      <c r="N23" s="229">
        <v>1812.772973365504</v>
      </c>
      <c r="O23" s="229">
        <v>1862.3450959906843</v>
      </c>
      <c r="P23" s="229">
        <v>1795.7826482054031</v>
      </c>
      <c r="Q23" s="229">
        <v>1902.1005347477144</v>
      </c>
      <c r="R23" s="229">
        <v>1958.3423973354927</v>
      </c>
      <c r="S23" s="229">
        <v>2021.3954283239029</v>
      </c>
      <c r="T23" s="229">
        <v>2011.8861833310368</v>
      </c>
      <c r="U23" s="229">
        <v>2044.6879111096619</v>
      </c>
      <c r="V23" s="229">
        <v>2027.7638032290602</v>
      </c>
      <c r="W23" s="229">
        <v>2070.5277620518914</v>
      </c>
      <c r="X23" s="229">
        <v>1820.7513457103316</v>
      </c>
      <c r="Y23" s="229">
        <v>1737.335189220963</v>
      </c>
    </row>
    <row r="24" spans="1:25" ht="12" customHeight="1" x14ac:dyDescent="0.25">
      <c r="A24" s="46" t="s">
        <v>36</v>
      </c>
      <c r="B24" s="229">
        <v>12.361632677903035</v>
      </c>
      <c r="C24" s="229">
        <v>13.050740131534404</v>
      </c>
      <c r="D24" s="229">
        <v>13.195287490496343</v>
      </c>
      <c r="E24" s="229">
        <v>14.566566451005043</v>
      </c>
      <c r="F24" s="229">
        <v>17.349469223696477</v>
      </c>
      <c r="G24" s="229">
        <v>16.755378233880105</v>
      </c>
      <c r="H24" s="229">
        <v>18.46108427277531</v>
      </c>
      <c r="I24" s="229">
        <v>17.995589284368847</v>
      </c>
      <c r="J24" s="229">
        <v>17.434569662711088</v>
      </c>
      <c r="K24" s="229">
        <v>14.186739194903549</v>
      </c>
      <c r="L24" s="229">
        <v>15.742086922704978</v>
      </c>
      <c r="M24" s="229">
        <v>15.221276925183595</v>
      </c>
      <c r="N24" s="229">
        <v>15.326329279053917</v>
      </c>
      <c r="O24" s="229">
        <v>15.634321216367418</v>
      </c>
      <c r="P24" s="229">
        <v>16.14757159793259</v>
      </c>
      <c r="Q24" s="229">
        <v>21.301603863770762</v>
      </c>
      <c r="R24" s="229">
        <v>22.38194503407713</v>
      </c>
      <c r="S24" s="229">
        <v>22.758314836551161</v>
      </c>
      <c r="T24" s="229">
        <v>20.208528011621059</v>
      </c>
      <c r="U24" s="229">
        <v>17.374111416243771</v>
      </c>
      <c r="V24" s="229">
        <v>17.765123316108809</v>
      </c>
      <c r="W24" s="229">
        <v>17.393999997089232</v>
      </c>
      <c r="X24" s="229">
        <v>22.870855175789341</v>
      </c>
      <c r="Y24" s="229">
        <v>21.962869862996619</v>
      </c>
    </row>
    <row r="25" spans="1:25" ht="12" customHeight="1" x14ac:dyDescent="0.25">
      <c r="A25" s="46" t="s">
        <v>38</v>
      </c>
      <c r="B25" s="229">
        <v>42.156233878244066</v>
      </c>
      <c r="C25" s="229">
        <v>43.613241616989967</v>
      </c>
      <c r="D25" s="229">
        <v>49.942648323725763</v>
      </c>
      <c r="E25" s="229">
        <v>57.346947549956418</v>
      </c>
      <c r="F25" s="229">
        <v>68.095012897815238</v>
      </c>
      <c r="G25" s="229">
        <v>73.7078245919583</v>
      </c>
      <c r="H25" s="229">
        <v>79.249097162744519</v>
      </c>
      <c r="I25" s="229">
        <v>77.171109200666137</v>
      </c>
      <c r="J25" s="229">
        <v>76.8366294070957</v>
      </c>
      <c r="K25" s="229">
        <v>75.284264832502146</v>
      </c>
      <c r="L25" s="229">
        <v>65.658813413712195</v>
      </c>
      <c r="M25" s="229">
        <v>68.930954428266148</v>
      </c>
      <c r="N25" s="229">
        <v>68.238349097336553</v>
      </c>
      <c r="O25" s="229">
        <v>66.303611350011153</v>
      </c>
      <c r="P25" s="229">
        <v>107.09845227787341</v>
      </c>
      <c r="Q25" s="229">
        <v>123.09948409227327</v>
      </c>
      <c r="R25" s="229">
        <v>140.88718830559068</v>
      </c>
      <c r="S25" s="229">
        <v>133.11539122887396</v>
      </c>
      <c r="T25" s="229">
        <v>113.24299226070819</v>
      </c>
      <c r="U25" s="229">
        <v>95.159157351185016</v>
      </c>
      <c r="V25" s="229">
        <v>92.087532243822949</v>
      </c>
      <c r="W25" s="229">
        <v>85.238435082329147</v>
      </c>
      <c r="X25" s="229">
        <v>87.191143594964117</v>
      </c>
      <c r="Y25" s="229">
        <v>86.845399828630562</v>
      </c>
    </row>
    <row r="26" spans="1:25" ht="12" customHeight="1" x14ac:dyDescent="0.25">
      <c r="A26" s="46" t="s">
        <v>39</v>
      </c>
      <c r="B26" s="229">
        <v>2890.5847807386763</v>
      </c>
      <c r="C26" s="229">
        <v>2903.7452278583801</v>
      </c>
      <c r="D26" s="229">
        <v>2977.6679277727194</v>
      </c>
      <c r="E26" s="229">
        <v>3064.3450558897703</v>
      </c>
      <c r="F26" s="229">
        <v>3245.7007738604207</v>
      </c>
      <c r="G26" s="229">
        <v>3178.6805674974389</v>
      </c>
      <c r="H26" s="229">
        <v>2523.765262252411</v>
      </c>
      <c r="I26" s="229">
        <v>2505.2785038692127</v>
      </c>
      <c r="J26" s="229">
        <v>2507.5475494405155</v>
      </c>
      <c r="K26" s="229">
        <v>2147.3918314701959</v>
      </c>
      <c r="L26" s="229">
        <v>2271.9976784171886</v>
      </c>
      <c r="M26" s="229">
        <v>2206.9839208940916</v>
      </c>
      <c r="N26" s="229">
        <v>2127.9257093719393</v>
      </c>
      <c r="O26" s="229">
        <v>2118.6109200340729</v>
      </c>
      <c r="P26" s="229">
        <v>2098.2611349954609</v>
      </c>
      <c r="Q26" s="229">
        <v>1752.3133275999653</v>
      </c>
      <c r="R26" s="229">
        <v>1674.4791057600073</v>
      </c>
      <c r="S26" s="229">
        <v>1524.0445399820812</v>
      </c>
      <c r="T26" s="229">
        <v>1437.8633705925236</v>
      </c>
      <c r="U26" s="229">
        <v>1487.039294926431</v>
      </c>
      <c r="V26" s="229">
        <v>1323.3529664652101</v>
      </c>
      <c r="W26" s="229">
        <v>1406.3202923465849</v>
      </c>
      <c r="X26" s="229">
        <v>1302.3252794485625</v>
      </c>
      <c r="Y26" s="229">
        <v>1143.6662080818251</v>
      </c>
    </row>
    <row r="27" spans="1:25" ht="12" customHeight="1" x14ac:dyDescent="0.25">
      <c r="A27" s="39" t="s">
        <v>98</v>
      </c>
      <c r="B27" s="228">
        <f t="shared" ref="B27:Y27" si="3">SUM(B28:B37)</f>
        <v>6543.4230735558649</v>
      </c>
      <c r="C27" s="228">
        <f t="shared" si="3"/>
        <v>6450.7451986810283</v>
      </c>
      <c r="D27" s="228">
        <f t="shared" si="3"/>
        <v>6326.5621735044942</v>
      </c>
      <c r="E27" s="228">
        <f t="shared" si="3"/>
        <v>6273.5780799589029</v>
      </c>
      <c r="F27" s="228">
        <f t="shared" si="3"/>
        <v>6395.5505594903025</v>
      </c>
      <c r="G27" s="228">
        <f t="shared" si="3"/>
        <v>6399.3344539297213</v>
      </c>
      <c r="H27" s="228">
        <f t="shared" si="3"/>
        <v>6262.8267415106839</v>
      </c>
      <c r="I27" s="228">
        <f t="shared" si="3"/>
        <v>6255.2022708204913</v>
      </c>
      <c r="J27" s="228">
        <f t="shared" si="3"/>
        <v>6203.0260231015218</v>
      </c>
      <c r="K27" s="228">
        <f t="shared" si="3"/>
        <v>5475.1713481984616</v>
      </c>
      <c r="L27" s="228">
        <f t="shared" si="3"/>
        <v>5875.9500940474873</v>
      </c>
      <c r="M27" s="228">
        <f t="shared" si="3"/>
        <v>5744.378775515881</v>
      </c>
      <c r="N27" s="228">
        <f t="shared" si="3"/>
        <v>5387.8459984462806</v>
      </c>
      <c r="O27" s="228">
        <f t="shared" si="3"/>
        <v>5372.613186302885</v>
      </c>
      <c r="P27" s="228">
        <f t="shared" si="3"/>
        <v>5127.304707085751</v>
      </c>
      <c r="Q27" s="228">
        <f t="shared" si="3"/>
        <v>5386.7745758738738</v>
      </c>
      <c r="R27" s="228">
        <f t="shared" si="3"/>
        <v>5666.5265025400768</v>
      </c>
      <c r="S27" s="228">
        <f t="shared" si="3"/>
        <v>5738.6760495310618</v>
      </c>
      <c r="T27" s="228">
        <f t="shared" si="3"/>
        <v>5672.7943248095517</v>
      </c>
      <c r="U27" s="228">
        <f t="shared" si="3"/>
        <v>5549.8046624488543</v>
      </c>
      <c r="V27" s="228">
        <f t="shared" si="3"/>
        <v>5482.0206215536164</v>
      </c>
      <c r="W27" s="228">
        <f t="shared" si="3"/>
        <v>5511.9093059722773</v>
      </c>
      <c r="X27" s="228">
        <f t="shared" si="3"/>
        <v>5015.0657439572642</v>
      </c>
      <c r="Y27" s="228">
        <f t="shared" si="3"/>
        <v>4758.7520120799691</v>
      </c>
    </row>
    <row r="28" spans="1:25" ht="12" customHeight="1" x14ac:dyDescent="0.25">
      <c r="A28" s="18" t="s">
        <v>28</v>
      </c>
      <c r="B28" s="230">
        <v>69.81557313504274</v>
      </c>
      <c r="C28" s="230">
        <v>69.303965359927673</v>
      </c>
      <c r="D28" s="230">
        <v>53.764260979150592</v>
      </c>
      <c r="E28" s="230">
        <v>50.369882699223709</v>
      </c>
      <c r="F28" s="230">
        <v>47.496753373176354</v>
      </c>
      <c r="G28" s="230">
        <v>46.594533530080298</v>
      </c>
      <c r="H28" s="230">
        <v>43.022030382437009</v>
      </c>
      <c r="I28" s="230">
        <v>66.391149716691203</v>
      </c>
      <c r="J28" s="230">
        <v>61.546007260382069</v>
      </c>
      <c r="K28" s="230">
        <v>58.172893075643707</v>
      </c>
      <c r="L28" s="230">
        <v>62.517968578678328</v>
      </c>
      <c r="M28" s="230">
        <v>58.728210473867264</v>
      </c>
      <c r="N28" s="230">
        <v>60.645693926257266</v>
      </c>
      <c r="O28" s="230">
        <v>46.454333794137256</v>
      </c>
      <c r="P28" s="230">
        <v>48.802663403414577</v>
      </c>
      <c r="Q28" s="230">
        <v>45.476879500820687</v>
      </c>
      <c r="R28" s="230">
        <v>57.865646514861282</v>
      </c>
      <c r="S28" s="230">
        <v>73.094448570416176</v>
      </c>
      <c r="T28" s="230">
        <v>76.051748345482309</v>
      </c>
      <c r="U28" s="230">
        <v>47.566585259811802</v>
      </c>
      <c r="V28" s="230">
        <v>37.246182937748209</v>
      </c>
      <c r="W28" s="230">
        <v>39.618422448705338</v>
      </c>
      <c r="X28" s="230">
        <v>31.073082072501737</v>
      </c>
      <c r="Y28" s="230">
        <v>19.370407471124107</v>
      </c>
    </row>
    <row r="29" spans="1:25" ht="12" customHeight="1" x14ac:dyDescent="0.25">
      <c r="A29" s="18" t="s">
        <v>42</v>
      </c>
      <c r="B29" s="230">
        <v>5.4456577815993112</v>
      </c>
      <c r="C29" s="230">
        <v>2.04213241616509</v>
      </c>
      <c r="D29" s="230">
        <v>12.252794496990539</v>
      </c>
      <c r="E29" s="230">
        <v>5.4456577815993112</v>
      </c>
      <c r="F29" s="230">
        <v>4.7650042992261392</v>
      </c>
      <c r="G29" s="230">
        <v>1.361392949269131</v>
      </c>
      <c r="H29" s="230">
        <v>12.252794496990539</v>
      </c>
      <c r="I29" s="230">
        <v>9.5299226139294912</v>
      </c>
      <c r="J29" s="230">
        <v>7.4877901977644017</v>
      </c>
      <c r="K29" s="230">
        <v>5.4456577815993112</v>
      </c>
      <c r="L29" s="230">
        <v>10.21066208082545</v>
      </c>
      <c r="M29" s="230">
        <v>7.4877901977644017</v>
      </c>
      <c r="N29" s="230">
        <v>6.8071367153912297</v>
      </c>
      <c r="O29" s="230">
        <v>6.8071367153912297</v>
      </c>
      <c r="P29" s="230">
        <v>6.8071367153912297</v>
      </c>
      <c r="Q29" s="230">
        <v>122.5892519346518</v>
      </c>
      <c r="R29" s="230">
        <v>148.6896818572657</v>
      </c>
      <c r="S29" s="230">
        <v>143.50266552020631</v>
      </c>
      <c r="T29" s="230">
        <v>126.48495270851249</v>
      </c>
      <c r="U29" s="230">
        <v>134.1674118658641</v>
      </c>
      <c r="V29" s="230">
        <v>114</v>
      </c>
      <c r="W29" s="230">
        <v>82.920808254514185</v>
      </c>
      <c r="X29" s="230">
        <v>73.513327601031818</v>
      </c>
      <c r="Y29" s="230">
        <v>69.998882201203784</v>
      </c>
    </row>
    <row r="30" spans="1:25" ht="12" customHeight="1" x14ac:dyDescent="0.25">
      <c r="A30" s="18" t="s">
        <v>31</v>
      </c>
      <c r="B30" s="230">
        <v>6.2791419777221362</v>
      </c>
      <c r="C30" s="230">
        <v>4.633846781026163</v>
      </c>
      <c r="D30" s="230">
        <v>4.2816348702491087</v>
      </c>
      <c r="E30" s="230">
        <v>4.1506234850274666</v>
      </c>
      <c r="F30" s="230">
        <v>4.8764559980823377</v>
      </c>
      <c r="G30" s="230">
        <v>5.7790455630378563</v>
      </c>
      <c r="H30" s="230">
        <v>3.9063521417362694</v>
      </c>
      <c r="I30" s="230">
        <v>9.9946396581605867</v>
      </c>
      <c r="J30" s="230">
        <v>8.8782078534470816</v>
      </c>
      <c r="K30" s="230">
        <v>9.5595935257743854</v>
      </c>
      <c r="L30" s="230">
        <v>7.8316634362072266</v>
      </c>
      <c r="M30" s="230">
        <v>4.6445381659177967</v>
      </c>
      <c r="N30" s="230">
        <v>5.2331295702444312</v>
      </c>
      <c r="O30" s="230">
        <v>8.6185835568737694</v>
      </c>
      <c r="P30" s="230">
        <v>10.152637300499585</v>
      </c>
      <c r="Q30" s="230">
        <v>13.179161505220971</v>
      </c>
      <c r="R30" s="230">
        <v>12.274334028065002</v>
      </c>
      <c r="S30" s="230">
        <v>11.5086419442995</v>
      </c>
      <c r="T30" s="230">
        <v>11.322809898015681</v>
      </c>
      <c r="U30" s="230">
        <v>10.07289580437007</v>
      </c>
      <c r="V30" s="230">
        <v>10.041183331324536</v>
      </c>
      <c r="W30" s="230">
        <v>10.604728206037091</v>
      </c>
      <c r="X30" s="230">
        <v>12.257446638985822</v>
      </c>
      <c r="Y30" s="230">
        <v>10.688792510922259</v>
      </c>
    </row>
    <row r="31" spans="1:25" ht="12" customHeight="1" x14ac:dyDescent="0.25">
      <c r="A31" s="18" t="s">
        <v>82</v>
      </c>
      <c r="B31" s="230">
        <v>697.09084170944811</v>
      </c>
      <c r="C31" s="230">
        <v>676.68274616960684</v>
      </c>
      <c r="D31" s="230">
        <v>639.58410648307608</v>
      </c>
      <c r="E31" s="230">
        <v>623.27881339779333</v>
      </c>
      <c r="F31" s="230">
        <v>636.31017655650078</v>
      </c>
      <c r="G31" s="230">
        <v>639.07620553395589</v>
      </c>
      <c r="H31" s="230">
        <v>629.08378690814322</v>
      </c>
      <c r="I31" s="230">
        <v>623.34859429569337</v>
      </c>
      <c r="J31" s="230">
        <v>620.38473192828451</v>
      </c>
      <c r="K31" s="230">
        <v>602.76768367988564</v>
      </c>
      <c r="L31" s="230">
        <v>528.25475217627456</v>
      </c>
      <c r="M31" s="230">
        <v>547.81412888345437</v>
      </c>
      <c r="N31" s="230">
        <v>495.83406239469133</v>
      </c>
      <c r="O31" s="230">
        <v>502.79990826719171</v>
      </c>
      <c r="P31" s="230">
        <v>509.23366276138546</v>
      </c>
      <c r="Q31" s="230">
        <v>475.29038161107906</v>
      </c>
      <c r="R31" s="230">
        <v>514.14511739132308</v>
      </c>
      <c r="S31" s="230">
        <v>483.48956522911641</v>
      </c>
      <c r="T31" s="230">
        <v>499.46687661815537</v>
      </c>
      <c r="U31" s="230">
        <v>470.0807396804172</v>
      </c>
      <c r="V31" s="230">
        <v>494.56259954122095</v>
      </c>
      <c r="W31" s="230">
        <v>484.06323126701801</v>
      </c>
      <c r="X31" s="230">
        <v>473.99227507986768</v>
      </c>
      <c r="Y31" s="230">
        <v>473.6007443982225</v>
      </c>
    </row>
    <row r="32" spans="1:25" ht="12" customHeight="1" x14ac:dyDescent="0.25">
      <c r="A32" s="18" t="s">
        <v>32</v>
      </c>
      <c r="B32" s="230">
        <v>32.585333334367022</v>
      </c>
      <c r="C32" s="230">
        <v>34.249679548710731</v>
      </c>
      <c r="D32" s="230">
        <v>11.977855498875316</v>
      </c>
      <c r="E32" s="230">
        <v>15.303172737082257</v>
      </c>
      <c r="F32" s="230">
        <v>13.083425966012321</v>
      </c>
      <c r="G32" s="230">
        <v>13.638261469473788</v>
      </c>
      <c r="H32" s="230">
        <v>22.219224876445182</v>
      </c>
      <c r="I32" s="230">
        <v>23.319859540375589</v>
      </c>
      <c r="J32" s="230">
        <v>26.370770963851065</v>
      </c>
      <c r="K32" s="230">
        <v>17.457098926699008</v>
      </c>
      <c r="L32" s="230">
        <v>16.494340238266762</v>
      </c>
      <c r="M32" s="230">
        <v>17.469877601684402</v>
      </c>
      <c r="N32" s="230">
        <v>12.742100340663132</v>
      </c>
      <c r="O32" s="230">
        <v>4.8511693596461081</v>
      </c>
      <c r="P32" s="230">
        <v>4.8479766994035112</v>
      </c>
      <c r="Q32" s="230">
        <v>4.6630606173478109</v>
      </c>
      <c r="R32" s="230">
        <v>4.6526686396266879</v>
      </c>
      <c r="S32" s="230">
        <v>5.285356212760675</v>
      </c>
      <c r="T32" s="230">
        <v>7.2500219248155411E-4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</row>
    <row r="33" spans="1:2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2.0182563986672619E-3</v>
      </c>
      <c r="S33" s="230">
        <v>0</v>
      </c>
      <c r="T33" s="230">
        <v>0</v>
      </c>
      <c r="U33" s="230">
        <v>0.10002651869826451</v>
      </c>
      <c r="V33" s="230">
        <v>6.4618238351904722E-2</v>
      </c>
      <c r="W33" s="230">
        <v>4.0323465238571998E-3</v>
      </c>
      <c r="X33" s="230">
        <v>3.0239881658502554E-3</v>
      </c>
      <c r="Y33" s="230">
        <v>5.2004461480699149E-3</v>
      </c>
    </row>
    <row r="34" spans="1:25" ht="12" customHeight="1" x14ac:dyDescent="0.25">
      <c r="A34" s="18" t="s">
        <v>73</v>
      </c>
      <c r="B34" s="230">
        <v>3309.0731981361787</v>
      </c>
      <c r="C34" s="230">
        <v>3212.3431597784765</v>
      </c>
      <c r="D34" s="230">
        <v>3126.3043041745377</v>
      </c>
      <c r="E34" s="230">
        <v>3109.5096794230876</v>
      </c>
      <c r="F34" s="230">
        <v>3137.9540686075466</v>
      </c>
      <c r="G34" s="230">
        <v>3148.5343796773677</v>
      </c>
      <c r="H34" s="230">
        <v>3023.1609029213714</v>
      </c>
      <c r="I34" s="230">
        <v>2957.0746794841925</v>
      </c>
      <c r="J34" s="230">
        <v>2911.6587154591948</v>
      </c>
      <c r="K34" s="230">
        <v>2656.3989745915014</v>
      </c>
      <c r="L34" s="230">
        <v>2955.2746894617708</v>
      </c>
      <c r="M34" s="230">
        <v>2795.5228976934732</v>
      </c>
      <c r="N34" s="230">
        <v>2777.7720861016523</v>
      </c>
      <c r="O34" s="230">
        <v>2794.0939227938679</v>
      </c>
      <c r="P34" s="230">
        <v>2640.5454013714516</v>
      </c>
      <c r="Q34" s="230">
        <v>2764.6982330702517</v>
      </c>
      <c r="R34" s="230">
        <v>2889.9888592844445</v>
      </c>
      <c r="S34" s="230">
        <v>2965.3712050973045</v>
      </c>
      <c r="T34" s="230">
        <v>2903.1077392264606</v>
      </c>
      <c r="U34" s="230">
        <v>2858.3770550248587</v>
      </c>
      <c r="V34" s="230">
        <v>2813.1545062892424</v>
      </c>
      <c r="W34" s="230">
        <v>2891.4852132346336</v>
      </c>
      <c r="X34" s="230">
        <v>2479.0024299147253</v>
      </c>
      <c r="Y34" s="230">
        <v>2343.0096451476811</v>
      </c>
    </row>
    <row r="35" spans="1:25" ht="12" customHeight="1" x14ac:dyDescent="0.25">
      <c r="A35" s="18" t="s">
        <v>36</v>
      </c>
      <c r="B35" s="230">
        <v>143.19004402029128</v>
      </c>
      <c r="C35" s="230">
        <v>153.29139228463069</v>
      </c>
      <c r="D35" s="230">
        <v>150.97934707528174</v>
      </c>
      <c r="E35" s="230">
        <v>169.88725986025898</v>
      </c>
      <c r="F35" s="230">
        <v>203.94803722514271</v>
      </c>
      <c r="G35" s="230">
        <v>197.95459597076299</v>
      </c>
      <c r="H35" s="230">
        <v>212.9222347298043</v>
      </c>
      <c r="I35" s="230">
        <v>208.60140125733363</v>
      </c>
      <c r="J35" s="230">
        <v>203.04195656256832</v>
      </c>
      <c r="K35" s="230">
        <v>166.58755143278347</v>
      </c>
      <c r="L35" s="230">
        <v>182.84071617273784</v>
      </c>
      <c r="M35" s="230">
        <v>175.58826735684562</v>
      </c>
      <c r="N35" s="230">
        <v>177.5843328017715</v>
      </c>
      <c r="O35" s="230">
        <v>182.24168910177528</v>
      </c>
      <c r="P35" s="230">
        <v>187.8032452550338</v>
      </c>
      <c r="Q35" s="230">
        <v>194.67131101155172</v>
      </c>
      <c r="R35" s="230">
        <v>198.28237138896668</v>
      </c>
      <c r="S35" s="230">
        <v>215.34770408004383</v>
      </c>
      <c r="T35" s="230">
        <v>192.77694060402803</v>
      </c>
      <c r="U35" s="230">
        <v>159.71075530774593</v>
      </c>
      <c r="V35" s="230">
        <v>173.75439517056361</v>
      </c>
      <c r="W35" s="230">
        <v>201.67341186877488</v>
      </c>
      <c r="X35" s="230">
        <v>273.46422650950723</v>
      </c>
      <c r="Y35" s="230">
        <v>245.21984724792338</v>
      </c>
    </row>
    <row r="36" spans="1:2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0</v>
      </c>
      <c r="L36" s="230">
        <v>0</v>
      </c>
      <c r="M36" s="230">
        <v>0</v>
      </c>
      <c r="N36" s="230">
        <v>0</v>
      </c>
      <c r="O36" s="230">
        <v>0</v>
      </c>
      <c r="P36" s="230">
        <v>0</v>
      </c>
      <c r="Q36" s="230">
        <v>0</v>
      </c>
      <c r="R36" s="230">
        <v>0</v>
      </c>
      <c r="S36" s="230">
        <v>0</v>
      </c>
      <c r="T36" s="230">
        <v>0</v>
      </c>
      <c r="U36" s="230">
        <v>0</v>
      </c>
      <c r="V36" s="230">
        <v>0</v>
      </c>
      <c r="W36" s="230">
        <v>0</v>
      </c>
      <c r="X36" s="230">
        <v>0</v>
      </c>
      <c r="Y36" s="230">
        <v>0</v>
      </c>
    </row>
    <row r="37" spans="1:25" ht="12" customHeight="1" x14ac:dyDescent="0.25">
      <c r="A37" s="47" t="s">
        <v>40</v>
      </c>
      <c r="B37" s="231">
        <v>2279.9432834612153</v>
      </c>
      <c r="C37" s="231">
        <v>2298.1982763424849</v>
      </c>
      <c r="D37" s="231">
        <v>2327.4178699263334</v>
      </c>
      <c r="E37" s="231">
        <v>2295.6329905748307</v>
      </c>
      <c r="F37" s="231">
        <v>2347.1166374646159</v>
      </c>
      <c r="G37" s="231">
        <v>2346.3960392357731</v>
      </c>
      <c r="H37" s="231">
        <v>2316.2594150537561</v>
      </c>
      <c r="I37" s="231">
        <v>2356.942024254115</v>
      </c>
      <c r="J37" s="231">
        <v>2363.6578428760299</v>
      </c>
      <c r="K37" s="231">
        <v>1958.781895184575</v>
      </c>
      <c r="L37" s="231">
        <v>2112.5253019027264</v>
      </c>
      <c r="M37" s="231">
        <v>2137.1230651428737</v>
      </c>
      <c r="N37" s="231">
        <v>1851.2274565956097</v>
      </c>
      <c r="O37" s="231">
        <v>1826.7464427140014</v>
      </c>
      <c r="P37" s="231">
        <v>1719.1119835791712</v>
      </c>
      <c r="Q37" s="231">
        <v>1766.2062966229503</v>
      </c>
      <c r="R37" s="231">
        <v>1840.6258051791251</v>
      </c>
      <c r="S37" s="231">
        <v>1841.0764628769143</v>
      </c>
      <c r="T37" s="231">
        <v>1863.5825324067048</v>
      </c>
      <c r="U37" s="231">
        <v>1869.729192987088</v>
      </c>
      <c r="V37" s="231">
        <v>1839.1971360451641</v>
      </c>
      <c r="W37" s="231">
        <v>1801.53945834607</v>
      </c>
      <c r="X37" s="231">
        <v>1671.7599321524783</v>
      </c>
      <c r="Y37" s="231">
        <v>1596.8584926567435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0.99999999999999989</v>
      </c>
      <c r="E41" s="232">
        <f t="shared" si="4"/>
        <v>0.99999999999999989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0.99999999999999989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0.99999999999999989</v>
      </c>
      <c r="R41" s="232">
        <f t="shared" si="4"/>
        <v>1</v>
      </c>
      <c r="S41" s="232">
        <f t="shared" si="4"/>
        <v>1</v>
      </c>
      <c r="T41" s="232">
        <f t="shared" si="4"/>
        <v>0.99999999999999989</v>
      </c>
      <c r="U41" s="232">
        <f t="shared" si="4"/>
        <v>1</v>
      </c>
      <c r="V41" s="232">
        <f t="shared" si="4"/>
        <v>1</v>
      </c>
      <c r="W41" s="232">
        <f t="shared" si="4"/>
        <v>0.99999999999999989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6.968246783090477E-3</v>
      </c>
      <c r="C42" s="233">
        <f t="shared" si="5"/>
        <v>7.0709000984561414E-3</v>
      </c>
      <c r="D42" s="233">
        <f t="shared" si="5"/>
        <v>6.9836385352118188E-3</v>
      </c>
      <c r="E42" s="233">
        <f t="shared" si="5"/>
        <v>6.7335598888026513E-3</v>
      </c>
      <c r="F42" s="233">
        <f t="shared" si="5"/>
        <v>6.6361607288946863E-3</v>
      </c>
      <c r="G42" s="233">
        <f t="shared" si="5"/>
        <v>6.6920842412160697E-3</v>
      </c>
      <c r="H42" s="233">
        <f t="shared" si="5"/>
        <v>6.9832556285500131E-3</v>
      </c>
      <c r="I42" s="233">
        <f t="shared" si="5"/>
        <v>6.9512492426261549E-3</v>
      </c>
      <c r="J42" s="233">
        <f t="shared" si="5"/>
        <v>7.1556472813248872E-3</v>
      </c>
      <c r="K42" s="233">
        <f t="shared" si="5"/>
        <v>7.3007887980737164E-3</v>
      </c>
      <c r="L42" s="233">
        <f t="shared" si="5"/>
        <v>7.2590417935491916E-3</v>
      </c>
      <c r="M42" s="233">
        <f t="shared" si="5"/>
        <v>7.0809701429739632E-3</v>
      </c>
      <c r="N42" s="233">
        <f t="shared" si="5"/>
        <v>6.9770095565371299E-3</v>
      </c>
      <c r="O42" s="233">
        <f t="shared" si="5"/>
        <v>7.0576393455833615E-3</v>
      </c>
      <c r="P42" s="233">
        <f t="shared" si="5"/>
        <v>7.0459302839790518E-3</v>
      </c>
      <c r="Q42" s="233">
        <f t="shared" si="5"/>
        <v>7.2386115662933107E-3</v>
      </c>
      <c r="R42" s="233">
        <f t="shared" si="5"/>
        <v>7.1180973752677235E-3</v>
      </c>
      <c r="S42" s="233">
        <f t="shared" si="5"/>
        <v>7.2388030173607763E-3</v>
      </c>
      <c r="T42" s="233">
        <f t="shared" si="5"/>
        <v>7.3721367402269878E-3</v>
      </c>
      <c r="U42" s="233">
        <f t="shared" si="5"/>
        <v>7.3477484968324817E-3</v>
      </c>
      <c r="V42" s="233">
        <f t="shared" si="5"/>
        <v>7.4376900973134805E-3</v>
      </c>
      <c r="W42" s="233">
        <f t="shared" si="5"/>
        <v>7.5355535465286023E-3</v>
      </c>
      <c r="X42" s="233">
        <f t="shared" si="5"/>
        <v>8.0328821115559224E-3</v>
      </c>
      <c r="Y42" s="233">
        <f t="shared" si="5"/>
        <v>8.068158192848264E-3</v>
      </c>
    </row>
    <row r="43" spans="1:25" ht="12" customHeight="1" x14ac:dyDescent="0.25">
      <c r="A43" s="173" t="s">
        <v>92</v>
      </c>
      <c r="B43" s="233">
        <f t="shared" ref="B43:Y43" si="6">IF(B7=0,0,B7/B$5)</f>
        <v>1.5955239944867427E-2</v>
      </c>
      <c r="C43" s="233">
        <f t="shared" si="6"/>
        <v>1.6043944098201281E-2</v>
      </c>
      <c r="D43" s="233">
        <f t="shared" si="6"/>
        <v>1.6123696502879686E-2</v>
      </c>
      <c r="E43" s="233">
        <f t="shared" si="6"/>
        <v>1.5726619355567364E-2</v>
      </c>
      <c r="F43" s="233">
        <f t="shared" si="6"/>
        <v>1.5643186222171413E-2</v>
      </c>
      <c r="G43" s="233">
        <f t="shared" si="6"/>
        <v>1.6065746041618128E-2</v>
      </c>
      <c r="H43" s="233">
        <f t="shared" si="6"/>
        <v>1.6900125252603464E-2</v>
      </c>
      <c r="I43" s="233">
        <f t="shared" si="6"/>
        <v>1.7003548206403866E-2</v>
      </c>
      <c r="J43" s="233">
        <f t="shared" si="6"/>
        <v>1.7205976298214992E-2</v>
      </c>
      <c r="K43" s="233">
        <f t="shared" si="6"/>
        <v>1.8558279035789417E-2</v>
      </c>
      <c r="L43" s="233">
        <f t="shared" si="6"/>
        <v>1.8333155926975472E-2</v>
      </c>
      <c r="M43" s="233">
        <f t="shared" si="6"/>
        <v>1.8540882100024889E-2</v>
      </c>
      <c r="N43" s="233">
        <f t="shared" si="6"/>
        <v>1.7846293537186982E-2</v>
      </c>
      <c r="O43" s="233">
        <f t="shared" si="6"/>
        <v>1.8369931951607188E-2</v>
      </c>
      <c r="P43" s="233">
        <f t="shared" si="6"/>
        <v>1.8245023166250054E-2</v>
      </c>
      <c r="Q43" s="233">
        <f t="shared" si="6"/>
        <v>1.9020030115575782E-2</v>
      </c>
      <c r="R43" s="233">
        <f t="shared" si="6"/>
        <v>1.8542114794029403E-2</v>
      </c>
      <c r="S43" s="233">
        <f t="shared" si="6"/>
        <v>1.8830092575130387E-2</v>
      </c>
      <c r="T43" s="233">
        <f t="shared" si="6"/>
        <v>1.9476484201973003E-2</v>
      </c>
      <c r="U43" s="233">
        <f t="shared" si="6"/>
        <v>1.9035888265257112E-2</v>
      </c>
      <c r="V43" s="233">
        <f t="shared" si="6"/>
        <v>1.9695244948539158E-2</v>
      </c>
      <c r="W43" s="233">
        <f t="shared" si="6"/>
        <v>1.9765256178680884E-2</v>
      </c>
      <c r="X43" s="233">
        <f t="shared" si="6"/>
        <v>2.1505706148157774E-2</v>
      </c>
      <c r="Y43" s="233">
        <f t="shared" si="6"/>
        <v>2.1033205574181622E-2</v>
      </c>
    </row>
    <row r="44" spans="1:25" ht="12" customHeight="1" x14ac:dyDescent="0.25">
      <c r="A44" s="173" t="s">
        <v>93</v>
      </c>
      <c r="B44" s="233">
        <f t="shared" ref="B44:Y44" si="7">IF(B8=0,0,B8/B$5)</f>
        <v>2.5120310542966765E-2</v>
      </c>
      <c r="C44" s="233">
        <f t="shared" si="7"/>
        <v>2.5277931166652796E-2</v>
      </c>
      <c r="D44" s="233">
        <f t="shared" si="7"/>
        <v>2.5265255889267653E-2</v>
      </c>
      <c r="E44" s="233">
        <f t="shared" si="7"/>
        <v>2.459716809101636E-2</v>
      </c>
      <c r="F44" s="233">
        <f t="shared" si="7"/>
        <v>2.4445681238223653E-2</v>
      </c>
      <c r="G44" s="233">
        <f t="shared" si="7"/>
        <v>2.4955963048080079E-2</v>
      </c>
      <c r="H44" s="233">
        <f t="shared" si="7"/>
        <v>2.6060895732335488E-2</v>
      </c>
      <c r="I44" s="233">
        <f t="shared" si="7"/>
        <v>2.6141783466728089E-2</v>
      </c>
      <c r="J44" s="233">
        <f t="shared" si="7"/>
        <v>2.6462634081883426E-2</v>
      </c>
      <c r="K44" s="233">
        <f t="shared" si="7"/>
        <v>2.7530723005803195E-2</v>
      </c>
      <c r="L44" s="233">
        <f t="shared" si="7"/>
        <v>2.726758352237663E-2</v>
      </c>
      <c r="M44" s="233">
        <f t="shared" si="7"/>
        <v>2.7759464196989107E-2</v>
      </c>
      <c r="N44" s="233">
        <f t="shared" si="7"/>
        <v>2.6733094878704088E-2</v>
      </c>
      <c r="O44" s="233">
        <f t="shared" si="7"/>
        <v>2.7357333367961839E-2</v>
      </c>
      <c r="P44" s="233">
        <f t="shared" si="7"/>
        <v>2.7091224593543656E-2</v>
      </c>
      <c r="Q44" s="233">
        <f t="shared" si="7"/>
        <v>2.7988846453009711E-2</v>
      </c>
      <c r="R44" s="233">
        <f t="shared" si="7"/>
        <v>2.7348145048567977E-2</v>
      </c>
      <c r="S44" s="233">
        <f t="shared" si="7"/>
        <v>2.7727453806632128E-2</v>
      </c>
      <c r="T44" s="233">
        <f t="shared" si="7"/>
        <v>2.8343367643372211E-2</v>
      </c>
      <c r="U44" s="233">
        <f t="shared" si="7"/>
        <v>2.7926920591243732E-2</v>
      </c>
      <c r="V44" s="233">
        <f t="shared" si="7"/>
        <v>2.8464839307217792E-2</v>
      </c>
      <c r="W44" s="233">
        <f t="shared" si="7"/>
        <v>2.8533383257670627E-2</v>
      </c>
      <c r="X44" s="233">
        <f t="shared" si="7"/>
        <v>3.0666220543994146E-2</v>
      </c>
      <c r="Y44" s="233">
        <f t="shared" si="7"/>
        <v>3.0103141942267767E-2</v>
      </c>
    </row>
    <row r="45" spans="1:25" ht="12" customHeight="1" x14ac:dyDescent="0.25">
      <c r="A45" s="173" t="s">
        <v>94</v>
      </c>
      <c r="B45" s="233">
        <f t="shared" ref="B45:Y45" si="8">IF(B9=0,0,B9/B$5)</f>
        <v>2.6775908511646039E-2</v>
      </c>
      <c r="C45" s="233">
        <f t="shared" si="8"/>
        <v>2.6807473763458559E-2</v>
      </c>
      <c r="D45" s="233">
        <f t="shared" si="8"/>
        <v>2.7029564770611487E-2</v>
      </c>
      <c r="E45" s="233">
        <f t="shared" si="8"/>
        <v>2.640386061833952E-2</v>
      </c>
      <c r="F45" s="233">
        <f t="shared" si="8"/>
        <v>2.6234387941638224E-2</v>
      </c>
      <c r="G45" s="233">
        <f t="shared" si="8"/>
        <v>2.7025867726632742E-2</v>
      </c>
      <c r="H45" s="233">
        <f t="shared" si="8"/>
        <v>2.8522948541220148E-2</v>
      </c>
      <c r="I45" s="233">
        <f t="shared" si="8"/>
        <v>2.8797374546409089E-2</v>
      </c>
      <c r="J45" s="233">
        <f t="shared" si="8"/>
        <v>2.8965318599584029E-2</v>
      </c>
      <c r="K45" s="233">
        <f t="shared" si="8"/>
        <v>3.1234834973953612E-2</v>
      </c>
      <c r="L45" s="233">
        <f t="shared" si="8"/>
        <v>3.080002239483557E-2</v>
      </c>
      <c r="M45" s="233">
        <f t="shared" si="8"/>
        <v>3.1478261065501688E-2</v>
      </c>
      <c r="N45" s="233">
        <f t="shared" si="8"/>
        <v>3.0256767151717257E-2</v>
      </c>
      <c r="O45" s="233">
        <f t="shared" si="8"/>
        <v>3.1108932348196717E-2</v>
      </c>
      <c r="P45" s="233">
        <f t="shared" si="8"/>
        <v>3.0857527522402544E-2</v>
      </c>
      <c r="Q45" s="233">
        <f t="shared" si="8"/>
        <v>3.2217707420219614E-2</v>
      </c>
      <c r="R45" s="233">
        <f t="shared" si="8"/>
        <v>3.1301281488180753E-2</v>
      </c>
      <c r="S45" s="233">
        <f t="shared" si="8"/>
        <v>3.1737552434669282E-2</v>
      </c>
      <c r="T45" s="233">
        <f t="shared" si="8"/>
        <v>3.2795974104537252E-2</v>
      </c>
      <c r="U45" s="233">
        <f t="shared" si="8"/>
        <v>3.1991589432072136E-2</v>
      </c>
      <c r="V45" s="233">
        <f t="shared" si="8"/>
        <v>3.3314490535159509E-2</v>
      </c>
      <c r="W45" s="233">
        <f t="shared" si="8"/>
        <v>3.3558314210468294E-2</v>
      </c>
      <c r="X45" s="233">
        <f t="shared" si="8"/>
        <v>3.6530259057869212E-2</v>
      </c>
      <c r="Y45" s="233">
        <f t="shared" si="8"/>
        <v>3.5690345929881913E-2</v>
      </c>
    </row>
    <row r="46" spans="1:25" ht="12" customHeight="1" x14ac:dyDescent="0.25">
      <c r="A46" s="173" t="s">
        <v>95</v>
      </c>
      <c r="B46" s="233">
        <f t="shared" ref="B46:Y46" si="9">IF(B10=0,0,B10/B$5)</f>
        <v>2.011771288350726E-2</v>
      </c>
      <c r="C46" s="233">
        <f t="shared" si="9"/>
        <v>1.9326840727034663E-2</v>
      </c>
      <c r="D46" s="233">
        <f t="shared" si="9"/>
        <v>1.8662716491134282E-2</v>
      </c>
      <c r="E46" s="233">
        <f t="shared" si="9"/>
        <v>1.8338248720211784E-2</v>
      </c>
      <c r="F46" s="233">
        <f t="shared" si="9"/>
        <v>1.8247744953066542E-2</v>
      </c>
      <c r="G46" s="233">
        <f t="shared" si="9"/>
        <v>1.8377736375343841E-2</v>
      </c>
      <c r="H46" s="233">
        <f t="shared" si="9"/>
        <v>1.8099903529535229E-2</v>
      </c>
      <c r="I46" s="233">
        <f t="shared" si="9"/>
        <v>1.7581815559436498E-2</v>
      </c>
      <c r="J46" s="233">
        <f t="shared" si="9"/>
        <v>1.7832338882959615E-2</v>
      </c>
      <c r="K46" s="233">
        <f t="shared" si="9"/>
        <v>1.8031017507235458E-2</v>
      </c>
      <c r="L46" s="233">
        <f t="shared" si="9"/>
        <v>1.8175081025473865E-2</v>
      </c>
      <c r="M46" s="233">
        <f t="shared" si="9"/>
        <v>1.8304641854285601E-2</v>
      </c>
      <c r="N46" s="233">
        <f t="shared" si="9"/>
        <v>1.8491890671295617E-2</v>
      </c>
      <c r="O46" s="233">
        <f t="shared" si="9"/>
        <v>1.9133448737934839E-2</v>
      </c>
      <c r="P46" s="233">
        <f t="shared" si="9"/>
        <v>1.8421796156486436E-2</v>
      </c>
      <c r="Q46" s="233">
        <f t="shared" si="9"/>
        <v>1.8948121293283722E-2</v>
      </c>
      <c r="R46" s="233">
        <f t="shared" si="9"/>
        <v>1.9102455416054355E-2</v>
      </c>
      <c r="S46" s="233">
        <f t="shared" si="9"/>
        <v>1.9392150406558211E-2</v>
      </c>
      <c r="T46" s="233">
        <f t="shared" si="9"/>
        <v>1.8888054762192685E-2</v>
      </c>
      <c r="U46" s="233">
        <f t="shared" si="9"/>
        <v>1.9320589006528673E-2</v>
      </c>
      <c r="V46" s="233">
        <f t="shared" si="9"/>
        <v>1.9375279244915961E-2</v>
      </c>
      <c r="W46" s="233">
        <f t="shared" si="9"/>
        <v>1.9377868655932551E-2</v>
      </c>
      <c r="X46" s="233">
        <f t="shared" si="9"/>
        <v>1.8568272223731194E-2</v>
      </c>
      <c r="Y46" s="233">
        <f t="shared" si="9"/>
        <v>1.9155381791616657E-2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0.47557649311187911</v>
      </c>
      <c r="C47" s="234">
        <f t="shared" si="10"/>
        <v>0.47993079333915167</v>
      </c>
      <c r="D47" s="234">
        <f t="shared" si="10"/>
        <v>0.49642234032959381</v>
      </c>
      <c r="E47" s="234">
        <f t="shared" si="10"/>
        <v>0.50359621721405923</v>
      </c>
      <c r="F47" s="234">
        <f t="shared" si="10"/>
        <v>0.50160612735343779</v>
      </c>
      <c r="G47" s="234">
        <f t="shared" si="10"/>
        <v>0.49672290504987904</v>
      </c>
      <c r="H47" s="234">
        <f t="shared" si="10"/>
        <v>0.49343319710265537</v>
      </c>
      <c r="I47" s="234">
        <f t="shared" si="10"/>
        <v>0.49618383522232201</v>
      </c>
      <c r="J47" s="234">
        <f t="shared" si="10"/>
        <v>0.48230772354272311</v>
      </c>
      <c r="K47" s="234">
        <f t="shared" si="10"/>
        <v>0.48604142908398612</v>
      </c>
      <c r="L47" s="234">
        <f t="shared" si="10"/>
        <v>0.4879157372305819</v>
      </c>
      <c r="M47" s="234">
        <f t="shared" si="10"/>
        <v>0.47996527849350257</v>
      </c>
      <c r="N47" s="234">
        <f t="shared" si="10"/>
        <v>0.50232506820903644</v>
      </c>
      <c r="O47" s="234">
        <f t="shared" si="10"/>
        <v>0.4945547310605809</v>
      </c>
      <c r="P47" s="234">
        <f t="shared" si="10"/>
        <v>0.50636647006038937</v>
      </c>
      <c r="Q47" s="234">
        <f t="shared" si="10"/>
        <v>0.48421167911294266</v>
      </c>
      <c r="R47" s="234">
        <f t="shared" si="10"/>
        <v>0.48549557642453334</v>
      </c>
      <c r="S47" s="234">
        <f t="shared" si="10"/>
        <v>0.47786459483573118</v>
      </c>
      <c r="T47" s="234">
        <f t="shared" si="10"/>
        <v>0.47708037035789602</v>
      </c>
      <c r="U47" s="234">
        <f t="shared" si="10"/>
        <v>0.47587525745714843</v>
      </c>
      <c r="V47" s="234">
        <f t="shared" si="10"/>
        <v>0.47858216881144461</v>
      </c>
      <c r="W47" s="234">
        <f t="shared" si="10"/>
        <v>0.4763580055055136</v>
      </c>
      <c r="X47" s="234">
        <f t="shared" si="10"/>
        <v>0.47543256455692012</v>
      </c>
      <c r="Y47" s="234">
        <f t="shared" si="10"/>
        <v>0.47699926863558634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0.42948608822204298</v>
      </c>
      <c r="C48" s="235">
        <f t="shared" si="11"/>
        <v>0.4255421168070449</v>
      </c>
      <c r="D48" s="235">
        <f t="shared" si="11"/>
        <v>0.40951278748130115</v>
      </c>
      <c r="E48" s="235">
        <f t="shared" si="11"/>
        <v>0.40460432611200303</v>
      </c>
      <c r="F48" s="235">
        <f t="shared" si="11"/>
        <v>0.40718671156256775</v>
      </c>
      <c r="G48" s="235">
        <f t="shared" si="11"/>
        <v>0.41015969751723014</v>
      </c>
      <c r="H48" s="235">
        <f t="shared" si="11"/>
        <v>0.40999967421310035</v>
      </c>
      <c r="I48" s="235">
        <f t="shared" si="11"/>
        <v>0.40734039375607423</v>
      </c>
      <c r="J48" s="235">
        <f t="shared" si="11"/>
        <v>0.42007036131330999</v>
      </c>
      <c r="K48" s="235">
        <f t="shared" si="11"/>
        <v>0.41130292759515846</v>
      </c>
      <c r="L48" s="235">
        <f t="shared" si="11"/>
        <v>0.41024937810620737</v>
      </c>
      <c r="M48" s="235">
        <f t="shared" si="11"/>
        <v>0.41687050214672211</v>
      </c>
      <c r="N48" s="235">
        <f t="shared" si="11"/>
        <v>0.39736987599552248</v>
      </c>
      <c r="O48" s="235">
        <f t="shared" si="11"/>
        <v>0.40241798318813515</v>
      </c>
      <c r="P48" s="235">
        <f t="shared" si="11"/>
        <v>0.39197202821694888</v>
      </c>
      <c r="Q48" s="235">
        <f t="shared" si="11"/>
        <v>0.41037500403867511</v>
      </c>
      <c r="R48" s="235">
        <f t="shared" si="11"/>
        <v>0.41109232945336655</v>
      </c>
      <c r="S48" s="235">
        <f t="shared" si="11"/>
        <v>0.41720935292391814</v>
      </c>
      <c r="T48" s="235">
        <f t="shared" si="11"/>
        <v>0.41604361218980179</v>
      </c>
      <c r="U48" s="235">
        <f t="shared" si="11"/>
        <v>0.41850200675091742</v>
      </c>
      <c r="V48" s="235">
        <f t="shared" si="11"/>
        <v>0.41313028705540944</v>
      </c>
      <c r="W48" s="235">
        <f t="shared" si="11"/>
        <v>0.41487161864520539</v>
      </c>
      <c r="X48" s="235">
        <f t="shared" si="11"/>
        <v>0.4092640953577717</v>
      </c>
      <c r="Y48" s="235">
        <f t="shared" si="11"/>
        <v>0.40895049793361749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NL: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7986.2563059226022</v>
      </c>
      <c r="C5" s="223">
        <f t="shared" si="0"/>
        <v>7969.4398851650749</v>
      </c>
      <c r="D5" s="223">
        <f t="shared" si="0"/>
        <v>8166.2858349044773</v>
      </c>
      <c r="E5" s="223">
        <f t="shared" si="0"/>
        <v>8223.47262586328</v>
      </c>
      <c r="F5" s="223">
        <f t="shared" si="0"/>
        <v>8377.4116920330598</v>
      </c>
      <c r="G5" s="223">
        <f t="shared" si="0"/>
        <v>8319.4047498608779</v>
      </c>
      <c r="H5" s="223">
        <f t="shared" si="0"/>
        <v>8102.0253311142515</v>
      </c>
      <c r="I5" s="223">
        <f t="shared" si="0"/>
        <v>8206.3297361334735</v>
      </c>
      <c r="J5" s="223">
        <f t="shared" si="0"/>
        <v>7858.3901876458931</v>
      </c>
      <c r="K5" s="223">
        <f t="shared" si="0"/>
        <v>7069.8158406639932</v>
      </c>
      <c r="L5" s="223">
        <f t="shared" si="0"/>
        <v>7644.9240466634965</v>
      </c>
      <c r="M5" s="223">
        <f t="shared" si="0"/>
        <v>7349.363811537065</v>
      </c>
      <c r="N5" s="223">
        <f t="shared" si="0"/>
        <v>7240.7364010758647</v>
      </c>
      <c r="O5" s="223">
        <f t="shared" si="0"/>
        <v>7143.095297170612</v>
      </c>
      <c r="P5" s="223">
        <f t="shared" si="0"/>
        <v>7051.5931010219219</v>
      </c>
      <c r="Q5" s="223">
        <f t="shared" si="0"/>
        <v>7023.0769032027783</v>
      </c>
      <c r="R5" s="223">
        <f t="shared" si="0"/>
        <v>7388.4800201798407</v>
      </c>
      <c r="S5" s="223">
        <f t="shared" si="0"/>
        <v>7419.7988915250953</v>
      </c>
      <c r="T5" s="223">
        <f t="shared" si="0"/>
        <v>7394.1228579436192</v>
      </c>
      <c r="U5" s="223">
        <f t="shared" si="0"/>
        <v>7232.3868049699386</v>
      </c>
      <c r="V5" s="223">
        <f t="shared" si="0"/>
        <v>7233.9259212460183</v>
      </c>
      <c r="W5" s="223">
        <f t="shared" si="0"/>
        <v>7397.5656990724947</v>
      </c>
      <c r="X5" s="223">
        <f t="shared" si="0"/>
        <v>6865.5000375498421</v>
      </c>
      <c r="Y5" s="223">
        <f t="shared" si="0"/>
        <v>6527.7838669752173</v>
      </c>
    </row>
    <row r="6" spans="1:25" ht="12" customHeight="1" x14ac:dyDescent="0.25">
      <c r="A6" s="173" t="s">
        <v>91</v>
      </c>
      <c r="B6" s="224">
        <v>49.646584690599894</v>
      </c>
      <c r="C6" s="224">
        <v>50.168630091256198</v>
      </c>
      <c r="D6" s="224">
        <v>50.54547410564448</v>
      </c>
      <c r="E6" s="224">
        <v>48.901790101872145</v>
      </c>
      <c r="F6" s="224">
        <v>48.854399013643011</v>
      </c>
      <c r="G6" s="224">
        <v>48.910090061416597</v>
      </c>
      <c r="H6" s="224">
        <v>50.02605258927619</v>
      </c>
      <c r="I6" s="224">
        <v>50.108422542704588</v>
      </c>
      <c r="J6" s="224">
        <v>49.691179777890369</v>
      </c>
      <c r="K6" s="224">
        <v>45.579722830258959</v>
      </c>
      <c r="L6" s="224">
        <v>48.922881098838495</v>
      </c>
      <c r="M6" s="224">
        <v>45.796887880318863</v>
      </c>
      <c r="N6" s="224">
        <v>44.463742370121132</v>
      </c>
      <c r="O6" s="224">
        <v>44.348998463578695</v>
      </c>
      <c r="P6" s="224">
        <v>43.481994842233803</v>
      </c>
      <c r="Q6" s="224">
        <v>44.738893272575019</v>
      </c>
      <c r="R6" s="224">
        <v>46.266059296434577</v>
      </c>
      <c r="S6" s="224">
        <v>47.146455235975928</v>
      </c>
      <c r="T6" s="224">
        <v>47.709163865756238</v>
      </c>
      <c r="U6" s="224">
        <v>46.311649821897525</v>
      </c>
      <c r="V6" s="224">
        <v>46.924435863809833</v>
      </c>
      <c r="W6" s="224">
        <v>47.92896842902006</v>
      </c>
      <c r="X6" s="224">
        <v>47.383327463186767</v>
      </c>
      <c r="Y6" s="224">
        <v>45.275286198753804</v>
      </c>
    </row>
    <row r="7" spans="1:25" ht="12" customHeight="1" x14ac:dyDescent="0.25">
      <c r="A7" s="173" t="s">
        <v>92</v>
      </c>
      <c r="B7" s="224">
        <v>27.541744690508612</v>
      </c>
      <c r="C7" s="224">
        <v>27.619399158643379</v>
      </c>
      <c r="D7" s="224">
        <v>28.293119129615523</v>
      </c>
      <c r="E7" s="224">
        <v>27.765430717166133</v>
      </c>
      <c r="F7" s="224">
        <v>28.105279663898827</v>
      </c>
      <c r="G7" s="224">
        <v>28.651321601718962</v>
      </c>
      <c r="H7" s="224">
        <v>29.531241453222073</v>
      </c>
      <c r="I7" s="224">
        <v>30.066295773057142</v>
      </c>
      <c r="J7" s="224">
        <v>29.271237560645851</v>
      </c>
      <c r="K7" s="224">
        <v>28.432995231063479</v>
      </c>
      <c r="L7" s="224">
        <v>30.349719780372947</v>
      </c>
      <c r="M7" s="224">
        <v>29.461029838703801</v>
      </c>
      <c r="N7" s="224">
        <v>27.917442841017721</v>
      </c>
      <c r="O7" s="224">
        <v>28.369781349148333</v>
      </c>
      <c r="P7" s="224">
        <v>27.89514866664447</v>
      </c>
      <c r="Q7" s="224">
        <v>29.111765616345608</v>
      </c>
      <c r="R7" s="224">
        <v>29.858611165479147</v>
      </c>
      <c r="S7" s="224">
        <v>30.574058686526666</v>
      </c>
      <c r="T7" s="224">
        <v>31.636600524638716</v>
      </c>
      <c r="U7" s="224">
        <v>30.124288613385449</v>
      </c>
      <c r="V7" s="224">
        <v>31.2078874154444</v>
      </c>
      <c r="W7" s="224">
        <v>32.285227428355682</v>
      </c>
      <c r="X7" s="224">
        <v>32.618837226176439</v>
      </c>
      <c r="Y7" s="224">
        <v>30.378446134520516</v>
      </c>
    </row>
    <row r="8" spans="1:25" ht="12" customHeight="1" x14ac:dyDescent="0.25">
      <c r="A8" s="173" t="s">
        <v>93</v>
      </c>
      <c r="B8" s="224">
        <v>243.58238468660812</v>
      </c>
      <c r="C8" s="224">
        <v>244.32236255756936</v>
      </c>
      <c r="D8" s="224">
        <v>248.73897506324772</v>
      </c>
      <c r="E8" s="224">
        <v>243.5868625479157</v>
      </c>
      <c r="F8" s="224">
        <v>246.0227786912148</v>
      </c>
      <c r="G8" s="224">
        <v>249.28655840833304</v>
      </c>
      <c r="H8" s="224">
        <v>255.00239543656011</v>
      </c>
      <c r="I8" s="224">
        <v>258.33356696073679</v>
      </c>
      <c r="J8" s="224">
        <v>251.57880120938262</v>
      </c>
      <c r="K8" s="224">
        <v>235.1011316451231</v>
      </c>
      <c r="L8" s="224">
        <v>251.63778750802601</v>
      </c>
      <c r="M8" s="224">
        <v>246.2587731528599</v>
      </c>
      <c r="N8" s="224">
        <v>233.57752848899531</v>
      </c>
      <c r="O8" s="224">
        <v>235.63484999443142</v>
      </c>
      <c r="P8" s="224">
        <v>230.45418151956673</v>
      </c>
      <c r="Q8" s="224">
        <v>238.4915597658887</v>
      </c>
      <c r="R8" s="224">
        <v>245.13137211291149</v>
      </c>
      <c r="S8" s="224">
        <v>249.87971945529762</v>
      </c>
      <c r="T8" s="224">
        <v>254.6226280803445</v>
      </c>
      <c r="U8" s="224">
        <v>244.45661851170027</v>
      </c>
      <c r="V8" s="224">
        <v>249.20706902148495</v>
      </c>
      <c r="W8" s="224">
        <v>252.97660124474848</v>
      </c>
      <c r="X8" s="224">
        <v>253.17979429511885</v>
      </c>
      <c r="Y8" s="224">
        <v>237.5954513372983</v>
      </c>
    </row>
    <row r="9" spans="1:25" ht="12" customHeight="1" x14ac:dyDescent="0.25">
      <c r="A9" s="173" t="s">
        <v>94</v>
      </c>
      <c r="B9" s="224">
        <v>177.06958763715454</v>
      </c>
      <c r="C9" s="224">
        <v>176.73952198070029</v>
      </c>
      <c r="D9" s="224">
        <v>181.65070315006943</v>
      </c>
      <c r="E9" s="224">
        <v>178.62802575546019</v>
      </c>
      <c r="F9" s="224">
        <v>180.69582087330593</v>
      </c>
      <c r="G9" s="224">
        <v>184.81384779080355</v>
      </c>
      <c r="H9" s="224">
        <v>191.19939512609056</v>
      </c>
      <c r="I9" s="224">
        <v>195.52676183159107</v>
      </c>
      <c r="J9" s="224">
        <v>189.07690679886716</v>
      </c>
      <c r="K9" s="224">
        <v>183.60465655931307</v>
      </c>
      <c r="L9" s="224">
        <v>195.55655825639047</v>
      </c>
      <c r="M9" s="224">
        <v>191.97185124824045</v>
      </c>
      <c r="N9" s="224">
        <v>181.63153331776664</v>
      </c>
      <c r="O9" s="224">
        <v>184.36408100653756</v>
      </c>
      <c r="P9" s="224">
        <v>181.26619361168622</v>
      </c>
      <c r="Q9" s="224">
        <v>189.49952468993177</v>
      </c>
      <c r="R9" s="224">
        <v>193.74822162680584</v>
      </c>
      <c r="S9" s="224">
        <v>198.11477559505423</v>
      </c>
      <c r="T9" s="224">
        <v>204.81571114264318</v>
      </c>
      <c r="U9" s="224">
        <v>194.6845424829873</v>
      </c>
      <c r="V9" s="224">
        <v>203.10330457043557</v>
      </c>
      <c r="W9" s="224">
        <v>211.4952540563431</v>
      </c>
      <c r="X9" s="224">
        <v>213.71520469092363</v>
      </c>
      <c r="Y9" s="224">
        <v>198.97770327173151</v>
      </c>
    </row>
    <row r="10" spans="1:25" ht="12" customHeight="1" x14ac:dyDescent="0.25">
      <c r="A10" s="36" t="s">
        <v>95</v>
      </c>
      <c r="B10" s="225">
        <f t="shared" ref="B10:Y10" si="1">SUM(B11:B15)</f>
        <v>202.13145466813879</v>
      </c>
      <c r="C10" s="225">
        <f t="shared" si="1"/>
        <v>194.37695705783256</v>
      </c>
      <c r="D10" s="225">
        <f t="shared" si="1"/>
        <v>192.34567444526533</v>
      </c>
      <c r="E10" s="225">
        <f t="shared" si="1"/>
        <v>189.61283804968693</v>
      </c>
      <c r="F10" s="225">
        <f t="shared" si="1"/>
        <v>191.49246276867785</v>
      </c>
      <c r="G10" s="225">
        <f t="shared" si="1"/>
        <v>191.20746562541592</v>
      </c>
      <c r="H10" s="225">
        <f t="shared" si="1"/>
        <v>185.68998419922366</v>
      </c>
      <c r="I10" s="225">
        <f t="shared" si="1"/>
        <v>182.93692703673244</v>
      </c>
      <c r="J10" s="225">
        <f t="shared" si="1"/>
        <v>179.03758591632027</v>
      </c>
      <c r="K10" s="225">
        <f t="shared" si="1"/>
        <v>162.53726288996288</v>
      </c>
      <c r="L10" s="225">
        <f t="shared" si="1"/>
        <v>176.15542609126106</v>
      </c>
      <c r="M10" s="225">
        <f t="shared" si="1"/>
        <v>169.93177789288799</v>
      </c>
      <c r="N10" s="225">
        <f t="shared" si="1"/>
        <v>168.56992099604304</v>
      </c>
      <c r="O10" s="225">
        <f t="shared" si="1"/>
        <v>171.82574104188575</v>
      </c>
      <c r="P10" s="225">
        <f t="shared" si="1"/>
        <v>163.5592889795671</v>
      </c>
      <c r="Q10" s="225">
        <f t="shared" si="1"/>
        <v>168.71379729511662</v>
      </c>
      <c r="R10" s="225">
        <f t="shared" si="1"/>
        <v>178.97898942823821</v>
      </c>
      <c r="S10" s="225">
        <f t="shared" si="1"/>
        <v>182.35095077250986</v>
      </c>
      <c r="T10" s="225">
        <f t="shared" si="1"/>
        <v>177.14847574787444</v>
      </c>
      <c r="U10" s="225">
        <f t="shared" si="1"/>
        <v>175.90240182626241</v>
      </c>
      <c r="V10" s="225">
        <f t="shared" si="1"/>
        <v>176.81229914931487</v>
      </c>
      <c r="W10" s="225">
        <f t="shared" si="1"/>
        <v>181.74760191562925</v>
      </c>
      <c r="X10" s="225">
        <f t="shared" si="1"/>
        <v>163.25898393869136</v>
      </c>
      <c r="Y10" s="225">
        <f t="shared" si="1"/>
        <v>159.65794885587908</v>
      </c>
    </row>
    <row r="11" spans="1:25" ht="12" customHeight="1" x14ac:dyDescent="0.25">
      <c r="A11" s="37" t="s">
        <v>82</v>
      </c>
      <c r="B11" s="226">
        <v>6.9256553729676442</v>
      </c>
      <c r="C11" s="226">
        <v>6.6815472848214643</v>
      </c>
      <c r="D11" s="226">
        <v>5.8350801934321943</v>
      </c>
      <c r="E11" s="226">
        <v>5.5654097281291444</v>
      </c>
      <c r="F11" s="226">
        <v>5.7491296161771812</v>
      </c>
      <c r="G11" s="226">
        <v>6.0267598656913339</v>
      </c>
      <c r="H11" s="226">
        <v>6.2030439717237531</v>
      </c>
      <c r="I11" s="226">
        <v>6.0261416602490492</v>
      </c>
      <c r="J11" s="226">
        <v>5.9469029136359755</v>
      </c>
      <c r="K11" s="226">
        <v>5.7304084903614942</v>
      </c>
      <c r="L11" s="226">
        <v>4.6580008761048761</v>
      </c>
      <c r="M11" s="226">
        <v>4.9389659647797499</v>
      </c>
      <c r="N11" s="226">
        <v>4.4809494363833826</v>
      </c>
      <c r="O11" s="226">
        <v>4.3885605426149157</v>
      </c>
      <c r="P11" s="226">
        <v>4.6427205962202995</v>
      </c>
      <c r="Q11" s="226">
        <v>4.260825197929436</v>
      </c>
      <c r="R11" s="226">
        <v>4.6476090857588197</v>
      </c>
      <c r="S11" s="226">
        <v>4.1249087864868699</v>
      </c>
      <c r="T11" s="226">
        <v>4.9605451316281073</v>
      </c>
      <c r="U11" s="226">
        <v>4.4867866101873588</v>
      </c>
      <c r="V11" s="226">
        <v>4.5554349651213171</v>
      </c>
      <c r="W11" s="226">
        <v>4.226794750072469</v>
      </c>
      <c r="X11" s="226">
        <v>4.3297981459616146</v>
      </c>
      <c r="Y11" s="226">
        <v>4.2016633165481627</v>
      </c>
    </row>
    <row r="12" spans="1:25" ht="12" customHeight="1" x14ac:dyDescent="0.25">
      <c r="A12" s="37" t="s">
        <v>73</v>
      </c>
      <c r="B12" s="226">
        <v>156.02665913222023</v>
      </c>
      <c r="C12" s="226">
        <v>146.11142696615306</v>
      </c>
      <c r="D12" s="226">
        <v>142.75711225997011</v>
      </c>
      <c r="E12" s="226">
        <v>141.8258910107017</v>
      </c>
      <c r="F12" s="226">
        <v>143.69084656370336</v>
      </c>
      <c r="G12" s="226">
        <v>143.13341326284936</v>
      </c>
      <c r="H12" s="226">
        <v>133.87239267064845</v>
      </c>
      <c r="I12" s="226">
        <v>128.00015840551927</v>
      </c>
      <c r="J12" s="226">
        <v>123.05200016362954</v>
      </c>
      <c r="K12" s="226">
        <v>114.14869393257557</v>
      </c>
      <c r="L12" s="226">
        <v>128.41163306065718</v>
      </c>
      <c r="M12" s="226">
        <v>124.96220810049697</v>
      </c>
      <c r="N12" s="226">
        <v>125.93429844601769</v>
      </c>
      <c r="O12" s="226">
        <v>129.69246919895559</v>
      </c>
      <c r="P12" s="226">
        <v>121.27673871462497</v>
      </c>
      <c r="Q12" s="226">
        <v>125.32362716666771</v>
      </c>
      <c r="R12" s="226">
        <v>133.68836474907005</v>
      </c>
      <c r="S12" s="226">
        <v>136.80475933491167</v>
      </c>
      <c r="T12" s="226">
        <v>130.86812142475409</v>
      </c>
      <c r="U12" s="226">
        <v>131.76155871683602</v>
      </c>
      <c r="V12" s="226">
        <v>131.20650538033701</v>
      </c>
      <c r="W12" s="226">
        <v>136.99868134376916</v>
      </c>
      <c r="X12" s="226">
        <v>113.27635968004799</v>
      </c>
      <c r="Y12" s="226">
        <v>112.69842260492943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39.179140162950922</v>
      </c>
      <c r="C15" s="227">
        <v>41.583982806858032</v>
      </c>
      <c r="D15" s="227">
        <v>43.75348199186304</v>
      </c>
      <c r="E15" s="227">
        <v>42.221537310856093</v>
      </c>
      <c r="F15" s="227">
        <v>42.052486588797301</v>
      </c>
      <c r="G15" s="227">
        <v>42.047292496875215</v>
      </c>
      <c r="H15" s="227">
        <v>45.614547556851463</v>
      </c>
      <c r="I15" s="227">
        <v>48.910626970964138</v>
      </c>
      <c r="J15" s="227">
        <v>50.038682839054744</v>
      </c>
      <c r="K15" s="227">
        <v>42.658160467025816</v>
      </c>
      <c r="L15" s="227">
        <v>43.085792154499018</v>
      </c>
      <c r="M15" s="227">
        <v>40.03060382761128</v>
      </c>
      <c r="N15" s="227">
        <v>38.154673113641977</v>
      </c>
      <c r="O15" s="227">
        <v>37.744711300315238</v>
      </c>
      <c r="P15" s="227">
        <v>37.639829668721823</v>
      </c>
      <c r="Q15" s="227">
        <v>39.129344930519466</v>
      </c>
      <c r="R15" s="227">
        <v>40.643015593409331</v>
      </c>
      <c r="S15" s="227">
        <v>41.421282651111326</v>
      </c>
      <c r="T15" s="227">
        <v>41.319809191492268</v>
      </c>
      <c r="U15" s="227">
        <v>39.654056499239026</v>
      </c>
      <c r="V15" s="227">
        <v>41.050358803856533</v>
      </c>
      <c r="W15" s="227">
        <v>40.522125821787633</v>
      </c>
      <c r="X15" s="227">
        <v>45.652826112681744</v>
      </c>
      <c r="Y15" s="227">
        <v>42.757862934401487</v>
      </c>
    </row>
    <row r="16" spans="1:25" ht="12" customHeight="1" x14ac:dyDescent="0.25">
      <c r="A16" s="39" t="s">
        <v>97</v>
      </c>
      <c r="B16" s="228">
        <f t="shared" ref="B16:Y16" si="2">SUM(B17:B26)</f>
        <v>4198.8662533393526</v>
      </c>
      <c r="C16" s="228">
        <f t="shared" si="2"/>
        <v>4222.2895156086106</v>
      </c>
      <c r="D16" s="228">
        <f t="shared" si="2"/>
        <v>4456.8252929700302</v>
      </c>
      <c r="E16" s="228">
        <f t="shared" si="2"/>
        <v>4560.4439942148811</v>
      </c>
      <c r="F16" s="228">
        <f t="shared" si="2"/>
        <v>4644.5592247506474</v>
      </c>
      <c r="G16" s="228">
        <f t="shared" si="2"/>
        <v>4572.6225831931833</v>
      </c>
      <c r="H16" s="228">
        <f t="shared" si="2"/>
        <v>4403.5248439180123</v>
      </c>
      <c r="I16" s="228">
        <f t="shared" si="2"/>
        <v>4483.7444323834607</v>
      </c>
      <c r="J16" s="228">
        <f t="shared" si="2"/>
        <v>4176.6011627783118</v>
      </c>
      <c r="K16" s="228">
        <f t="shared" si="2"/>
        <v>3808.0044038431633</v>
      </c>
      <c r="L16" s="228">
        <f t="shared" si="2"/>
        <v>4120.7334664683203</v>
      </c>
      <c r="M16" s="228">
        <f t="shared" si="2"/>
        <v>3895.2233881379866</v>
      </c>
      <c r="N16" s="228">
        <f t="shared" si="2"/>
        <v>4005.617433261069</v>
      </c>
      <c r="O16" s="228">
        <f t="shared" si="2"/>
        <v>3904.7185248992946</v>
      </c>
      <c r="P16" s="228">
        <f t="shared" si="2"/>
        <v>3939.7415487833055</v>
      </c>
      <c r="Q16" s="228">
        <f t="shared" si="2"/>
        <v>3751.1368924479216</v>
      </c>
      <c r="R16" s="228">
        <f t="shared" si="2"/>
        <v>3952.8646299041561</v>
      </c>
      <c r="S16" s="228">
        <f t="shared" si="2"/>
        <v>3916.7578398859969</v>
      </c>
      <c r="T16" s="228">
        <f t="shared" si="2"/>
        <v>3898.6326530511451</v>
      </c>
      <c r="U16" s="228">
        <f t="shared" si="2"/>
        <v>3806.694130187976</v>
      </c>
      <c r="V16" s="228">
        <f t="shared" si="2"/>
        <v>3832.136348753068</v>
      </c>
      <c r="W16" s="228">
        <f t="shared" si="2"/>
        <v>3916.1140679751761</v>
      </c>
      <c r="X16" s="228">
        <f t="shared" si="2"/>
        <v>3628.685346368879</v>
      </c>
      <c r="Y16" s="228">
        <f t="shared" si="2"/>
        <v>3464.8991627580567</v>
      </c>
    </row>
    <row r="17" spans="1:25" ht="12" customHeight="1" x14ac:dyDescent="0.25">
      <c r="A17" s="46" t="s">
        <v>28</v>
      </c>
      <c r="B17" s="229">
        <v>9.259114496253428</v>
      </c>
      <c r="C17" s="229">
        <v>9.0942677773694029</v>
      </c>
      <c r="D17" s="229">
        <v>10.208629904445708</v>
      </c>
      <c r="E17" s="229">
        <v>7.7800934598175342</v>
      </c>
      <c r="F17" s="229">
        <v>5.0909885154459618</v>
      </c>
      <c r="G17" s="229">
        <v>6.3972808936104979</v>
      </c>
      <c r="H17" s="229">
        <v>8.6135060527267431</v>
      </c>
      <c r="I17" s="229">
        <v>16.819609897968935</v>
      </c>
      <c r="J17" s="229">
        <v>12.792916543983653</v>
      </c>
      <c r="K17" s="229">
        <v>13.040516198998326</v>
      </c>
      <c r="L17" s="229">
        <v>13.233657891618588</v>
      </c>
      <c r="M17" s="229">
        <v>12.355314919520612</v>
      </c>
      <c r="N17" s="229">
        <v>13.482393651462653</v>
      </c>
      <c r="O17" s="229">
        <v>9.3186951188653371</v>
      </c>
      <c r="P17" s="229">
        <v>9.2945630067401979</v>
      </c>
      <c r="Q17" s="229">
        <v>6.8112080520505636</v>
      </c>
      <c r="R17" s="229">
        <v>9.1099826539990936</v>
      </c>
      <c r="S17" s="229">
        <v>11.302154349139158</v>
      </c>
      <c r="T17" s="229">
        <v>10.009699060086962</v>
      </c>
      <c r="U17" s="229">
        <v>9.9264269600574906</v>
      </c>
      <c r="V17" s="229">
        <v>5.9594690021119083</v>
      </c>
      <c r="W17" s="229">
        <v>6.2884872401158471</v>
      </c>
      <c r="X17" s="229">
        <v>3.0209119870457326</v>
      </c>
      <c r="Y17" s="229">
        <v>2.3436154809119545</v>
      </c>
    </row>
    <row r="18" spans="1:25" ht="12" customHeight="1" x14ac:dyDescent="0.25">
      <c r="A18" s="46" t="s">
        <v>30</v>
      </c>
      <c r="B18" s="229">
        <v>918.25298794559285</v>
      </c>
      <c r="C18" s="229">
        <v>1043.7622919431703</v>
      </c>
      <c r="D18" s="229">
        <v>1216.8266129965123</v>
      </c>
      <c r="E18" s="229">
        <v>1315.8183841830171</v>
      </c>
      <c r="F18" s="229">
        <v>1285.4001338273176</v>
      </c>
      <c r="G18" s="229">
        <v>1244.4093149334142</v>
      </c>
      <c r="H18" s="229">
        <v>1512.345865283479</v>
      </c>
      <c r="I18" s="229">
        <v>1637.3405652957033</v>
      </c>
      <c r="J18" s="229">
        <v>1402.9677808178583</v>
      </c>
      <c r="K18" s="229">
        <v>1375.9903229965028</v>
      </c>
      <c r="L18" s="229">
        <v>1541.4714836785161</v>
      </c>
      <c r="M18" s="229">
        <v>1323.7685164906707</v>
      </c>
      <c r="N18" s="229">
        <v>1528.0489235138484</v>
      </c>
      <c r="O18" s="229">
        <v>1408.0060282986612</v>
      </c>
      <c r="P18" s="229">
        <v>1442.1114367935822</v>
      </c>
      <c r="Q18" s="229">
        <v>1437.9074099305406</v>
      </c>
      <c r="R18" s="229">
        <v>1638.4432624700175</v>
      </c>
      <c r="S18" s="229">
        <v>1649.0049413298048</v>
      </c>
      <c r="T18" s="229">
        <v>1683.6520183581467</v>
      </c>
      <c r="U18" s="229">
        <v>1508.5782192797515</v>
      </c>
      <c r="V18" s="229">
        <v>1668.5970975218813</v>
      </c>
      <c r="W18" s="229">
        <v>1647.754940701469</v>
      </c>
      <c r="X18" s="229">
        <v>1567.6586122850531</v>
      </c>
      <c r="Y18" s="229">
        <v>1574.6333171845254</v>
      </c>
    </row>
    <row r="19" spans="1:25" ht="12" customHeight="1" x14ac:dyDescent="0.25">
      <c r="A19" s="46" t="s">
        <v>31</v>
      </c>
      <c r="B19" s="229">
        <v>2.1987416816295924</v>
      </c>
      <c r="C19" s="229">
        <v>1.6970926059289733</v>
      </c>
      <c r="D19" s="229">
        <v>1.9003659041757388</v>
      </c>
      <c r="E19" s="229">
        <v>1.4652839841742173</v>
      </c>
      <c r="F19" s="229">
        <v>0.93083768866228689</v>
      </c>
      <c r="G19" s="229">
        <v>1.0350545308433126</v>
      </c>
      <c r="H19" s="229">
        <v>1.6708674978748359</v>
      </c>
      <c r="I19" s="229">
        <v>2.582757681689873</v>
      </c>
      <c r="J19" s="229">
        <v>3.1942661442778162</v>
      </c>
      <c r="K19" s="229">
        <v>1.5419684129501836</v>
      </c>
      <c r="L19" s="229">
        <v>3.2724472195588388</v>
      </c>
      <c r="M19" s="229">
        <v>2.1941824491641624</v>
      </c>
      <c r="N19" s="229">
        <v>1.2118843424334897</v>
      </c>
      <c r="O19" s="229">
        <v>1.9358729698393295</v>
      </c>
      <c r="P19" s="229">
        <v>2.7481788396564384</v>
      </c>
      <c r="Q19" s="229">
        <v>3.1225435818387246</v>
      </c>
      <c r="R19" s="229">
        <v>3.2638481224652414</v>
      </c>
      <c r="S19" s="229">
        <v>3.0654649075158149</v>
      </c>
      <c r="T19" s="229">
        <v>3.0768376314267036</v>
      </c>
      <c r="U19" s="229">
        <v>2.8387036746500276</v>
      </c>
      <c r="V19" s="229">
        <v>2.6345024917969577</v>
      </c>
      <c r="W19" s="229">
        <v>2.9393658065545751</v>
      </c>
      <c r="X19" s="229">
        <v>2.9361132551703411</v>
      </c>
      <c r="Y19" s="229">
        <v>3.5705084297528811</v>
      </c>
    </row>
    <row r="20" spans="1:25" ht="12" customHeight="1" x14ac:dyDescent="0.25">
      <c r="A20" s="46" t="s">
        <v>82</v>
      </c>
      <c r="B20" s="229">
        <v>43.113913926357533</v>
      </c>
      <c r="C20" s="229">
        <v>39.952582266697362</v>
      </c>
      <c r="D20" s="229">
        <v>33.641241362603459</v>
      </c>
      <c r="E20" s="229">
        <v>31.422529910123981</v>
      </c>
      <c r="F20" s="229">
        <v>32.969060772269216</v>
      </c>
      <c r="G20" s="229">
        <v>37.203773947955973</v>
      </c>
      <c r="H20" s="229">
        <v>41.107459156633716</v>
      </c>
      <c r="I20" s="229">
        <v>40.300772958154248</v>
      </c>
      <c r="J20" s="229">
        <v>36.467172487653613</v>
      </c>
      <c r="K20" s="229">
        <v>34.516798445107483</v>
      </c>
      <c r="L20" s="229">
        <v>27.483538667090986</v>
      </c>
      <c r="M20" s="229">
        <v>28.012516050709092</v>
      </c>
      <c r="N20" s="229">
        <v>27.18492265689191</v>
      </c>
      <c r="O20" s="229">
        <v>25.364239474604847</v>
      </c>
      <c r="P20" s="229">
        <v>27.056153237456314</v>
      </c>
      <c r="Q20" s="229">
        <v>24.885606242728286</v>
      </c>
      <c r="R20" s="229">
        <v>25.260046560818779</v>
      </c>
      <c r="S20" s="229">
        <v>21.662411689185987</v>
      </c>
      <c r="T20" s="229">
        <v>36.443891442825986</v>
      </c>
      <c r="U20" s="229">
        <v>32.366076248087921</v>
      </c>
      <c r="V20" s="229">
        <v>31.165839540677943</v>
      </c>
      <c r="W20" s="229">
        <v>27.051136192026544</v>
      </c>
      <c r="X20" s="229">
        <v>30.529996052451565</v>
      </c>
      <c r="Y20" s="229">
        <v>23.044234512935379</v>
      </c>
    </row>
    <row r="21" spans="1:25" ht="12" customHeight="1" x14ac:dyDescent="0.25">
      <c r="A21" s="46" t="s">
        <v>32</v>
      </c>
      <c r="B21" s="229">
        <v>2.4275223562719255</v>
      </c>
      <c r="C21" s="229">
        <v>3.9447574139216433</v>
      </c>
      <c r="D21" s="229">
        <v>1.1433317629530988</v>
      </c>
      <c r="E21" s="229">
        <v>2.9142066103674145</v>
      </c>
      <c r="F21" s="229">
        <v>2.2128172357855065</v>
      </c>
      <c r="G21" s="229">
        <v>1.5940956415281324</v>
      </c>
      <c r="H21" s="229">
        <v>0.53717829859082522</v>
      </c>
      <c r="I21" s="229">
        <v>0.46230997248417005</v>
      </c>
      <c r="J21" s="229">
        <v>0.39450230263571784</v>
      </c>
      <c r="K21" s="229">
        <v>5.0077075894059186E-2</v>
      </c>
      <c r="L21" s="229">
        <v>4.5242083011363746E-2</v>
      </c>
      <c r="M21" s="229">
        <v>4.6479636023671028E-2</v>
      </c>
      <c r="N21" s="229">
        <v>3.3233779437838666E-2</v>
      </c>
      <c r="O21" s="229">
        <v>1.3394360721306377E-2</v>
      </c>
      <c r="P21" s="229">
        <v>1.4225680308110356E-2</v>
      </c>
      <c r="Q21" s="229">
        <v>1.4428810811279303E-2</v>
      </c>
      <c r="R21" s="229">
        <v>1.5043280694948973E-2</v>
      </c>
      <c r="S21" s="229">
        <v>1.7040217173313187E-2</v>
      </c>
      <c r="T21" s="229">
        <v>1.2136474334934056E-4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</row>
    <row r="22" spans="1:25" ht="12" customHeight="1" x14ac:dyDescent="0.25">
      <c r="A22" s="46" t="s">
        <v>33</v>
      </c>
      <c r="B22" s="229">
        <v>56.057930367631002</v>
      </c>
      <c r="C22" s="229">
        <v>52.417551430574932</v>
      </c>
      <c r="D22" s="229">
        <v>51.853991812696734</v>
      </c>
      <c r="E22" s="229">
        <v>42.54701337801712</v>
      </c>
      <c r="F22" s="229">
        <v>20.051690415784872</v>
      </c>
      <c r="G22" s="229">
        <v>19.04910182520204</v>
      </c>
      <c r="H22" s="229">
        <v>30.26335722473387</v>
      </c>
      <c r="I22" s="229">
        <v>22.339086237670234</v>
      </c>
      <c r="J22" s="229">
        <v>22.181770176210488</v>
      </c>
      <c r="K22" s="229">
        <v>11.846346651766279</v>
      </c>
      <c r="L22" s="229">
        <v>15.329283659388729</v>
      </c>
      <c r="M22" s="229">
        <v>17.870070726216621</v>
      </c>
      <c r="N22" s="229">
        <v>15.793899343632729</v>
      </c>
      <c r="O22" s="229">
        <v>9.2205917675224445</v>
      </c>
      <c r="P22" s="229">
        <v>29.611326619023522</v>
      </c>
      <c r="Q22" s="229">
        <v>7.3260976722411204</v>
      </c>
      <c r="R22" s="229">
        <v>3.2846961488758546</v>
      </c>
      <c r="S22" s="229">
        <v>3.9164054269580451</v>
      </c>
      <c r="T22" s="229">
        <v>3.8834121180226631</v>
      </c>
      <c r="U22" s="229">
        <v>29.910572340439941</v>
      </c>
      <c r="V22" s="229">
        <v>17.430700022921371</v>
      </c>
      <c r="W22" s="229">
        <v>23.930163492953071</v>
      </c>
      <c r="X22" s="229">
        <v>20.634715067400965</v>
      </c>
      <c r="Y22" s="229">
        <v>12.424830917320751</v>
      </c>
    </row>
    <row r="23" spans="1:25" ht="12" customHeight="1" x14ac:dyDescent="0.25">
      <c r="A23" s="46" t="s">
        <v>73</v>
      </c>
      <c r="B23" s="229">
        <v>1335.3478411290153</v>
      </c>
      <c r="C23" s="229">
        <v>1227.599441279853</v>
      </c>
      <c r="D23" s="229">
        <v>1239.1477905222384</v>
      </c>
      <c r="E23" s="229">
        <v>1183.0729830753544</v>
      </c>
      <c r="F23" s="229">
        <v>1184.5033202140014</v>
      </c>
      <c r="G23" s="229">
        <v>1192.9130025380841</v>
      </c>
      <c r="H23" s="229">
        <v>1150.1203196796687</v>
      </c>
      <c r="I23" s="229">
        <v>1099.170115094191</v>
      </c>
      <c r="J23" s="229">
        <v>1050.9527464523037</v>
      </c>
      <c r="K23" s="229">
        <v>942.00136007363392</v>
      </c>
      <c r="L23" s="229">
        <v>1023.1106147847562</v>
      </c>
      <c r="M23" s="229">
        <v>1040.4371884990055</v>
      </c>
      <c r="N23" s="229">
        <v>1001.0386598540201</v>
      </c>
      <c r="O23" s="229">
        <v>1034.2938519547956</v>
      </c>
      <c r="P23" s="229">
        <v>993.62315899521582</v>
      </c>
      <c r="Q23" s="229">
        <v>1071.8235211180918</v>
      </c>
      <c r="R23" s="229">
        <v>1110.3385357234642</v>
      </c>
      <c r="S23" s="229">
        <v>1157.1511454180331</v>
      </c>
      <c r="T23" s="229">
        <v>1145.2251581838784</v>
      </c>
      <c r="U23" s="229">
        <v>1161.8748723374804</v>
      </c>
      <c r="V23" s="229">
        <v>1158.1321541131686</v>
      </c>
      <c r="W23" s="229">
        <v>1198.6281738504176</v>
      </c>
      <c r="X23" s="229">
        <v>1051.4309279274976</v>
      </c>
      <c r="Y23" s="229">
        <v>994.4839435506799</v>
      </c>
    </row>
    <row r="24" spans="1:25" ht="12" customHeight="1" x14ac:dyDescent="0.25">
      <c r="A24" s="46" t="s">
        <v>36</v>
      </c>
      <c r="B24" s="229">
        <v>6.7444201451584984</v>
      </c>
      <c r="C24" s="229">
        <v>7.125073771446532</v>
      </c>
      <c r="D24" s="229">
        <v>7.2219141292400622</v>
      </c>
      <c r="E24" s="229">
        <v>8.0008238523317505</v>
      </c>
      <c r="F24" s="229">
        <v>9.5328093308573258</v>
      </c>
      <c r="G24" s="229">
        <v>9.259932206066626</v>
      </c>
      <c r="H24" s="229">
        <v>10.206856778066378</v>
      </c>
      <c r="I24" s="229">
        <v>10.028723432381913</v>
      </c>
      <c r="J24" s="229">
        <v>9.7137004170088321</v>
      </c>
      <c r="K24" s="229">
        <v>7.8895623628478102</v>
      </c>
      <c r="L24" s="229">
        <v>8.7663849292388374</v>
      </c>
      <c r="M24" s="229">
        <v>8.5920790043440221</v>
      </c>
      <c r="N24" s="229">
        <v>8.6453053604308945</v>
      </c>
      <c r="O24" s="229">
        <v>8.8178194321398333</v>
      </c>
      <c r="P24" s="229">
        <v>9.1054951059120892</v>
      </c>
      <c r="Q24" s="229">
        <v>12.00764328115172</v>
      </c>
      <c r="R24" s="229">
        <v>12.851353685587272</v>
      </c>
      <c r="S24" s="229">
        <v>13.041589161644159</v>
      </c>
      <c r="T24" s="229">
        <v>11.58044089740164</v>
      </c>
      <c r="U24" s="229">
        <v>9.9561863330659506</v>
      </c>
      <c r="V24" s="229">
        <v>10.18025461720638</v>
      </c>
      <c r="W24" s="229">
        <v>10.16474924601509</v>
      </c>
      <c r="X24" s="229">
        <v>13.434862540522021</v>
      </c>
      <c r="Y24" s="229">
        <v>12.901491235757851</v>
      </c>
    </row>
    <row r="25" spans="1:25" ht="12" customHeight="1" x14ac:dyDescent="0.25">
      <c r="A25" s="46" t="s">
        <v>38</v>
      </c>
      <c r="B25" s="229">
        <v>15.54716810418215</v>
      </c>
      <c r="C25" s="229">
        <v>16.032767233203117</v>
      </c>
      <c r="D25" s="229">
        <v>18.174064179960094</v>
      </c>
      <c r="E25" s="229">
        <v>20.68379322499819</v>
      </c>
      <c r="F25" s="229">
        <v>24.329286334881932</v>
      </c>
      <c r="G25" s="229">
        <v>26.314360008927796</v>
      </c>
      <c r="H25" s="229">
        <v>28.233132423818777</v>
      </c>
      <c r="I25" s="229">
        <v>27.562398719721894</v>
      </c>
      <c r="J25" s="229">
        <v>27.446812283931482</v>
      </c>
      <c r="K25" s="229">
        <v>26.905002050598497</v>
      </c>
      <c r="L25" s="229">
        <v>23.55963568397339</v>
      </c>
      <c r="M25" s="229">
        <v>24.662080310878867</v>
      </c>
      <c r="N25" s="229">
        <v>24.376892426626668</v>
      </c>
      <c r="O25" s="229">
        <v>23.657982621451577</v>
      </c>
      <c r="P25" s="229">
        <v>37.802235005676479</v>
      </c>
      <c r="Q25" s="229">
        <v>45.437819628227381</v>
      </c>
      <c r="R25" s="229">
        <v>55.217337670128224</v>
      </c>
      <c r="S25" s="229">
        <v>52.762150238628465</v>
      </c>
      <c r="T25" s="229">
        <v>44.606279303009444</v>
      </c>
      <c r="U25" s="229">
        <v>37.858548780757104</v>
      </c>
      <c r="V25" s="229">
        <v>36.609284213688134</v>
      </c>
      <c r="W25" s="229">
        <v>32.028746605048553</v>
      </c>
      <c r="X25" s="229">
        <v>32.218579745473193</v>
      </c>
      <c r="Y25" s="229">
        <v>34.950795722557835</v>
      </c>
    </row>
    <row r="26" spans="1:25" ht="12" customHeight="1" x14ac:dyDescent="0.25">
      <c r="A26" s="46" t="s">
        <v>39</v>
      </c>
      <c r="B26" s="229">
        <v>1809.9166131872603</v>
      </c>
      <c r="C26" s="229">
        <v>1820.6636898864444</v>
      </c>
      <c r="D26" s="229">
        <v>1876.7073503952049</v>
      </c>
      <c r="E26" s="229">
        <v>1946.7388825366791</v>
      </c>
      <c r="F26" s="229">
        <v>2079.5382804156416</v>
      </c>
      <c r="G26" s="229">
        <v>2034.4466666675505</v>
      </c>
      <c r="H26" s="229">
        <v>1620.4263015224187</v>
      </c>
      <c r="I26" s="229">
        <v>1627.1380930934949</v>
      </c>
      <c r="J26" s="229">
        <v>1610.4894951524479</v>
      </c>
      <c r="K26" s="229">
        <v>1394.222449574864</v>
      </c>
      <c r="L26" s="229">
        <v>1464.4611778711678</v>
      </c>
      <c r="M26" s="229">
        <v>1437.2849600514528</v>
      </c>
      <c r="N26" s="229">
        <v>1385.8013183322842</v>
      </c>
      <c r="O26" s="229">
        <v>1384.0900489006929</v>
      </c>
      <c r="P26" s="229">
        <v>1388.3747754997344</v>
      </c>
      <c r="Q26" s="229">
        <v>1141.8006141302408</v>
      </c>
      <c r="R26" s="229">
        <v>1095.0805235881053</v>
      </c>
      <c r="S26" s="229">
        <v>1004.8345371479143</v>
      </c>
      <c r="T26" s="229">
        <v>960.15479469160255</v>
      </c>
      <c r="U26" s="229">
        <v>1013.3845242336854</v>
      </c>
      <c r="V26" s="229">
        <v>901.42704722961548</v>
      </c>
      <c r="W26" s="229">
        <v>967.32830484057536</v>
      </c>
      <c r="X26" s="229">
        <v>906.82062750826481</v>
      </c>
      <c r="Y26" s="229">
        <v>806.54642572361502</v>
      </c>
    </row>
    <row r="27" spans="1:25" ht="12" customHeight="1" x14ac:dyDescent="0.25">
      <c r="A27" s="39" t="s">
        <v>98</v>
      </c>
      <c r="B27" s="228">
        <f t="shared" ref="B27:Y27" si="3">SUM(B28:B37)</f>
        <v>3087.4182962102395</v>
      </c>
      <c r="C27" s="228">
        <f t="shared" si="3"/>
        <v>3053.9234987104624</v>
      </c>
      <c r="D27" s="228">
        <f t="shared" si="3"/>
        <v>3007.8865960406047</v>
      </c>
      <c r="E27" s="228">
        <f t="shared" si="3"/>
        <v>2974.5336844762969</v>
      </c>
      <c r="F27" s="228">
        <f t="shared" si="3"/>
        <v>3037.6817262716722</v>
      </c>
      <c r="G27" s="228">
        <f t="shared" si="3"/>
        <v>3043.9128831800053</v>
      </c>
      <c r="H27" s="228">
        <f t="shared" si="3"/>
        <v>2987.0514183918667</v>
      </c>
      <c r="I27" s="228">
        <f t="shared" si="3"/>
        <v>3005.6133296051894</v>
      </c>
      <c r="J27" s="228">
        <f t="shared" si="3"/>
        <v>2983.1333136044746</v>
      </c>
      <c r="K27" s="228">
        <f t="shared" si="3"/>
        <v>2606.5556676651086</v>
      </c>
      <c r="L27" s="228">
        <f t="shared" si="3"/>
        <v>2821.5682074602873</v>
      </c>
      <c r="M27" s="228">
        <f t="shared" si="3"/>
        <v>2770.7201033860674</v>
      </c>
      <c r="N27" s="228">
        <f t="shared" si="3"/>
        <v>2578.9587998008519</v>
      </c>
      <c r="O27" s="228">
        <f t="shared" si="3"/>
        <v>2573.8333204157357</v>
      </c>
      <c r="P27" s="228">
        <f t="shared" si="3"/>
        <v>2465.1947446189179</v>
      </c>
      <c r="Q27" s="228">
        <f t="shared" si="3"/>
        <v>2601.3844701149987</v>
      </c>
      <c r="R27" s="228">
        <f t="shared" si="3"/>
        <v>2741.6321366458155</v>
      </c>
      <c r="S27" s="228">
        <f t="shared" si="3"/>
        <v>2794.9750918937339</v>
      </c>
      <c r="T27" s="228">
        <f t="shared" si="3"/>
        <v>2779.5576255312176</v>
      </c>
      <c r="U27" s="228">
        <f t="shared" si="3"/>
        <v>2734.2131735257299</v>
      </c>
      <c r="V27" s="228">
        <f t="shared" si="3"/>
        <v>2694.5345764724607</v>
      </c>
      <c r="W27" s="228">
        <f t="shared" si="3"/>
        <v>2755.017978023222</v>
      </c>
      <c r="X27" s="228">
        <f t="shared" si="3"/>
        <v>2526.6585435668653</v>
      </c>
      <c r="Y27" s="228">
        <f t="shared" si="3"/>
        <v>2390.9998684189768</v>
      </c>
    </row>
    <row r="28" spans="1:25" ht="12" customHeight="1" x14ac:dyDescent="0.25">
      <c r="A28" s="18" t="s">
        <v>28</v>
      </c>
      <c r="B28" s="230">
        <v>29.529472148881236</v>
      </c>
      <c r="C28" s="230">
        <v>29.397641281206166</v>
      </c>
      <c r="D28" s="230">
        <v>22.2134577339964</v>
      </c>
      <c r="E28" s="230">
        <v>20.118063813952272</v>
      </c>
      <c r="F28" s="230">
        <v>19.323679662934854</v>
      </c>
      <c r="G28" s="230">
        <v>18.812214979310049</v>
      </c>
      <c r="H28" s="230">
        <v>16.896326398745416</v>
      </c>
      <c r="I28" s="230">
        <v>25.12239549136698</v>
      </c>
      <c r="J28" s="230">
        <v>22.79045684898534</v>
      </c>
      <c r="K28" s="230">
        <v>20.424398125013315</v>
      </c>
      <c r="L28" s="230">
        <v>21.925818647349836</v>
      </c>
      <c r="M28" s="230">
        <v>20.71374033062467</v>
      </c>
      <c r="N28" s="230">
        <v>21.049967240121209</v>
      </c>
      <c r="O28" s="230">
        <v>16.972750975108703</v>
      </c>
      <c r="P28" s="230">
        <v>18.467248809878562</v>
      </c>
      <c r="Q28" s="230">
        <v>17.148244825800486</v>
      </c>
      <c r="R28" s="230">
        <v>21.865656364391103</v>
      </c>
      <c r="S28" s="230">
        <v>29.089803583997949</v>
      </c>
      <c r="T28" s="230">
        <v>31.777388211443476</v>
      </c>
      <c r="U28" s="230">
        <v>18.500736707428491</v>
      </c>
      <c r="V28" s="230">
        <v>15.34697352690487</v>
      </c>
      <c r="W28" s="230">
        <v>17.062178856104261</v>
      </c>
      <c r="X28" s="230">
        <v>13.879698067513033</v>
      </c>
      <c r="Y28" s="230">
        <v>8.4730011245661387</v>
      </c>
    </row>
    <row r="29" spans="1:25" ht="12" customHeight="1" x14ac:dyDescent="0.25">
      <c r="A29" s="18" t="s">
        <v>42</v>
      </c>
      <c r="B29" s="230">
        <v>3.2337491815832609</v>
      </c>
      <c r="C29" s="230">
        <v>1.2145041318792009</v>
      </c>
      <c r="D29" s="230">
        <v>7.3081925953161999</v>
      </c>
      <c r="E29" s="230">
        <v>3.26037305533763</v>
      </c>
      <c r="F29" s="230">
        <v>2.8528585983185901</v>
      </c>
      <c r="G29" s="230">
        <v>0.81980351990922051</v>
      </c>
      <c r="H29" s="230">
        <v>7.3783870136452894</v>
      </c>
      <c r="I29" s="230">
        <v>5.7846156465530463</v>
      </c>
      <c r="J29" s="230">
        <v>4.5450514228532821</v>
      </c>
      <c r="K29" s="230">
        <v>3.3054871991478261</v>
      </c>
      <c r="L29" s="230">
        <v>6.1978211185195464</v>
      </c>
      <c r="M29" s="230">
        <v>4.6037195993780404</v>
      </c>
      <c r="N29" s="230">
        <v>4.1852332777240413</v>
      </c>
      <c r="O29" s="230">
        <v>4.1852332777388019</v>
      </c>
      <c r="P29" s="230">
        <v>4.1852332777338273</v>
      </c>
      <c r="Q29" s="230">
        <v>75.371575177661271</v>
      </c>
      <c r="R29" s="230">
        <v>93.167581660476543</v>
      </c>
      <c r="S29" s="230">
        <v>89.917445120309708</v>
      </c>
      <c r="T29" s="230">
        <v>79.254303413131311</v>
      </c>
      <c r="U29" s="230">
        <v>84.068061381755982</v>
      </c>
      <c r="V29" s="230">
        <v>71.431347331186842</v>
      </c>
      <c r="W29" s="230">
        <v>53.26082960348888</v>
      </c>
      <c r="X29" s="230">
        <v>47.218314646956813</v>
      </c>
      <c r="Y29" s="230">
        <v>44.960952694830432</v>
      </c>
    </row>
    <row r="30" spans="1:25" ht="12" customHeight="1" x14ac:dyDescent="0.25">
      <c r="A30" s="18" t="s">
        <v>31</v>
      </c>
      <c r="B30" s="230">
        <v>2.8592427975788972</v>
      </c>
      <c r="C30" s="230">
        <v>1.9953610396816095</v>
      </c>
      <c r="D30" s="230">
        <v>1.911901990635354</v>
      </c>
      <c r="E30" s="230">
        <v>1.8598295481895162</v>
      </c>
      <c r="F30" s="230">
        <v>2.1871490093806312</v>
      </c>
      <c r="G30" s="230">
        <v>2.5384881237961032</v>
      </c>
      <c r="H30" s="230">
        <v>1.6687090632007742</v>
      </c>
      <c r="I30" s="230">
        <v>4.4264888141022096</v>
      </c>
      <c r="J30" s="230">
        <v>4.1123680035379282</v>
      </c>
      <c r="K30" s="230">
        <v>4.6124707378439567</v>
      </c>
      <c r="L30" s="230">
        <v>3.4357481291486955</v>
      </c>
      <c r="M30" s="230">
        <v>1.9449107895921003</v>
      </c>
      <c r="N30" s="230">
        <v>2.2161943296187006</v>
      </c>
      <c r="O30" s="230">
        <v>3.7349468077296875</v>
      </c>
      <c r="P30" s="230">
        <v>4.1584337202685004</v>
      </c>
      <c r="Q30" s="230">
        <v>4.0896858497895225</v>
      </c>
      <c r="R30" s="230">
        <v>3.8270115651518259</v>
      </c>
      <c r="S30" s="230">
        <v>3.7010137802977798</v>
      </c>
      <c r="T30" s="230">
        <v>3.7333565055405966</v>
      </c>
      <c r="U30" s="230">
        <v>3.3242679498998808</v>
      </c>
      <c r="V30" s="230">
        <v>3.428684485300669</v>
      </c>
      <c r="W30" s="230">
        <v>3.6844644420219792</v>
      </c>
      <c r="X30" s="230">
        <v>4.3985010091172008</v>
      </c>
      <c r="Y30" s="230">
        <v>3.6909293731839945</v>
      </c>
    </row>
    <row r="31" spans="1:25" ht="12" customHeight="1" x14ac:dyDescent="0.25">
      <c r="A31" s="18" t="s">
        <v>82</v>
      </c>
      <c r="B31" s="230">
        <v>221.56170313735811</v>
      </c>
      <c r="C31" s="230">
        <v>214.99891790140342</v>
      </c>
      <c r="D31" s="230">
        <v>203.49555860071894</v>
      </c>
      <c r="E31" s="230">
        <v>198.82865326345433</v>
      </c>
      <c r="F31" s="230">
        <v>202.59261984296757</v>
      </c>
      <c r="G31" s="230">
        <v>202.53439277784335</v>
      </c>
      <c r="H31" s="230">
        <v>198.65878493987844</v>
      </c>
      <c r="I31" s="230">
        <v>196.26354943897104</v>
      </c>
      <c r="J31" s="230">
        <v>195.17095869602679</v>
      </c>
      <c r="K31" s="230">
        <v>189.49195854982577</v>
      </c>
      <c r="L31" s="230">
        <v>167.71594457305162</v>
      </c>
      <c r="M31" s="230">
        <v>173.31162544070503</v>
      </c>
      <c r="N31" s="230">
        <v>158.36559518510921</v>
      </c>
      <c r="O31" s="230">
        <v>160.82464952983329</v>
      </c>
      <c r="P31" s="230">
        <v>162.40291203773631</v>
      </c>
      <c r="Q31" s="230">
        <v>150.65124496937619</v>
      </c>
      <c r="R31" s="230">
        <v>162.19107356042866</v>
      </c>
      <c r="S31" s="230">
        <v>153.40786087548301</v>
      </c>
      <c r="T31" s="230">
        <v>159.36382207223056</v>
      </c>
      <c r="U31" s="230">
        <v>149.16996071331235</v>
      </c>
      <c r="V31" s="230">
        <v>156.54304204802909</v>
      </c>
      <c r="W31" s="230">
        <v>152.83528825896553</v>
      </c>
      <c r="X31" s="230">
        <v>150.05124420544763</v>
      </c>
      <c r="Y31" s="230">
        <v>148.93013693990548</v>
      </c>
    </row>
    <row r="32" spans="1:25" ht="12" customHeight="1" x14ac:dyDescent="0.25">
      <c r="A32" s="18" t="s">
        <v>32</v>
      </c>
      <c r="B32" s="230">
        <v>13.301553753867752</v>
      </c>
      <c r="C32" s="230">
        <v>13.552760278056589</v>
      </c>
      <c r="D32" s="230">
        <v>5.1002238810856229</v>
      </c>
      <c r="E32" s="230">
        <v>6.2159267802697284</v>
      </c>
      <c r="F32" s="230">
        <v>5.3299294979357441</v>
      </c>
      <c r="G32" s="230">
        <v>5.6279793254513901</v>
      </c>
      <c r="H32" s="230">
        <v>9.2084524580085052</v>
      </c>
      <c r="I32" s="230">
        <v>9.7328041283978823</v>
      </c>
      <c r="J32" s="230">
        <v>11.307673629649781</v>
      </c>
      <c r="K32" s="230">
        <v>7.2907217554567101</v>
      </c>
      <c r="L32" s="230">
        <v>6.892668149352934</v>
      </c>
      <c r="M32" s="230">
        <v>7.377385382974019</v>
      </c>
      <c r="N32" s="230">
        <v>5.3278772454066372</v>
      </c>
      <c r="O32" s="230">
        <v>2.0710899529301217</v>
      </c>
      <c r="P32" s="230">
        <v>2.0314710550009041</v>
      </c>
      <c r="Q32" s="230">
        <v>1.9256642425442758</v>
      </c>
      <c r="R32" s="230">
        <v>1.9204212208871887</v>
      </c>
      <c r="S32" s="230">
        <v>2.2235273544629397</v>
      </c>
      <c r="T32" s="230">
        <v>2.6242217461641091E-4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</row>
    <row r="33" spans="1:2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9.9115566296149719E-4</v>
      </c>
      <c r="S33" s="230">
        <v>0</v>
      </c>
      <c r="T33" s="230">
        <v>0</v>
      </c>
      <c r="U33" s="230">
        <v>5.1376513353214248E-2</v>
      </c>
      <c r="V33" s="230">
        <v>3.2336657610471893E-2</v>
      </c>
      <c r="W33" s="230">
        <v>2.045255411278419E-3</v>
      </c>
      <c r="X33" s="230">
        <v>1.5345760019697275E-3</v>
      </c>
      <c r="Y33" s="230">
        <v>2.5878541283189099E-3</v>
      </c>
    </row>
    <row r="34" spans="1:25" ht="12" customHeight="1" x14ac:dyDescent="0.25">
      <c r="A34" s="18" t="s">
        <v>73</v>
      </c>
      <c r="B34" s="230">
        <v>1423.9158989983025</v>
      </c>
      <c r="C34" s="230">
        <v>1384.6234096273774</v>
      </c>
      <c r="D34" s="230">
        <v>1342.670668179499</v>
      </c>
      <c r="E34" s="230">
        <v>1324.8014268061527</v>
      </c>
      <c r="F34" s="230">
        <v>1334.2576351261725</v>
      </c>
      <c r="G34" s="230">
        <v>1344.0033786802321</v>
      </c>
      <c r="H34" s="230">
        <v>1290.5752282782453</v>
      </c>
      <c r="I34" s="230">
        <v>1272.0662492372553</v>
      </c>
      <c r="J34" s="230">
        <v>1254.4871180742809</v>
      </c>
      <c r="K34" s="230">
        <v>1146.4124469220899</v>
      </c>
      <c r="L34" s="230">
        <v>1277.5446044303421</v>
      </c>
      <c r="M34" s="230">
        <v>1209.26688956832</v>
      </c>
      <c r="N34" s="230">
        <v>1197.7877366242351</v>
      </c>
      <c r="O34" s="230">
        <v>1207.8965297355808</v>
      </c>
      <c r="P34" s="230">
        <v>1150.1074294160521</v>
      </c>
      <c r="Q34" s="230">
        <v>1199.6809991392838</v>
      </c>
      <c r="R34" s="230">
        <v>1255.7942363309919</v>
      </c>
      <c r="S34" s="230">
        <v>1299.9090946774709</v>
      </c>
      <c r="T34" s="230">
        <v>1284.9617172823971</v>
      </c>
      <c r="U34" s="230">
        <v>1273.5622870647394</v>
      </c>
      <c r="V34" s="230">
        <v>1254.3538534405247</v>
      </c>
      <c r="W34" s="230">
        <v>1327.249975233759</v>
      </c>
      <c r="X34" s="230">
        <v>1136.9160489268183</v>
      </c>
      <c r="Y34" s="230">
        <v>1074.2321023504785</v>
      </c>
    </row>
    <row r="35" spans="1:25" ht="12" customHeight="1" x14ac:dyDescent="0.25">
      <c r="A35" s="18" t="s">
        <v>36</v>
      </c>
      <c r="B35" s="230">
        <v>79.725409191985136</v>
      </c>
      <c r="C35" s="230">
        <v>85.486266155550567</v>
      </c>
      <c r="D35" s="230">
        <v>84.255199450142527</v>
      </c>
      <c r="E35" s="230">
        <v>95.296674039783852</v>
      </c>
      <c r="F35" s="230">
        <v>114.29669748765112</v>
      </c>
      <c r="G35" s="230">
        <v>111.69668333398539</v>
      </c>
      <c r="H35" s="230">
        <v>119.82615465745688</v>
      </c>
      <c r="I35" s="230">
        <v>118.52020025553271</v>
      </c>
      <c r="J35" s="230">
        <v>115.37366030834052</v>
      </c>
      <c r="K35" s="230">
        <v>94.766831744778173</v>
      </c>
      <c r="L35" s="230">
        <v>103.86512783256242</v>
      </c>
      <c r="M35" s="230">
        <v>101.17174600403229</v>
      </c>
      <c r="N35" s="230">
        <v>102.325569128536</v>
      </c>
      <c r="O35" s="230">
        <v>104.95638065764695</v>
      </c>
      <c r="P35" s="230">
        <v>108.18838004716055</v>
      </c>
      <c r="Q35" s="230">
        <v>109.53546393522853</v>
      </c>
      <c r="R35" s="230">
        <v>113.07984536972296</v>
      </c>
      <c r="S35" s="230">
        <v>122.90978765511031</v>
      </c>
      <c r="T35" s="230">
        <v>110.28276898875127</v>
      </c>
      <c r="U35" s="230">
        <v>91.183747620228786</v>
      </c>
      <c r="V35" s="230">
        <v>99.333966686631101</v>
      </c>
      <c r="W35" s="230">
        <v>119.04195157961553</v>
      </c>
      <c r="X35" s="230">
        <v>161.40478046983083</v>
      </c>
      <c r="Y35" s="230">
        <v>144.75559515284976</v>
      </c>
    </row>
    <row r="36" spans="1:2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0</v>
      </c>
      <c r="L36" s="230">
        <v>0</v>
      </c>
      <c r="M36" s="230">
        <v>0</v>
      </c>
      <c r="N36" s="230">
        <v>0</v>
      </c>
      <c r="O36" s="230">
        <v>0</v>
      </c>
      <c r="P36" s="230">
        <v>0</v>
      </c>
      <c r="Q36" s="230">
        <v>0</v>
      </c>
      <c r="R36" s="230">
        <v>0</v>
      </c>
      <c r="S36" s="230">
        <v>0</v>
      </c>
      <c r="T36" s="230">
        <v>0</v>
      </c>
      <c r="U36" s="230">
        <v>0</v>
      </c>
      <c r="V36" s="230">
        <v>0</v>
      </c>
      <c r="W36" s="230">
        <v>0</v>
      </c>
      <c r="X36" s="230">
        <v>0</v>
      </c>
      <c r="Y36" s="230">
        <v>0</v>
      </c>
    </row>
    <row r="37" spans="1:25" ht="12" customHeight="1" x14ac:dyDescent="0.25">
      <c r="A37" s="47" t="s">
        <v>40</v>
      </c>
      <c r="B37" s="231">
        <v>1313.2912670006829</v>
      </c>
      <c r="C37" s="231">
        <v>1322.6546382953074</v>
      </c>
      <c r="D37" s="231">
        <v>1340.9313936092103</v>
      </c>
      <c r="E37" s="231">
        <v>1324.1527371691568</v>
      </c>
      <c r="F37" s="231">
        <v>1356.8411570463111</v>
      </c>
      <c r="G37" s="231">
        <v>1357.8799424394774</v>
      </c>
      <c r="H37" s="231">
        <v>1342.8393755826862</v>
      </c>
      <c r="I37" s="231">
        <v>1373.6970265930099</v>
      </c>
      <c r="J37" s="231">
        <v>1375.3460266208001</v>
      </c>
      <c r="K37" s="231">
        <v>1140.2513526309529</v>
      </c>
      <c r="L37" s="231">
        <v>1233.9904745799602</v>
      </c>
      <c r="M37" s="231">
        <v>1252.3300862704411</v>
      </c>
      <c r="N37" s="231">
        <v>1087.7006267701013</v>
      </c>
      <c r="O37" s="231">
        <v>1073.1917394791672</v>
      </c>
      <c r="P37" s="231">
        <v>1015.6536362550873</v>
      </c>
      <c r="Q37" s="231">
        <v>1042.9815919753146</v>
      </c>
      <c r="R37" s="231">
        <v>1089.7853194181023</v>
      </c>
      <c r="S37" s="231">
        <v>1093.8165588466013</v>
      </c>
      <c r="T37" s="231">
        <v>1110.1840066355485</v>
      </c>
      <c r="U37" s="231">
        <v>1114.3527355750116</v>
      </c>
      <c r="V37" s="231">
        <v>1094.0643722962732</v>
      </c>
      <c r="W37" s="231">
        <v>1081.8812447938553</v>
      </c>
      <c r="X37" s="231">
        <v>1012.7884216651796</v>
      </c>
      <c r="Y37" s="231">
        <v>965.95456292903441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0.99999999999999989</v>
      </c>
      <c r="F41" s="232">
        <f t="shared" si="4"/>
        <v>1</v>
      </c>
      <c r="G41" s="232">
        <f t="shared" si="4"/>
        <v>0.99999999999999989</v>
      </c>
      <c r="H41" s="232">
        <f t="shared" si="4"/>
        <v>1</v>
      </c>
      <c r="I41" s="232">
        <f t="shared" si="4"/>
        <v>0.99999999999999978</v>
      </c>
      <c r="J41" s="232">
        <f t="shared" si="4"/>
        <v>0.99999999999999989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0.99999999999999989</v>
      </c>
      <c r="Y41" s="232">
        <f t="shared" si="4"/>
        <v>0.99999999999999989</v>
      </c>
    </row>
    <row r="42" spans="1:25" ht="12" customHeight="1" x14ac:dyDescent="0.25">
      <c r="A42" s="173" t="s">
        <v>91</v>
      </c>
      <c r="B42" s="233">
        <f t="shared" ref="B42:Y42" si="5">IF(B6=0,0,B6/B$5)</f>
        <v>6.2165028004150108E-3</v>
      </c>
      <c r="C42" s="233">
        <f t="shared" si="5"/>
        <v>6.2951262339833846E-3</v>
      </c>
      <c r="D42" s="233">
        <f t="shared" si="5"/>
        <v>6.1895303602529017E-3</v>
      </c>
      <c r="E42" s="233">
        <f t="shared" si="5"/>
        <v>5.9466106749201412E-3</v>
      </c>
      <c r="F42" s="233">
        <f t="shared" si="5"/>
        <v>5.831681766350778E-3</v>
      </c>
      <c r="G42" s="233">
        <f t="shared" si="5"/>
        <v>5.8790372066264114E-3</v>
      </c>
      <c r="H42" s="233">
        <f t="shared" si="5"/>
        <v>6.1745119948170089E-3</v>
      </c>
      <c r="I42" s="233">
        <f t="shared" si="5"/>
        <v>6.106069845337932E-3</v>
      </c>
      <c r="J42" s="233">
        <f t="shared" si="5"/>
        <v>6.3233281360868844E-3</v>
      </c>
      <c r="K42" s="233">
        <f t="shared" si="5"/>
        <v>6.4470877116903991E-3</v>
      </c>
      <c r="L42" s="233">
        <f t="shared" si="5"/>
        <v>6.3993940031608415E-3</v>
      </c>
      <c r="M42" s="233">
        <f t="shared" si="5"/>
        <v>6.2314084667337731E-3</v>
      </c>
      <c r="N42" s="233">
        <f t="shared" si="5"/>
        <v>6.1407762839584224E-3</v>
      </c>
      <c r="O42" s="233">
        <f t="shared" si="5"/>
        <v>6.2086527784594144E-3</v>
      </c>
      <c r="P42" s="233">
        <f t="shared" si="5"/>
        <v>6.1662654409160907E-3</v>
      </c>
      <c r="Q42" s="233">
        <f t="shared" si="5"/>
        <v>6.370269596816241E-3</v>
      </c>
      <c r="R42" s="233">
        <f t="shared" si="5"/>
        <v>6.2619184419623599E-3</v>
      </c>
      <c r="S42" s="233">
        <f t="shared" si="5"/>
        <v>6.3541419282706806E-3</v>
      </c>
      <c r="T42" s="233">
        <f t="shared" si="5"/>
        <v>6.4523087839285162E-3</v>
      </c>
      <c r="U42" s="233">
        <f t="shared" si="5"/>
        <v>6.4033701557656142E-3</v>
      </c>
      <c r="V42" s="233">
        <f t="shared" si="5"/>
        <v>6.4867177760271101E-3</v>
      </c>
      <c r="W42" s="233">
        <f t="shared" si="5"/>
        <v>6.4790189609305378E-3</v>
      </c>
      <c r="X42" s="233">
        <f t="shared" si="5"/>
        <v>6.9016571559290122E-3</v>
      </c>
      <c r="Y42" s="233">
        <f t="shared" si="5"/>
        <v>6.9357820542751882E-3</v>
      </c>
    </row>
    <row r="43" spans="1:25" ht="12" customHeight="1" x14ac:dyDescent="0.25">
      <c r="A43" s="173" t="s">
        <v>92</v>
      </c>
      <c r="B43" s="233">
        <f t="shared" ref="B43:Y43" si="6">IF(B7=0,0,B7/B$5)</f>
        <v>3.4486427226338421E-3</v>
      </c>
      <c r="C43" s="233">
        <f t="shared" si="6"/>
        <v>3.465663780218261E-3</v>
      </c>
      <c r="D43" s="233">
        <f t="shared" si="6"/>
        <v>3.4646251308868706E-3</v>
      </c>
      <c r="E43" s="233">
        <f t="shared" si="6"/>
        <v>3.3763632446276171E-3</v>
      </c>
      <c r="F43" s="233">
        <f t="shared" si="6"/>
        <v>3.3548882037905598E-3</v>
      </c>
      <c r="G43" s="233">
        <f t="shared" si="6"/>
        <v>3.4439148548696453E-3</v>
      </c>
      <c r="H43" s="233">
        <f t="shared" si="6"/>
        <v>3.6449208989526465E-3</v>
      </c>
      <c r="I43" s="233">
        <f t="shared" si="6"/>
        <v>3.6637932839417315E-3</v>
      </c>
      <c r="J43" s="233">
        <f t="shared" si="6"/>
        <v>3.7248389125119938E-3</v>
      </c>
      <c r="K43" s="233">
        <f t="shared" si="6"/>
        <v>4.0217448193661954E-3</v>
      </c>
      <c r="L43" s="233">
        <f t="shared" si="6"/>
        <v>3.9699177644045517E-3</v>
      </c>
      <c r="M43" s="233">
        <f t="shared" si="6"/>
        <v>4.0086503531714867E-3</v>
      </c>
      <c r="N43" s="233">
        <f t="shared" si="6"/>
        <v>3.8556082274821672E-3</v>
      </c>
      <c r="O43" s="233">
        <f t="shared" si="6"/>
        <v>3.9716369681341976E-3</v>
      </c>
      <c r="P43" s="233">
        <f t="shared" si="6"/>
        <v>3.955864762333193E-3</v>
      </c>
      <c r="Q43" s="233">
        <f t="shared" si="6"/>
        <v>4.1451583141670547E-3</v>
      </c>
      <c r="R43" s="233">
        <f t="shared" si="6"/>
        <v>4.0412386693782203E-3</v>
      </c>
      <c r="S43" s="233">
        <f t="shared" si="6"/>
        <v>4.1206047675292649E-3</v>
      </c>
      <c r="T43" s="233">
        <f t="shared" si="6"/>
        <v>4.2786143985491173E-3</v>
      </c>
      <c r="U43" s="233">
        <f t="shared" si="6"/>
        <v>4.1651932378236039E-3</v>
      </c>
      <c r="V43" s="233">
        <f t="shared" si="6"/>
        <v>4.3141010504112202E-3</v>
      </c>
      <c r="W43" s="233">
        <f t="shared" si="6"/>
        <v>4.364304251113795E-3</v>
      </c>
      <c r="X43" s="233">
        <f t="shared" si="6"/>
        <v>4.7511233046060022E-3</v>
      </c>
      <c r="Y43" s="233">
        <f t="shared" si="6"/>
        <v>4.6537150667944824E-3</v>
      </c>
    </row>
    <row r="44" spans="1:25" ht="12" customHeight="1" x14ac:dyDescent="0.25">
      <c r="A44" s="173" t="s">
        <v>93</v>
      </c>
      <c r="B44" s="233">
        <f t="shared" ref="B44:Y44" si="7">IF(B8=0,0,B8/B$5)</f>
        <v>3.0500196256657525E-2</v>
      </c>
      <c r="C44" s="233">
        <f t="shared" si="7"/>
        <v>3.0657407054712805E-2</v>
      </c>
      <c r="D44" s="233">
        <f t="shared" si="7"/>
        <v>3.0459254071181708E-2</v>
      </c>
      <c r="E44" s="233">
        <f t="shared" si="7"/>
        <v>2.9620924593561779E-2</v>
      </c>
      <c r="F44" s="233">
        <f t="shared" si="7"/>
        <v>2.9367397441525177E-2</v>
      </c>
      <c r="G44" s="233">
        <f t="shared" si="7"/>
        <v>2.9964470524468923E-2</v>
      </c>
      <c r="H44" s="233">
        <f t="shared" si="7"/>
        <v>3.1473907450927492E-2</v>
      </c>
      <c r="I44" s="233">
        <f t="shared" si="7"/>
        <v>3.1479793679659557E-2</v>
      </c>
      <c r="J44" s="233">
        <f t="shared" si="7"/>
        <v>3.20140378884326E-2</v>
      </c>
      <c r="K44" s="233">
        <f t="shared" si="7"/>
        <v>3.3254208729578807E-2</v>
      </c>
      <c r="L44" s="233">
        <f t="shared" si="7"/>
        <v>3.2915668745963439E-2</v>
      </c>
      <c r="M44" s="233">
        <f t="shared" si="7"/>
        <v>3.3507495270037081E-2</v>
      </c>
      <c r="N44" s="233">
        <f t="shared" si="7"/>
        <v>3.2258808434773183E-2</v>
      </c>
      <c r="O44" s="233">
        <f t="shared" si="7"/>
        <v>3.2987779133755453E-2</v>
      </c>
      <c r="P44" s="233">
        <f t="shared" si="7"/>
        <v>3.2681151367932607E-2</v>
      </c>
      <c r="Q44" s="233">
        <f t="shared" si="7"/>
        <v>3.3958272570976389E-2</v>
      </c>
      <c r="R44" s="233">
        <f t="shared" si="7"/>
        <v>3.3177510319225959E-2</v>
      </c>
      <c r="S44" s="233">
        <f t="shared" si="7"/>
        <v>3.3677424834345659E-2</v>
      </c>
      <c r="T44" s="233">
        <f t="shared" si="7"/>
        <v>3.4435812465139055E-2</v>
      </c>
      <c r="U44" s="233">
        <f t="shared" si="7"/>
        <v>3.3800268860580719E-2</v>
      </c>
      <c r="V44" s="233">
        <f t="shared" si="7"/>
        <v>3.4449767903976532E-2</v>
      </c>
      <c r="W44" s="233">
        <f t="shared" si="7"/>
        <v>3.4197276717186392E-2</v>
      </c>
      <c r="X44" s="233">
        <f t="shared" si="7"/>
        <v>3.6877109155981247E-2</v>
      </c>
      <c r="Y44" s="233">
        <f t="shared" si="7"/>
        <v>3.6397567103794604E-2</v>
      </c>
    </row>
    <row r="45" spans="1:25" ht="12" customHeight="1" x14ac:dyDescent="0.25">
      <c r="A45" s="173" t="s">
        <v>94</v>
      </c>
      <c r="B45" s="233">
        <f t="shared" ref="B45:Y45" si="8">IF(B9=0,0,B9/B$5)</f>
        <v>2.2171788739842956E-2</v>
      </c>
      <c r="C45" s="233">
        <f t="shared" si="8"/>
        <v>2.2177157306838686E-2</v>
      </c>
      <c r="D45" s="233">
        <f t="shared" si="8"/>
        <v>2.2243980534413198E-2</v>
      </c>
      <c r="E45" s="233">
        <f t="shared" si="8"/>
        <v>2.1721726803548308E-2</v>
      </c>
      <c r="F45" s="233">
        <f t="shared" si="8"/>
        <v>2.1569409206085469E-2</v>
      </c>
      <c r="G45" s="233">
        <f t="shared" si="8"/>
        <v>2.2214792205403171E-2</v>
      </c>
      <c r="H45" s="233">
        <f t="shared" si="8"/>
        <v>2.35989628904055E-2</v>
      </c>
      <c r="I45" s="233">
        <f t="shared" si="8"/>
        <v>2.3826335050937914E-2</v>
      </c>
      <c r="J45" s="233">
        <f t="shared" si="8"/>
        <v>2.4060513958203973E-2</v>
      </c>
      <c r="K45" s="233">
        <f t="shared" si="8"/>
        <v>2.5970217711083831E-2</v>
      </c>
      <c r="L45" s="233">
        <f t="shared" si="8"/>
        <v>2.5579921666028582E-2</v>
      </c>
      <c r="M45" s="233">
        <f t="shared" si="8"/>
        <v>2.6120880142969947E-2</v>
      </c>
      <c r="N45" s="233">
        <f t="shared" si="8"/>
        <v>2.5084676924681158E-2</v>
      </c>
      <c r="O45" s="233">
        <f t="shared" si="8"/>
        <v>2.5810110790425039E-2</v>
      </c>
      <c r="P45" s="233">
        <f t="shared" si="8"/>
        <v>2.5705708059844942E-2</v>
      </c>
      <c r="Q45" s="233">
        <f t="shared" si="8"/>
        <v>2.6982407754002111E-2</v>
      </c>
      <c r="R45" s="233">
        <f t="shared" si="8"/>
        <v>2.6223014895841848E-2</v>
      </c>
      <c r="S45" s="233">
        <f t="shared" si="8"/>
        <v>2.6700828215349772E-2</v>
      </c>
      <c r="T45" s="233">
        <f t="shared" si="8"/>
        <v>2.769979821509275E-2</v>
      </c>
      <c r="U45" s="233">
        <f t="shared" si="8"/>
        <v>2.6918436158475972E-2</v>
      </c>
      <c r="V45" s="233">
        <f t="shared" si="8"/>
        <v>2.807649771114213E-2</v>
      </c>
      <c r="W45" s="233">
        <f t="shared" si="8"/>
        <v>2.8589844640766127E-2</v>
      </c>
      <c r="X45" s="233">
        <f t="shared" si="8"/>
        <v>3.1128862212808937E-2</v>
      </c>
      <c r="Y45" s="233">
        <f t="shared" si="8"/>
        <v>3.0481662280269693E-2</v>
      </c>
    </row>
    <row r="46" spans="1:25" ht="12" customHeight="1" x14ac:dyDescent="0.25">
      <c r="A46" s="173" t="s">
        <v>95</v>
      </c>
      <c r="B46" s="233">
        <f t="shared" ref="B46:Y46" si="9">IF(B10=0,0,B10/B$5)</f>
        <v>2.5309913296701764E-2</v>
      </c>
      <c r="C46" s="233">
        <f t="shared" si="9"/>
        <v>2.4390290893549584E-2</v>
      </c>
      <c r="D46" s="233">
        <f t="shared" si="9"/>
        <v>2.3553629928447787E-2</v>
      </c>
      <c r="E46" s="233">
        <f t="shared" si="9"/>
        <v>2.3057514346596593E-2</v>
      </c>
      <c r="F46" s="233">
        <f t="shared" si="9"/>
        <v>2.2858189355882758E-2</v>
      </c>
      <c r="G46" s="233">
        <f t="shared" si="9"/>
        <v>2.2983310870722262E-2</v>
      </c>
      <c r="H46" s="233">
        <f t="shared" si="9"/>
        <v>2.2918958730740745E-2</v>
      </c>
      <c r="I46" s="233">
        <f t="shared" si="9"/>
        <v>2.2292173592688917E-2</v>
      </c>
      <c r="J46" s="233">
        <f t="shared" si="9"/>
        <v>2.2782985018710792E-2</v>
      </c>
      <c r="K46" s="233">
        <f t="shared" si="9"/>
        <v>2.299031071715971E-2</v>
      </c>
      <c r="L46" s="233">
        <f t="shared" si="9"/>
        <v>2.3042142082254073E-2</v>
      </c>
      <c r="M46" s="233">
        <f t="shared" si="9"/>
        <v>2.3121971132539162E-2</v>
      </c>
      <c r="N46" s="233">
        <f t="shared" si="9"/>
        <v>2.328077030548938E-2</v>
      </c>
      <c r="O46" s="233">
        <f t="shared" si="9"/>
        <v>2.4054801720193503E-2</v>
      </c>
      <c r="P46" s="233">
        <f t="shared" si="9"/>
        <v>2.3194657808015606E-2</v>
      </c>
      <c r="Q46" s="233">
        <f t="shared" si="9"/>
        <v>2.402277514833662E-2</v>
      </c>
      <c r="R46" s="233">
        <f t="shared" si="9"/>
        <v>2.4224060827044334E-2</v>
      </c>
      <c r="S46" s="233">
        <f t="shared" si="9"/>
        <v>2.4576265939066269E-2</v>
      </c>
      <c r="T46" s="233">
        <f t="shared" si="9"/>
        <v>2.3958010862310888E-2</v>
      </c>
      <c r="U46" s="233">
        <f t="shared" si="9"/>
        <v>2.4321487023535038E-2</v>
      </c>
      <c r="V46" s="233">
        <f t="shared" si="9"/>
        <v>2.4442094247885189E-2</v>
      </c>
      <c r="W46" s="233">
        <f t="shared" si="9"/>
        <v>2.4568568811550631E-2</v>
      </c>
      <c r="X46" s="233">
        <f t="shared" si="9"/>
        <v>2.3779620281956213E-2</v>
      </c>
      <c r="Y46" s="233">
        <f t="shared" si="9"/>
        <v>2.4458216158719095E-2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0.52576151985323538</v>
      </c>
      <c r="C47" s="234">
        <f t="shared" si="10"/>
        <v>0.52981007152940618</v>
      </c>
      <c r="D47" s="234">
        <f t="shared" si="10"/>
        <v>0.5457591594358101</v>
      </c>
      <c r="E47" s="234">
        <f t="shared" si="10"/>
        <v>0.55456425791119324</v>
      </c>
      <c r="F47" s="234">
        <f t="shared" si="10"/>
        <v>0.55441458477773453</v>
      </c>
      <c r="G47" s="234">
        <f t="shared" si="10"/>
        <v>0.54963338371890724</v>
      </c>
      <c r="H47" s="234">
        <f t="shared" si="10"/>
        <v>0.54350914295554376</v>
      </c>
      <c r="I47" s="234">
        <f t="shared" si="10"/>
        <v>0.54637634320748596</v>
      </c>
      <c r="J47" s="234">
        <f t="shared" si="10"/>
        <v>0.53148304716967476</v>
      </c>
      <c r="K47" s="234">
        <f t="shared" si="10"/>
        <v>0.53862851447139215</v>
      </c>
      <c r="L47" s="234">
        <f t="shared" si="10"/>
        <v>0.53901561890163552</v>
      </c>
      <c r="M47" s="234">
        <f t="shared" si="10"/>
        <v>0.5300082412607261</v>
      </c>
      <c r="N47" s="234">
        <f t="shared" si="10"/>
        <v>0.55320580827467969</v>
      </c>
      <c r="O47" s="234">
        <f t="shared" si="10"/>
        <v>0.54664236755261519</v>
      </c>
      <c r="P47" s="234">
        <f t="shared" si="10"/>
        <v>0.5587023375203477</v>
      </c>
      <c r="Q47" s="234">
        <f t="shared" si="10"/>
        <v>0.5341158788589182</v>
      </c>
      <c r="R47" s="234">
        <f t="shared" si="10"/>
        <v>0.53500376520040194</v>
      </c>
      <c r="S47" s="234">
        <f t="shared" si="10"/>
        <v>0.52787924540107456</v>
      </c>
      <c r="T47" s="234">
        <f t="shared" si="10"/>
        <v>0.52726100552451394</v>
      </c>
      <c r="U47" s="234">
        <f t="shared" si="10"/>
        <v>0.52633995288693614</v>
      </c>
      <c r="V47" s="234">
        <f t="shared" si="10"/>
        <v>0.52974503616329482</v>
      </c>
      <c r="W47" s="234">
        <f t="shared" si="10"/>
        <v>0.5293787479935701</v>
      </c>
      <c r="X47" s="234">
        <f t="shared" si="10"/>
        <v>0.52853911973233103</v>
      </c>
      <c r="Y47" s="234">
        <f t="shared" si="10"/>
        <v>0.53079256810069431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0.38659143633051352</v>
      </c>
      <c r="C48" s="235">
        <f t="shared" si="11"/>
        <v>0.38320428320129113</v>
      </c>
      <c r="D48" s="235">
        <f t="shared" si="11"/>
        <v>0.36832982053900742</v>
      </c>
      <c r="E48" s="235">
        <f t="shared" si="11"/>
        <v>0.36171260242555225</v>
      </c>
      <c r="F48" s="235">
        <f t="shared" si="11"/>
        <v>0.36260384924863076</v>
      </c>
      <c r="G48" s="235">
        <f t="shared" si="11"/>
        <v>0.3658810906190022</v>
      </c>
      <c r="H48" s="235">
        <f t="shared" si="11"/>
        <v>0.36867959507861287</v>
      </c>
      <c r="I48" s="235">
        <f t="shared" si="11"/>
        <v>0.36625549133994778</v>
      </c>
      <c r="J48" s="235">
        <f t="shared" si="11"/>
        <v>0.37961124891637887</v>
      </c>
      <c r="K48" s="235">
        <f t="shared" si="11"/>
        <v>0.36868791583972887</v>
      </c>
      <c r="L48" s="235">
        <f t="shared" si="11"/>
        <v>0.36907733683655303</v>
      </c>
      <c r="M48" s="235">
        <f t="shared" si="11"/>
        <v>0.3770013533738224</v>
      </c>
      <c r="N48" s="235">
        <f t="shared" si="11"/>
        <v>0.35617355154893598</v>
      </c>
      <c r="O48" s="235">
        <f t="shared" si="11"/>
        <v>0.3603246510564172</v>
      </c>
      <c r="P48" s="235">
        <f t="shared" si="11"/>
        <v>0.34959401504060977</v>
      </c>
      <c r="Q48" s="235">
        <f t="shared" si="11"/>
        <v>0.37040523775678336</v>
      </c>
      <c r="R48" s="235">
        <f t="shared" si="11"/>
        <v>0.37106849164614542</v>
      </c>
      <c r="S48" s="235">
        <f t="shared" si="11"/>
        <v>0.37669148891436377</v>
      </c>
      <c r="T48" s="235">
        <f t="shared" si="11"/>
        <v>0.37591444975046584</v>
      </c>
      <c r="U48" s="235">
        <f t="shared" si="11"/>
        <v>0.37805129167688295</v>
      </c>
      <c r="V48" s="235">
        <f t="shared" si="11"/>
        <v>0.37248578514726294</v>
      </c>
      <c r="W48" s="235">
        <f t="shared" si="11"/>
        <v>0.37242223862488244</v>
      </c>
      <c r="X48" s="235">
        <f t="shared" si="11"/>
        <v>0.36802250815638748</v>
      </c>
      <c r="Y48" s="235">
        <f t="shared" si="11"/>
        <v>0.36628048923545253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NL: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33486.515087151303</v>
      </c>
      <c r="C5" s="223">
        <f t="shared" si="0"/>
        <v>33418.136292242751</v>
      </c>
      <c r="D5" s="223">
        <f t="shared" si="0"/>
        <v>34293.946583553523</v>
      </c>
      <c r="E5" s="223">
        <f t="shared" si="0"/>
        <v>34985.396644554436</v>
      </c>
      <c r="F5" s="223">
        <f t="shared" si="0"/>
        <v>35183.712676043149</v>
      </c>
      <c r="G5" s="223">
        <f t="shared" si="0"/>
        <v>34745.657339174919</v>
      </c>
      <c r="H5" s="223">
        <f t="shared" si="0"/>
        <v>36325.659207758734</v>
      </c>
      <c r="I5" s="223">
        <f t="shared" si="0"/>
        <v>37245.653712467567</v>
      </c>
      <c r="J5" s="223">
        <f t="shared" si="0"/>
        <v>35731.856636278528</v>
      </c>
      <c r="K5" s="223">
        <f t="shared" si="0"/>
        <v>33143.356188221805</v>
      </c>
      <c r="L5" s="223">
        <f t="shared" si="0"/>
        <v>36323.781354801416</v>
      </c>
      <c r="M5" s="223">
        <f t="shared" si="0"/>
        <v>34720.496884570603</v>
      </c>
      <c r="N5" s="223">
        <f t="shared" si="0"/>
        <v>34759.987705869542</v>
      </c>
      <c r="O5" s="223">
        <f t="shared" si="0"/>
        <v>33788.397760763924</v>
      </c>
      <c r="P5" s="223">
        <f t="shared" si="0"/>
        <v>33707.639423500448</v>
      </c>
      <c r="Q5" s="223">
        <f t="shared" si="0"/>
        <v>33658.428026962218</v>
      </c>
      <c r="R5" s="223">
        <f t="shared" si="0"/>
        <v>36441.964506140146</v>
      </c>
      <c r="S5" s="223">
        <f t="shared" si="0"/>
        <v>37192.232855917406</v>
      </c>
      <c r="T5" s="223">
        <f t="shared" si="0"/>
        <v>37201.101069705663</v>
      </c>
      <c r="U5" s="223">
        <f t="shared" si="0"/>
        <v>34989.969410085556</v>
      </c>
      <c r="V5" s="223">
        <f t="shared" si="0"/>
        <v>35777.604052769035</v>
      </c>
      <c r="W5" s="223">
        <f t="shared" si="0"/>
        <v>35326.892708266765</v>
      </c>
      <c r="X5" s="223">
        <f t="shared" si="0"/>
        <v>32526.070578414296</v>
      </c>
      <c r="Y5" s="223">
        <f t="shared" si="0"/>
        <v>31237.761396643073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617.27729417690455</v>
      </c>
      <c r="C10" s="225">
        <f t="shared" si="1"/>
        <v>578.22123137314725</v>
      </c>
      <c r="D10" s="225">
        <f t="shared" si="1"/>
        <v>560.10643731242203</v>
      </c>
      <c r="E10" s="225">
        <f t="shared" si="1"/>
        <v>554.74313131724614</v>
      </c>
      <c r="F10" s="225">
        <f t="shared" si="1"/>
        <v>560.31598678018679</v>
      </c>
      <c r="G10" s="225">
        <f t="shared" si="1"/>
        <v>560.93458071599468</v>
      </c>
      <c r="H10" s="225">
        <f t="shared" si="1"/>
        <v>525.53127186197366</v>
      </c>
      <c r="I10" s="225">
        <f t="shared" si="1"/>
        <v>500.70593626689197</v>
      </c>
      <c r="J10" s="225">
        <f t="shared" si="1"/>
        <v>482.12018515480582</v>
      </c>
      <c r="K10" s="225">
        <f t="shared" si="1"/>
        <v>446.65764774757776</v>
      </c>
      <c r="L10" s="225">
        <f t="shared" si="1"/>
        <v>493.5819681931996</v>
      </c>
      <c r="M10" s="225">
        <f t="shared" si="1"/>
        <v>484.25287548943152</v>
      </c>
      <c r="N10" s="225">
        <f t="shared" si="1"/>
        <v>485.2623135669109</v>
      </c>
      <c r="O10" s="225">
        <f t="shared" si="1"/>
        <v>497.63432075000327</v>
      </c>
      <c r="P10" s="225">
        <f t="shared" si="1"/>
        <v>464.2517338654331</v>
      </c>
      <c r="Q10" s="225">
        <f t="shared" si="1"/>
        <v>478.13910194941349</v>
      </c>
      <c r="R10" s="225">
        <f t="shared" si="1"/>
        <v>509.85101304988956</v>
      </c>
      <c r="S10" s="225">
        <f t="shared" si="1"/>
        <v>515.00044327241505</v>
      </c>
      <c r="T10" s="225">
        <f t="shared" si="1"/>
        <v>488.66622200776004</v>
      </c>
      <c r="U10" s="225">
        <f t="shared" si="1"/>
        <v>490.68988030348606</v>
      </c>
      <c r="V10" s="225">
        <f t="shared" si="1"/>
        <v>489.33901690802321</v>
      </c>
      <c r="W10" s="225">
        <f t="shared" si="1"/>
        <v>491.88659774072869</v>
      </c>
      <c r="X10" s="225">
        <f t="shared" si="1"/>
        <v>406.62804495810855</v>
      </c>
      <c r="Y10" s="225">
        <f t="shared" si="1"/>
        <v>403.69301782882343</v>
      </c>
      <c r="DA10" s="90"/>
    </row>
    <row r="11" spans="1:105" ht="12" customHeight="1" x14ac:dyDescent="0.25">
      <c r="A11" s="37" t="s">
        <v>82</v>
      </c>
      <c r="B11" s="226">
        <v>33.641603874558982</v>
      </c>
      <c r="C11" s="226">
        <v>32.382770715430993</v>
      </c>
      <c r="D11" s="226">
        <v>28.16933404139688</v>
      </c>
      <c r="E11" s="226">
        <v>26.858805758545827</v>
      </c>
      <c r="F11" s="226">
        <v>27.230179535523082</v>
      </c>
      <c r="G11" s="226">
        <v>28.501741001477534</v>
      </c>
      <c r="H11" s="226">
        <v>28.189067706440429</v>
      </c>
      <c r="I11" s="226">
        <v>26.919200068640635</v>
      </c>
      <c r="J11" s="226">
        <v>26.169817101351377</v>
      </c>
      <c r="K11" s="226">
        <v>25.304261463062137</v>
      </c>
      <c r="L11" s="226">
        <v>21.482224970220276</v>
      </c>
      <c r="M11" s="226">
        <v>23.674841048162406</v>
      </c>
      <c r="N11" s="226">
        <v>21.206383193199869</v>
      </c>
      <c r="O11" s="226">
        <v>20.727729816570793</v>
      </c>
      <c r="P11" s="226">
        <v>21.866108739891111</v>
      </c>
      <c r="Q11" s="226">
        <v>19.966125293465488</v>
      </c>
      <c r="R11" s="226">
        <v>21.866977123948963</v>
      </c>
      <c r="S11" s="226">
        <v>19.206835520084056</v>
      </c>
      <c r="T11" s="226">
        <v>19.014711824859653</v>
      </c>
      <c r="U11" s="226">
        <v>17.795983477270333</v>
      </c>
      <c r="V11" s="226">
        <v>19.520994189522721</v>
      </c>
      <c r="W11" s="226">
        <v>18.054033786228707</v>
      </c>
      <c r="X11" s="226">
        <v>17.369039894643777</v>
      </c>
      <c r="Y11" s="226">
        <v>17.742014367009652</v>
      </c>
      <c r="DA11" s="69"/>
    </row>
    <row r="12" spans="1:105" ht="12" customHeight="1" x14ac:dyDescent="0.25">
      <c r="A12" s="37" t="s">
        <v>73</v>
      </c>
      <c r="B12" s="226">
        <v>583.63569030234555</v>
      </c>
      <c r="C12" s="226">
        <v>545.83846065771627</v>
      </c>
      <c r="D12" s="226">
        <v>531.93710327102519</v>
      </c>
      <c r="E12" s="226">
        <v>527.88432555870031</v>
      </c>
      <c r="F12" s="226">
        <v>533.08580724466367</v>
      </c>
      <c r="G12" s="226">
        <v>532.43283971451717</v>
      </c>
      <c r="H12" s="226">
        <v>497.34220415553324</v>
      </c>
      <c r="I12" s="226">
        <v>473.78673619825133</v>
      </c>
      <c r="J12" s="226">
        <v>455.95036805345444</v>
      </c>
      <c r="K12" s="226">
        <v>421.35338628451564</v>
      </c>
      <c r="L12" s="226">
        <v>472.09974322297933</v>
      </c>
      <c r="M12" s="226">
        <v>460.5780344412691</v>
      </c>
      <c r="N12" s="226">
        <v>464.05593037371102</v>
      </c>
      <c r="O12" s="226">
        <v>476.90659093343248</v>
      </c>
      <c r="P12" s="226">
        <v>442.38562512554199</v>
      </c>
      <c r="Q12" s="226">
        <v>458.17297665594799</v>
      </c>
      <c r="R12" s="226">
        <v>487.98403592594059</v>
      </c>
      <c r="S12" s="226">
        <v>495.79360775233096</v>
      </c>
      <c r="T12" s="226">
        <v>469.65151018290038</v>
      </c>
      <c r="U12" s="226">
        <v>472.89389682621572</v>
      </c>
      <c r="V12" s="226">
        <v>469.81802271850052</v>
      </c>
      <c r="W12" s="226">
        <v>473.83256395449996</v>
      </c>
      <c r="X12" s="226">
        <v>389.25900506346477</v>
      </c>
      <c r="Y12" s="226">
        <v>385.9510034618138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10430.992739824953</v>
      </c>
      <c r="C16" s="228">
        <f t="shared" si="2"/>
        <v>10479.162747830356</v>
      </c>
      <c r="D16" s="228">
        <f t="shared" si="2"/>
        <v>11227.340964910061</v>
      </c>
      <c r="E16" s="228">
        <f t="shared" si="2"/>
        <v>11316.473997592331</v>
      </c>
      <c r="F16" s="228">
        <f t="shared" si="2"/>
        <v>10967.000875030213</v>
      </c>
      <c r="G16" s="228">
        <f t="shared" si="2"/>
        <v>10819.664004734093</v>
      </c>
      <c r="H16" s="228">
        <f t="shared" si="2"/>
        <v>11895.201430845616</v>
      </c>
      <c r="I16" s="228">
        <f t="shared" si="2"/>
        <v>12151.682457681216</v>
      </c>
      <c r="J16" s="228">
        <f t="shared" si="2"/>
        <v>10930.023463619358</v>
      </c>
      <c r="K16" s="228">
        <f t="shared" si="2"/>
        <v>10231.356891067628</v>
      </c>
      <c r="L16" s="228">
        <f t="shared" si="2"/>
        <v>11208.723592683054</v>
      </c>
      <c r="M16" s="228">
        <f t="shared" si="2"/>
        <v>10471.01010208449</v>
      </c>
      <c r="N16" s="228">
        <f t="shared" si="2"/>
        <v>11140.516401401568</v>
      </c>
      <c r="O16" s="228">
        <f t="shared" si="2"/>
        <v>10618.335500349262</v>
      </c>
      <c r="P16" s="228">
        <f t="shared" si="2"/>
        <v>10645.183604117114</v>
      </c>
      <c r="Q16" s="228">
        <f t="shared" si="2"/>
        <v>10807.569406045623</v>
      </c>
      <c r="R16" s="228">
        <f t="shared" si="2"/>
        <v>11890.428291758521</v>
      </c>
      <c r="S16" s="228">
        <f t="shared" si="2"/>
        <v>12006.136087727058</v>
      </c>
      <c r="T16" s="228">
        <f t="shared" si="2"/>
        <v>11908.747512789156</v>
      </c>
      <c r="U16" s="228">
        <f t="shared" si="2"/>
        <v>11370.34065717317</v>
      </c>
      <c r="V16" s="228">
        <f t="shared" si="2"/>
        <v>11838.877617223856</v>
      </c>
      <c r="W16" s="228">
        <f t="shared" si="2"/>
        <v>11548.165228469676</v>
      </c>
      <c r="X16" s="228">
        <f t="shared" si="2"/>
        <v>10588.072552451848</v>
      </c>
      <c r="Y16" s="228">
        <f t="shared" si="2"/>
        <v>10390.170131016388</v>
      </c>
      <c r="DA16" s="92"/>
    </row>
    <row r="17" spans="1:105" ht="12" customHeight="1" x14ac:dyDescent="0.25">
      <c r="A17" s="46" t="s">
        <v>28</v>
      </c>
      <c r="B17" s="229">
        <v>98.212016018711751</v>
      </c>
      <c r="C17" s="229">
        <v>97.620721615533839</v>
      </c>
      <c r="D17" s="229">
        <v>109.42591642985548</v>
      </c>
      <c r="E17" s="229">
        <v>84.232194193743823</v>
      </c>
      <c r="F17" s="229">
        <v>55.46950528645494</v>
      </c>
      <c r="G17" s="229">
        <v>69.839735451288803</v>
      </c>
      <c r="H17" s="229">
        <v>92.904971110726891</v>
      </c>
      <c r="I17" s="229">
        <v>183.73461122660763</v>
      </c>
      <c r="J17" s="229">
        <v>142.46561354122261</v>
      </c>
      <c r="K17" s="229">
        <v>146.27938821004659</v>
      </c>
      <c r="L17" s="229">
        <v>148.86533708133771</v>
      </c>
      <c r="M17" s="229">
        <v>139.44028413331779</v>
      </c>
      <c r="N17" s="229">
        <v>150.98788214292077</v>
      </c>
      <c r="O17" s="229">
        <v>103.70610745276387</v>
      </c>
      <c r="P17" s="229">
        <v>101.02289213764348</v>
      </c>
      <c r="Q17" s="229">
        <v>71.944753558724926</v>
      </c>
      <c r="R17" s="229">
        <v>97.594287631728335</v>
      </c>
      <c r="S17" s="229">
        <v>119.45207491513143</v>
      </c>
      <c r="T17" s="229">
        <v>105.70564165996328</v>
      </c>
      <c r="U17" s="229">
        <v>106.59094169501039</v>
      </c>
      <c r="V17" s="229">
        <v>61.956299145678891</v>
      </c>
      <c r="W17" s="229">
        <v>64.010233889774696</v>
      </c>
      <c r="X17" s="229">
        <v>29.966754153328299</v>
      </c>
      <c r="Y17" s="229">
        <v>23.533630767335943</v>
      </c>
      <c r="DA17" s="73"/>
    </row>
    <row r="18" spans="1:105" ht="12" customHeight="1" x14ac:dyDescent="0.25">
      <c r="A18" s="46" t="s">
        <v>30</v>
      </c>
      <c r="B18" s="229">
        <v>3983.0330879993444</v>
      </c>
      <c r="C18" s="229">
        <v>4516.7074329592651</v>
      </c>
      <c r="D18" s="229">
        <v>5261.248235519186</v>
      </c>
      <c r="E18" s="229">
        <v>5656.9483468793242</v>
      </c>
      <c r="F18" s="229">
        <v>5482.5278975993024</v>
      </c>
      <c r="G18" s="229">
        <v>5307.6962534392669</v>
      </c>
      <c r="H18" s="229">
        <v>6441.5614694392116</v>
      </c>
      <c r="I18" s="229">
        <v>6895.4138265592483</v>
      </c>
      <c r="J18" s="229">
        <v>5915.5331097593253</v>
      </c>
      <c r="K18" s="229">
        <v>5793.3424972793136</v>
      </c>
      <c r="L18" s="229">
        <v>6450.1289625589034</v>
      </c>
      <c r="M18" s="229">
        <v>5543.5489689593696</v>
      </c>
      <c r="N18" s="229">
        <v>6405.5840947189345</v>
      </c>
      <c r="O18" s="229">
        <v>5876.9523302390735</v>
      </c>
      <c r="P18" s="229">
        <v>5935.3936358390038</v>
      </c>
      <c r="Q18" s="229">
        <v>5932.5795532792663</v>
      </c>
      <c r="R18" s="229">
        <v>6748.4723097590622</v>
      </c>
      <c r="S18" s="229">
        <v>6695.367621119166</v>
      </c>
      <c r="T18" s="229">
        <v>6746.5712332788871</v>
      </c>
      <c r="U18" s="229">
        <v>6040.5255705592417</v>
      </c>
      <c r="V18" s="229">
        <v>6666.7098470391111</v>
      </c>
      <c r="W18" s="229">
        <v>6323.1659596792024</v>
      </c>
      <c r="X18" s="229">
        <v>5963.4338918390931</v>
      </c>
      <c r="Y18" s="229">
        <v>5962.5331199991379</v>
      </c>
      <c r="DA18" s="73"/>
    </row>
    <row r="19" spans="1:105" ht="12" customHeight="1" x14ac:dyDescent="0.25">
      <c r="A19" s="46" t="s">
        <v>31</v>
      </c>
      <c r="B19" s="229">
        <v>9.0776722400016272</v>
      </c>
      <c r="C19" s="229">
        <v>7.7205691375329799</v>
      </c>
      <c r="D19" s="229">
        <v>8.6508403400270844</v>
      </c>
      <c r="E19" s="229">
        <v>6.1451888531116925</v>
      </c>
      <c r="F19" s="229">
        <v>4.2278602911814129</v>
      </c>
      <c r="G19" s="229">
        <v>4.6951019151407252</v>
      </c>
      <c r="H19" s="229">
        <v>6.7907493422294882</v>
      </c>
      <c r="I19" s="229">
        <v>10.66932829058355</v>
      </c>
      <c r="J19" s="229">
        <v>13.618796875647464</v>
      </c>
      <c r="K19" s="229">
        <v>6.1153578443876047</v>
      </c>
      <c r="L19" s="229">
        <v>16.383632012456459</v>
      </c>
      <c r="M19" s="229">
        <v>10.544090519976212</v>
      </c>
      <c r="N19" s="229">
        <v>6.1375685957546811</v>
      </c>
      <c r="O19" s="229">
        <v>8.6011574437350458</v>
      </c>
      <c r="P19" s="229">
        <v>13.103912732819316</v>
      </c>
      <c r="Q19" s="229">
        <v>17.605888530872672</v>
      </c>
      <c r="R19" s="229">
        <v>18.308072701808708</v>
      </c>
      <c r="S19" s="229">
        <v>17.151146579699908</v>
      </c>
      <c r="T19" s="229">
        <v>16.874971516481406</v>
      </c>
      <c r="U19" s="229">
        <v>15.624796662992191</v>
      </c>
      <c r="V19" s="229">
        <v>14.764045639526971</v>
      </c>
      <c r="W19" s="229">
        <v>15.746052210534222</v>
      </c>
      <c r="X19" s="229">
        <v>15.303745481905214</v>
      </c>
      <c r="Y19" s="229">
        <v>17.853945298135809</v>
      </c>
      <c r="DA19" s="73"/>
    </row>
    <row r="20" spans="1:105" ht="12" customHeight="1" x14ac:dyDescent="0.25">
      <c r="A20" s="46" t="s">
        <v>82</v>
      </c>
      <c r="B20" s="229">
        <v>301.17194277822443</v>
      </c>
      <c r="C20" s="229">
        <v>279.51479845235286</v>
      </c>
      <c r="D20" s="229">
        <v>235.94463126430603</v>
      </c>
      <c r="E20" s="229">
        <v>220.77300843444749</v>
      </c>
      <c r="F20" s="229">
        <v>221.16527846448849</v>
      </c>
      <c r="G20" s="229">
        <v>250.87354630454305</v>
      </c>
      <c r="H20" s="229">
        <v>264.26918317420962</v>
      </c>
      <c r="I20" s="229">
        <v>246.48879488988305</v>
      </c>
      <c r="J20" s="229">
        <v>218.85131204998615</v>
      </c>
      <c r="K20" s="229">
        <v>207.90337370006648</v>
      </c>
      <c r="L20" s="229">
        <v>177.50286805286839</v>
      </c>
      <c r="M20" s="229">
        <v>198.83271634109366</v>
      </c>
      <c r="N20" s="229">
        <v>188.07085331337441</v>
      </c>
      <c r="O20" s="229">
        <v>174.09664695632333</v>
      </c>
      <c r="P20" s="229">
        <v>185.82884362065354</v>
      </c>
      <c r="Q20" s="229">
        <v>172.85349886036119</v>
      </c>
      <c r="R20" s="229">
        <v>177.20469537729585</v>
      </c>
      <c r="S20" s="229">
        <v>149.7832372335713</v>
      </c>
      <c r="T20" s="229">
        <v>148.34170394978432</v>
      </c>
      <c r="U20" s="229">
        <v>144.41240253491947</v>
      </c>
      <c r="V20" s="229">
        <v>161.87590209078618</v>
      </c>
      <c r="W20" s="229">
        <v>150.9347361088451</v>
      </c>
      <c r="X20" s="229">
        <v>149.67728387221803</v>
      </c>
      <c r="Y20" s="229">
        <v>145.95602716623728</v>
      </c>
      <c r="DA20" s="73"/>
    </row>
    <row r="21" spans="1:105" ht="12" customHeight="1" x14ac:dyDescent="0.25">
      <c r="A21" s="46" t="s">
        <v>32</v>
      </c>
      <c r="B21" s="229">
        <v>18.167209110250248</v>
      </c>
      <c r="C21" s="229">
        <v>28.640632889064396</v>
      </c>
      <c r="D21" s="229">
        <v>8.7859484583170424</v>
      </c>
      <c r="E21" s="229">
        <v>23.397150321513209</v>
      </c>
      <c r="F21" s="229">
        <v>17.896700576096677</v>
      </c>
      <c r="G21" s="229">
        <v>12.925279004815927</v>
      </c>
      <c r="H21" s="229">
        <v>4.1585389083696489</v>
      </c>
      <c r="I21" s="229">
        <v>3.7649930270991447</v>
      </c>
      <c r="J21" s="229">
        <v>3.3985536034964308</v>
      </c>
      <c r="K21" s="229">
        <v>0.55001849740116071</v>
      </c>
      <c r="L21" s="229">
        <v>0.49648716878873489</v>
      </c>
      <c r="M21" s="229">
        <v>0.50860813792523063</v>
      </c>
      <c r="N21" s="229">
        <v>0.36484370333277516</v>
      </c>
      <c r="O21" s="229">
        <v>0.14625823277606553</v>
      </c>
      <c r="P21" s="229">
        <v>0.15660431392153074</v>
      </c>
      <c r="Q21" s="229">
        <v>0.16010794284105495</v>
      </c>
      <c r="R21" s="229">
        <v>0.16703457125890059</v>
      </c>
      <c r="S21" s="229">
        <v>0.18287345091212975</v>
      </c>
      <c r="T21" s="229">
        <v>7.1561007508110918E-4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/>
    </row>
    <row r="22" spans="1:105" ht="12" customHeight="1" x14ac:dyDescent="0.25">
      <c r="A22" s="46" t="s">
        <v>33</v>
      </c>
      <c r="B22" s="229">
        <v>334.581547679913</v>
      </c>
      <c r="C22" s="229">
        <v>310.88199887990737</v>
      </c>
      <c r="D22" s="229">
        <v>308.02694975993995</v>
      </c>
      <c r="E22" s="229">
        <v>249.55360631986633</v>
      </c>
      <c r="F22" s="229">
        <v>117.27988271998501</v>
      </c>
      <c r="G22" s="229">
        <v>111.41594135998471</v>
      </c>
      <c r="H22" s="229">
        <v>222.7440106795477</v>
      </c>
      <c r="I22" s="229">
        <v>129.00802931998587</v>
      </c>
      <c r="J22" s="229">
        <v>139.9809513598826</v>
      </c>
      <c r="K22" s="229">
        <v>67.936438799851445</v>
      </c>
      <c r="L22" s="229">
        <v>87.95991203998507</v>
      </c>
      <c r="M22" s="229">
        <v>102.62002931998835</v>
      </c>
      <c r="N22" s="229">
        <v>90.891882719946665</v>
      </c>
      <c r="O22" s="229">
        <v>52.775999999991704</v>
      </c>
      <c r="P22" s="229">
        <v>167.12391203997197</v>
      </c>
      <c r="Q22" s="229">
        <v>46.088262000012939</v>
      </c>
      <c r="R22" s="229">
        <v>23.623094664195939</v>
      </c>
      <c r="S22" s="229">
        <v>28.46579760000677</v>
      </c>
      <c r="T22" s="229">
        <v>28.134190440010354</v>
      </c>
      <c r="U22" s="229">
        <v>171.39077755739243</v>
      </c>
      <c r="V22" s="229">
        <v>102.75745438977408</v>
      </c>
      <c r="W22" s="229">
        <v>133.53450971015567</v>
      </c>
      <c r="X22" s="229">
        <v>114.62941026059747</v>
      </c>
      <c r="Y22" s="229">
        <v>71.930681259190607</v>
      </c>
      <c r="DA22" s="73"/>
    </row>
    <row r="23" spans="1:105" ht="12" customHeight="1" x14ac:dyDescent="0.25">
      <c r="A23" s="46" t="s">
        <v>73</v>
      </c>
      <c r="B23" s="229">
        <v>5623.7896289007367</v>
      </c>
      <c r="C23" s="229">
        <v>5166.622286611313</v>
      </c>
      <c r="D23" s="229">
        <v>5220.2593688852539</v>
      </c>
      <c r="E23" s="229">
        <v>4996.7384648058523</v>
      </c>
      <c r="F23" s="229">
        <v>4982.382848994188</v>
      </c>
      <c r="G23" s="229">
        <v>4978.5825052532891</v>
      </c>
      <c r="H23" s="229">
        <v>4773.4309989545609</v>
      </c>
      <c r="I23" s="229">
        <v>4596.2932448325728</v>
      </c>
      <c r="J23" s="229">
        <v>4412.3566616710013</v>
      </c>
      <c r="K23" s="229">
        <v>3932.0638008603478</v>
      </c>
      <c r="L23" s="229">
        <v>4245.9416960365415</v>
      </c>
      <c r="M23" s="229">
        <v>4396.4080667946182</v>
      </c>
      <c r="N23" s="229">
        <v>4218.7732899694283</v>
      </c>
      <c r="O23" s="229">
        <v>4322.9649828313659</v>
      </c>
      <c r="P23" s="229">
        <v>4164.766145039559</v>
      </c>
      <c r="Q23" s="229">
        <v>4416.24716845485</v>
      </c>
      <c r="R23" s="229">
        <v>4547.9704898156751</v>
      </c>
      <c r="S23" s="229">
        <v>4693.6791933219229</v>
      </c>
      <c r="T23" s="229">
        <v>4643.8888211139556</v>
      </c>
      <c r="U23" s="229">
        <v>4710.3347782780438</v>
      </c>
      <c r="V23" s="229">
        <v>4657.3506974836364</v>
      </c>
      <c r="W23" s="229">
        <v>4750.641650285037</v>
      </c>
      <c r="X23" s="229">
        <v>4160.7868146266846</v>
      </c>
      <c r="Y23" s="229">
        <v>3957.9233389465307</v>
      </c>
      <c r="DA23" s="73"/>
    </row>
    <row r="24" spans="1:105" ht="12" customHeight="1" x14ac:dyDescent="0.25">
      <c r="A24" s="46" t="s">
        <v>36</v>
      </c>
      <c r="B24" s="229">
        <v>62.959635097772441</v>
      </c>
      <c r="C24" s="229">
        <v>71.454307285386136</v>
      </c>
      <c r="D24" s="229">
        <v>74.999074253176687</v>
      </c>
      <c r="E24" s="229">
        <v>78.68603778447364</v>
      </c>
      <c r="F24" s="229">
        <v>86.050901098517784</v>
      </c>
      <c r="G24" s="229">
        <v>83.635642005763913</v>
      </c>
      <c r="H24" s="229">
        <v>89.341509236760558</v>
      </c>
      <c r="I24" s="229">
        <v>86.309629535235118</v>
      </c>
      <c r="J24" s="229">
        <v>83.818464758796992</v>
      </c>
      <c r="K24" s="229">
        <v>77.166015876213635</v>
      </c>
      <c r="L24" s="229">
        <v>81.444697732172031</v>
      </c>
      <c r="M24" s="229">
        <v>79.107337878199999</v>
      </c>
      <c r="N24" s="229">
        <v>79.705986237874754</v>
      </c>
      <c r="O24" s="229">
        <v>79.092017193232138</v>
      </c>
      <c r="P24" s="229">
        <v>77.787658393539601</v>
      </c>
      <c r="Q24" s="229">
        <v>90.855226218693304</v>
      </c>
      <c r="R24" s="229">
        <v>106.17779603751481</v>
      </c>
      <c r="S24" s="229">
        <v>117.36295110666239</v>
      </c>
      <c r="T24" s="229">
        <v>98.493676420013927</v>
      </c>
      <c r="U24" s="229">
        <v>80.363421485572616</v>
      </c>
      <c r="V24" s="229">
        <v>85.735273835344415</v>
      </c>
      <c r="W24" s="229">
        <v>91.682684186115026</v>
      </c>
      <c r="X24" s="229">
        <v>136.68084741801181</v>
      </c>
      <c r="Y24" s="229">
        <v>125.7707463797539</v>
      </c>
      <c r="DA24" s="73"/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59.234947199998416</v>
      </c>
      <c r="R25" s="229">
        <v>170.91051119997968</v>
      </c>
      <c r="S25" s="229">
        <v>184.69119239998329</v>
      </c>
      <c r="T25" s="229">
        <v>120.73655879998422</v>
      </c>
      <c r="U25" s="229">
        <v>101.0979683999975</v>
      </c>
      <c r="V25" s="229">
        <v>87.728097599999259</v>
      </c>
      <c r="W25" s="229">
        <v>18.449402400012509</v>
      </c>
      <c r="X25" s="229">
        <v>17.593804800010194</v>
      </c>
      <c r="Y25" s="229">
        <v>84.668641200064513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11104.806219851644</v>
      </c>
      <c r="C27" s="228">
        <f t="shared" si="3"/>
        <v>10909.21100979428</v>
      </c>
      <c r="D27" s="228">
        <f t="shared" si="3"/>
        <v>10518.492259755449</v>
      </c>
      <c r="E27" s="228">
        <f t="shared" si="3"/>
        <v>10451.357813481942</v>
      </c>
      <c r="F27" s="228">
        <f t="shared" si="3"/>
        <v>10614.617790379121</v>
      </c>
      <c r="G27" s="228">
        <f t="shared" si="3"/>
        <v>10606.329005836862</v>
      </c>
      <c r="H27" s="228">
        <f t="shared" si="3"/>
        <v>10353.252223959989</v>
      </c>
      <c r="I27" s="228">
        <f t="shared" si="3"/>
        <v>10254.808000070483</v>
      </c>
      <c r="J27" s="228">
        <f t="shared" si="3"/>
        <v>10090.545781200541</v>
      </c>
      <c r="K27" s="228">
        <f t="shared" si="3"/>
        <v>9313.6506278744491</v>
      </c>
      <c r="L27" s="228">
        <f t="shared" si="3"/>
        <v>9885.1785107199212</v>
      </c>
      <c r="M27" s="228">
        <f t="shared" si="3"/>
        <v>9525.0810957747417</v>
      </c>
      <c r="N27" s="228">
        <f t="shared" si="3"/>
        <v>9289.7265804549897</v>
      </c>
      <c r="O27" s="228">
        <f t="shared" si="3"/>
        <v>9261.3068071226789</v>
      </c>
      <c r="P27" s="228">
        <f t="shared" si="3"/>
        <v>8910.6705707605943</v>
      </c>
      <c r="Q27" s="228">
        <f t="shared" si="3"/>
        <v>9527.0056201391326</v>
      </c>
      <c r="R27" s="228">
        <f t="shared" si="3"/>
        <v>10222.771957614921</v>
      </c>
      <c r="S27" s="228">
        <f t="shared" si="3"/>
        <v>10498.116359171732</v>
      </c>
      <c r="T27" s="228">
        <f t="shared" si="3"/>
        <v>10068.897881639621</v>
      </c>
      <c r="U27" s="228">
        <f t="shared" si="3"/>
        <v>9572.6370506510448</v>
      </c>
      <c r="V27" s="228">
        <f t="shared" si="3"/>
        <v>9521.88830951202</v>
      </c>
      <c r="W27" s="228">
        <f t="shared" si="3"/>
        <v>9744.7740412356725</v>
      </c>
      <c r="X27" s="228">
        <f t="shared" si="3"/>
        <v>9240.2326035492897</v>
      </c>
      <c r="Y27" s="228">
        <f t="shared" si="3"/>
        <v>8618.8431475895322</v>
      </c>
      <c r="DA27" s="92"/>
    </row>
    <row r="28" spans="1:105" ht="12" customHeight="1" x14ac:dyDescent="0.25">
      <c r="A28" s="18" t="s">
        <v>28</v>
      </c>
      <c r="B28" s="230">
        <v>305.84598674109128</v>
      </c>
      <c r="C28" s="230">
        <v>304.60159290409399</v>
      </c>
      <c r="D28" s="230">
        <v>236.94225120994619</v>
      </c>
      <c r="E28" s="230">
        <v>224.26947316600442</v>
      </c>
      <c r="F28" s="230">
        <v>212.31999427313812</v>
      </c>
      <c r="G28" s="230">
        <v>205.75721586829752</v>
      </c>
      <c r="H28" s="230">
        <v>192.99773764890526</v>
      </c>
      <c r="I28" s="230">
        <v>294.09271881269649</v>
      </c>
      <c r="J28" s="230">
        <v>274.67441085815227</v>
      </c>
      <c r="K28" s="230">
        <v>254.92433798920797</v>
      </c>
      <c r="L28" s="230">
        <v>273.11862123772579</v>
      </c>
      <c r="M28" s="230">
        <v>257.01295910589266</v>
      </c>
      <c r="N28" s="230">
        <v>265.21554933630529</v>
      </c>
      <c r="O28" s="230">
        <v>199.96449166651382</v>
      </c>
      <c r="P28" s="230">
        <v>210.59600694182274</v>
      </c>
      <c r="Q28" s="230">
        <v>195.88319436098141</v>
      </c>
      <c r="R28" s="230">
        <v>246.01181420774751</v>
      </c>
      <c r="S28" s="230">
        <v>308.41851304416616</v>
      </c>
      <c r="T28" s="230">
        <v>320.81458341938372</v>
      </c>
      <c r="U28" s="230">
        <v>203.00922246489623</v>
      </c>
      <c r="V28" s="230">
        <v>160.02390169418817</v>
      </c>
      <c r="W28" s="230">
        <v>169.06576599003665</v>
      </c>
      <c r="X28" s="230">
        <v>134.95052708645179</v>
      </c>
      <c r="Y28" s="230">
        <v>85.290040232539681</v>
      </c>
      <c r="DA28" s="71"/>
    </row>
    <row r="29" spans="1:105" ht="12" customHeight="1" x14ac:dyDescent="0.25">
      <c r="A29" s="18" t="s">
        <v>42</v>
      </c>
      <c r="B29" s="230">
        <v>25.513065719942659</v>
      </c>
      <c r="C29" s="230">
        <v>9.5674499999773008</v>
      </c>
      <c r="D29" s="230">
        <v>57.404699999739933</v>
      </c>
      <c r="E29" s="230">
        <v>25.513065719938648</v>
      </c>
      <c r="F29" s="230">
        <v>22.32418427990503</v>
      </c>
      <c r="G29" s="230">
        <v>6.3781657199816904</v>
      </c>
      <c r="H29" s="230">
        <v>57.404699999826342</v>
      </c>
      <c r="I29" s="230">
        <v>44.647965719853303</v>
      </c>
      <c r="J29" s="230">
        <v>35.080515719906941</v>
      </c>
      <c r="K29" s="230">
        <v>25.513065719916661</v>
      </c>
      <c r="L29" s="230">
        <v>47.83724999989176</v>
      </c>
      <c r="M29" s="230">
        <v>35.080515719794079</v>
      </c>
      <c r="N29" s="230">
        <v>31.891634279819922</v>
      </c>
      <c r="O29" s="230">
        <v>30.438128159935459</v>
      </c>
      <c r="P29" s="230">
        <v>30.438128159899279</v>
      </c>
      <c r="Q29" s="230">
        <v>548.15813423746795</v>
      </c>
      <c r="R29" s="230">
        <v>664.86626927710711</v>
      </c>
      <c r="S29" s="230">
        <v>641.6725132775498</v>
      </c>
      <c r="T29" s="230">
        <v>565.57776959878004</v>
      </c>
      <c r="U29" s="230">
        <v>599.92990415847885</v>
      </c>
      <c r="V29" s="230">
        <v>509.75127359853508</v>
      </c>
      <c r="W29" s="230">
        <v>370.78059311890269</v>
      </c>
      <c r="X29" s="230">
        <v>328.71502079882691</v>
      </c>
      <c r="Y29" s="230">
        <v>313.00016975868022</v>
      </c>
      <c r="DA29" s="71"/>
    </row>
    <row r="30" spans="1:105" ht="12" customHeight="1" x14ac:dyDescent="0.25">
      <c r="A30" s="18" t="s">
        <v>31</v>
      </c>
      <c r="B30" s="230">
        <v>16.588681839943078</v>
      </c>
      <c r="C30" s="230">
        <v>12.24202450247847</v>
      </c>
      <c r="D30" s="230">
        <v>11.311526140013777</v>
      </c>
      <c r="E30" s="230">
        <v>10.96541098687422</v>
      </c>
      <c r="F30" s="230">
        <v>12.88296670878041</v>
      </c>
      <c r="G30" s="230">
        <v>15.267491724819978</v>
      </c>
      <c r="H30" s="230">
        <v>10.320077657714485</v>
      </c>
      <c r="I30" s="230">
        <v>26.404546669374273</v>
      </c>
      <c r="J30" s="230">
        <v>23.45507808431482</v>
      </c>
      <c r="K30" s="230">
        <v>25.255210995554357</v>
      </c>
      <c r="L30" s="230">
        <v>20.690242947455459</v>
      </c>
      <c r="M30" s="230">
        <v>12.27026975998456</v>
      </c>
      <c r="N30" s="230">
        <v>13.825252204207628</v>
      </c>
      <c r="O30" s="230">
        <v>22.769184236223118</v>
      </c>
      <c r="P30" s="230">
        <v>26.821956027078112</v>
      </c>
      <c r="Q30" s="230">
        <v>34.817641949054646</v>
      </c>
      <c r="R30" s="230">
        <v>32.427204658096215</v>
      </c>
      <c r="S30" s="230">
        <v>30.404345100240374</v>
      </c>
      <c r="T30" s="230">
        <v>29.91340084343609</v>
      </c>
      <c r="U30" s="230">
        <v>26.611289297050263</v>
      </c>
      <c r="V30" s="230">
        <v>26.527509040554673</v>
      </c>
      <c r="W30" s="230">
        <v>28.016321789527989</v>
      </c>
      <c r="X30" s="230">
        <v>32.382590358154594</v>
      </c>
      <c r="Y30" s="230">
        <v>28.23840882195168</v>
      </c>
      <c r="DA30" s="71"/>
    </row>
    <row r="31" spans="1:105" ht="12" customHeight="1" x14ac:dyDescent="0.25">
      <c r="A31" s="18" t="s">
        <v>82</v>
      </c>
      <c r="B31" s="230">
        <v>2162.6677326265162</v>
      </c>
      <c r="C31" s="230">
        <v>2099.3532733532752</v>
      </c>
      <c r="D31" s="230">
        <v>1984.2577561331661</v>
      </c>
      <c r="E31" s="230">
        <v>1933.6719083258681</v>
      </c>
      <c r="F31" s="230">
        <v>1958.4582705574271</v>
      </c>
      <c r="G31" s="230">
        <v>1965.802783412817</v>
      </c>
      <c r="H31" s="230">
        <v>1904.8142587593156</v>
      </c>
      <c r="I31" s="230">
        <v>1882.3462550414292</v>
      </c>
      <c r="J31" s="230">
        <v>1870.9191908479065</v>
      </c>
      <c r="K31" s="230">
        <v>1818.7102848373738</v>
      </c>
      <c r="L31" s="230">
        <v>1616.0499469792696</v>
      </c>
      <c r="M31" s="230">
        <v>1698.1644426101957</v>
      </c>
      <c r="N31" s="230">
        <v>1506.5230834965655</v>
      </c>
      <c r="O31" s="230">
        <v>1530.5793032319389</v>
      </c>
      <c r="P31" s="230">
        <v>1543.3176876407551</v>
      </c>
      <c r="Q31" s="230">
        <v>1434.1570851291626</v>
      </c>
      <c r="R31" s="230">
        <v>1561.3893399394183</v>
      </c>
      <c r="S31" s="230">
        <v>1454.4760749303991</v>
      </c>
      <c r="T31" s="230">
        <v>1430.3335133892429</v>
      </c>
      <c r="U31" s="230">
        <v>1332.5340574723791</v>
      </c>
      <c r="V31" s="230">
        <v>1433.0839743235356</v>
      </c>
      <c r="W31" s="230">
        <v>1384.6124002686524</v>
      </c>
      <c r="X31" s="230">
        <v>1355.0344847972308</v>
      </c>
      <c r="Y31" s="230">
        <v>1363.0894804692762</v>
      </c>
      <c r="DA31" s="71"/>
    </row>
    <row r="32" spans="1:105" ht="12" customHeight="1" x14ac:dyDescent="0.25">
      <c r="A32" s="18" t="s">
        <v>32</v>
      </c>
      <c r="B32" s="230">
        <v>105.59548376966877</v>
      </c>
      <c r="C32" s="230">
        <v>110.9889361508377</v>
      </c>
      <c r="D32" s="230">
        <v>38.815237301624762</v>
      </c>
      <c r="E32" s="230">
        <v>49.591204478433511</v>
      </c>
      <c r="F32" s="230">
        <v>42.397930383848077</v>
      </c>
      <c r="G32" s="230">
        <v>44.195920995125142</v>
      </c>
      <c r="H32" s="230">
        <v>72.003246851548695</v>
      </c>
      <c r="I32" s="230">
        <v>75.569945052807725</v>
      </c>
      <c r="J32" s="230">
        <v>85.456677356379956</v>
      </c>
      <c r="K32" s="230">
        <v>56.571181502507699</v>
      </c>
      <c r="L32" s="230">
        <v>53.45128187113481</v>
      </c>
      <c r="M32" s="230">
        <v>56.612591862003093</v>
      </c>
      <c r="N32" s="230">
        <v>41.291836296580691</v>
      </c>
      <c r="O32" s="230">
        <v>15.720617927191514</v>
      </c>
      <c r="P32" s="230">
        <v>15.710271846054441</v>
      </c>
      <c r="Q32" s="230">
        <v>15.111035897132314</v>
      </c>
      <c r="R32" s="230">
        <v>15.077359828721089</v>
      </c>
      <c r="S32" s="230">
        <v>17.127636549063769</v>
      </c>
      <c r="T32" s="230">
        <v>2.3494299249184553E-3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/>
    </row>
    <row r="33" spans="1:10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6.0755757816883874E-3</v>
      </c>
      <c r="S33" s="230">
        <v>0</v>
      </c>
      <c r="T33" s="230">
        <v>0</v>
      </c>
      <c r="U33" s="230">
        <v>0.337219842601022</v>
      </c>
      <c r="V33" s="230">
        <v>0.21758569022775859</v>
      </c>
      <c r="W33" s="230">
        <v>1.2138609825773803E-2</v>
      </c>
      <c r="X33" s="230">
        <v>9.1031393873023687E-3</v>
      </c>
      <c r="Y33" s="230">
        <v>1.578278079543911E-2</v>
      </c>
      <c r="DA33" s="71"/>
    </row>
    <row r="34" spans="1:105" ht="12" customHeight="1" x14ac:dyDescent="0.25">
      <c r="A34" s="18" t="s">
        <v>73</v>
      </c>
      <c r="B34" s="230">
        <v>7759.3070629736785</v>
      </c>
      <c r="C34" s="230">
        <v>7533.1696819307581</v>
      </c>
      <c r="D34" s="230">
        <v>7331.6278176274946</v>
      </c>
      <c r="E34" s="230">
        <v>7289.6455620312508</v>
      </c>
      <c r="F34" s="230">
        <v>7354.6811710384436</v>
      </c>
      <c r="G34" s="230">
        <v>7380.8232211641589</v>
      </c>
      <c r="H34" s="230">
        <v>7085.2855217222577</v>
      </c>
      <c r="I34" s="230">
        <v>6931.2619845525223</v>
      </c>
      <c r="J34" s="230">
        <v>6824.8150759750188</v>
      </c>
      <c r="K34" s="230">
        <v>6226.555875828747</v>
      </c>
      <c r="L34" s="230">
        <v>6928.0697500585175</v>
      </c>
      <c r="M34" s="230">
        <v>6553.3808473998206</v>
      </c>
      <c r="N34" s="230">
        <v>6507.4355550840155</v>
      </c>
      <c r="O34" s="230">
        <v>6539.8978510958523</v>
      </c>
      <c r="P34" s="230">
        <v>6179.0823918212009</v>
      </c>
      <c r="Q34" s="230">
        <v>6468.5698760669229</v>
      </c>
      <c r="R34" s="230">
        <v>6762.3613818485837</v>
      </c>
      <c r="S34" s="230">
        <v>6935.485048980272</v>
      </c>
      <c r="T34" s="230">
        <v>6782.6871089004389</v>
      </c>
      <c r="U34" s="230">
        <v>6671.4781387425037</v>
      </c>
      <c r="V34" s="230">
        <v>6553.7376399621453</v>
      </c>
      <c r="W34" s="230">
        <v>6729.278903087461</v>
      </c>
      <c r="X34" s="230">
        <v>5754.863456152646</v>
      </c>
      <c r="Y34" s="230">
        <v>5424.9536555914647</v>
      </c>
      <c r="DA34" s="71"/>
    </row>
    <row r="35" spans="1:105" ht="12" customHeight="1" x14ac:dyDescent="0.25">
      <c r="A35" s="18" t="s">
        <v>36</v>
      </c>
      <c r="B35" s="230">
        <v>729.28820618080238</v>
      </c>
      <c r="C35" s="230">
        <v>839.28805095286066</v>
      </c>
      <c r="D35" s="230">
        <v>858.13297134346294</v>
      </c>
      <c r="E35" s="230">
        <v>917.7011887735722</v>
      </c>
      <c r="F35" s="230">
        <v>1011.553273137579</v>
      </c>
      <c r="G35" s="230">
        <v>988.10420695166306</v>
      </c>
      <c r="H35" s="230">
        <v>1030.4266813204217</v>
      </c>
      <c r="I35" s="230">
        <v>1000.4845842218003</v>
      </c>
      <c r="J35" s="230">
        <v>976.14483235886189</v>
      </c>
      <c r="K35" s="230">
        <v>906.12067100114177</v>
      </c>
      <c r="L35" s="230">
        <v>945.96141762592617</v>
      </c>
      <c r="M35" s="230">
        <v>912.55946931705193</v>
      </c>
      <c r="N35" s="230">
        <v>923.54366975749508</v>
      </c>
      <c r="O35" s="230">
        <v>921.937230805024</v>
      </c>
      <c r="P35" s="230">
        <v>904.70412832378361</v>
      </c>
      <c r="Q35" s="230">
        <v>830.30865249841031</v>
      </c>
      <c r="R35" s="230">
        <v>940.63251227946603</v>
      </c>
      <c r="S35" s="230">
        <v>1110.5322272900407</v>
      </c>
      <c r="T35" s="230">
        <v>939.56915605841482</v>
      </c>
      <c r="U35" s="230">
        <v>738.7372186731352</v>
      </c>
      <c r="V35" s="230">
        <v>838.5464252028346</v>
      </c>
      <c r="W35" s="230">
        <v>1063.007918371266</v>
      </c>
      <c r="X35" s="230">
        <v>1634.2774212165923</v>
      </c>
      <c r="Y35" s="230">
        <v>1404.255609934824</v>
      </c>
      <c r="DA35" s="71"/>
    </row>
    <row r="36" spans="1:10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0</v>
      </c>
      <c r="L36" s="230">
        <v>0</v>
      </c>
      <c r="M36" s="230">
        <v>0</v>
      </c>
      <c r="N36" s="230">
        <v>0</v>
      </c>
      <c r="O36" s="230">
        <v>0</v>
      </c>
      <c r="P36" s="230">
        <v>0</v>
      </c>
      <c r="Q36" s="230">
        <v>0</v>
      </c>
      <c r="R36" s="230">
        <v>0</v>
      </c>
      <c r="S36" s="230">
        <v>0</v>
      </c>
      <c r="T36" s="230">
        <v>0</v>
      </c>
      <c r="U36" s="230">
        <v>0</v>
      </c>
      <c r="V36" s="230">
        <v>0</v>
      </c>
      <c r="W36" s="230">
        <v>0</v>
      </c>
      <c r="X36" s="230">
        <v>0</v>
      </c>
      <c r="Y36" s="230">
        <v>0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11333.438833297805</v>
      </c>
      <c r="C38" s="236">
        <f t="shared" si="4"/>
        <v>11451.541303244967</v>
      </c>
      <c r="D38" s="236">
        <f t="shared" si="4"/>
        <v>11988.006921575592</v>
      </c>
      <c r="E38" s="236">
        <f t="shared" si="4"/>
        <v>12662.821702162917</v>
      </c>
      <c r="F38" s="236">
        <f t="shared" si="4"/>
        <v>13041.778023853629</v>
      </c>
      <c r="G38" s="236">
        <f t="shared" si="4"/>
        <v>12758.72974788797</v>
      </c>
      <c r="H38" s="236">
        <f t="shared" si="4"/>
        <v>13551.674281091155</v>
      </c>
      <c r="I38" s="236">
        <f t="shared" si="4"/>
        <v>14338.457318448978</v>
      </c>
      <c r="J38" s="236">
        <f t="shared" si="4"/>
        <v>14229.167206303819</v>
      </c>
      <c r="K38" s="236">
        <f t="shared" si="4"/>
        <v>13151.691021532151</v>
      </c>
      <c r="L38" s="236">
        <f t="shared" si="4"/>
        <v>14736.297283205242</v>
      </c>
      <c r="M38" s="236">
        <f t="shared" si="4"/>
        <v>14240.152811221935</v>
      </c>
      <c r="N38" s="236">
        <f t="shared" si="4"/>
        <v>13844.482410446075</v>
      </c>
      <c r="O38" s="236">
        <f t="shared" si="4"/>
        <v>13411.121132541977</v>
      </c>
      <c r="P38" s="236">
        <f t="shared" si="4"/>
        <v>13687.533514757308</v>
      </c>
      <c r="Q38" s="236">
        <f t="shared" si="4"/>
        <v>12845.713898828048</v>
      </c>
      <c r="R38" s="236">
        <f t="shared" si="4"/>
        <v>13818.913243716814</v>
      </c>
      <c r="S38" s="236">
        <f t="shared" si="4"/>
        <v>14172.979965746203</v>
      </c>
      <c r="T38" s="236">
        <f t="shared" si="4"/>
        <v>14734.789453269124</v>
      </c>
      <c r="U38" s="236">
        <f t="shared" si="4"/>
        <v>13556.301821957857</v>
      </c>
      <c r="V38" s="236">
        <f t="shared" si="4"/>
        <v>13927.49910912514</v>
      </c>
      <c r="W38" s="236">
        <f t="shared" si="4"/>
        <v>13542.066840820688</v>
      </c>
      <c r="X38" s="236">
        <f t="shared" si="4"/>
        <v>12291.137377455048</v>
      </c>
      <c r="Y38" s="236">
        <f t="shared" si="4"/>
        <v>11825.055100208328</v>
      </c>
      <c r="DA38" s="93"/>
    </row>
    <row r="39" spans="1:105" ht="12" customHeight="1" x14ac:dyDescent="0.25">
      <c r="A39" s="43" t="s">
        <v>106</v>
      </c>
      <c r="B39" s="237">
        <f>ISI!B$53</f>
        <v>556.85566329780374</v>
      </c>
      <c r="C39" s="237">
        <f>ISI!C$53</f>
        <v>596.38916324496802</v>
      </c>
      <c r="D39" s="237">
        <f>ISI!D$53</f>
        <v>605.67023157559265</v>
      </c>
      <c r="E39" s="237">
        <f>ISI!E$53</f>
        <v>651.59674216291592</v>
      </c>
      <c r="F39" s="237">
        <f>ISI!F$53</f>
        <v>678.06409385362906</v>
      </c>
      <c r="G39" s="237">
        <f>ISI!G$53</f>
        <v>684.70486788796882</v>
      </c>
      <c r="H39" s="237">
        <f>ISI!H$53</f>
        <v>628.87456109115317</v>
      </c>
      <c r="I39" s="237">
        <f>ISI!I$53</f>
        <v>727.83268844897793</v>
      </c>
      <c r="J39" s="237">
        <f>ISI!J$53</f>
        <v>677.53186630381845</v>
      </c>
      <c r="K39" s="237">
        <f>ISI!K$53</f>
        <v>518.052381532151</v>
      </c>
      <c r="L39" s="237">
        <f>ISI!L$53</f>
        <v>658.90614320524185</v>
      </c>
      <c r="M39" s="237">
        <f>ISI!M$53</f>
        <v>683.82086122193425</v>
      </c>
      <c r="N39" s="237">
        <f>ISI!N$53</f>
        <v>680.76874044607439</v>
      </c>
      <c r="O39" s="237">
        <f>ISI!O$53</f>
        <v>664.80225254197637</v>
      </c>
      <c r="P39" s="237">
        <f>ISI!P$53</f>
        <v>690.68797475730753</v>
      </c>
      <c r="Q39" s="237">
        <f>ISI!Q$53</f>
        <v>695.3962088280482</v>
      </c>
      <c r="R39" s="237">
        <f>ISI!R$53</f>
        <v>688.74614371681218</v>
      </c>
      <c r="S39" s="237">
        <f>ISI!S$53</f>
        <v>683.36001574620491</v>
      </c>
      <c r="T39" s="237">
        <f>ISI!T$53</f>
        <v>686.55576326912319</v>
      </c>
      <c r="U39" s="237">
        <f>ISI!U$53</f>
        <v>670.81837195785772</v>
      </c>
      <c r="V39" s="237">
        <f>ISI!V$53</f>
        <v>625.99587912513925</v>
      </c>
      <c r="W39" s="237">
        <f>ISI!W$53</f>
        <v>687.33714082068593</v>
      </c>
      <c r="X39" s="237">
        <f>ISI!X$53</f>
        <v>640.99562745504818</v>
      </c>
      <c r="Y39" s="237">
        <f>ISI!Y$53</f>
        <v>489.26822020832952</v>
      </c>
      <c r="DA39" s="83"/>
    </row>
    <row r="40" spans="1:105" ht="12" customHeight="1" x14ac:dyDescent="0.25">
      <c r="A40" s="44" t="s">
        <v>107</v>
      </c>
      <c r="B40" s="238">
        <f>NFM!B$72</f>
        <v>454.34339</v>
      </c>
      <c r="C40" s="238">
        <f>NFM!C$72</f>
        <v>442.27399000000003</v>
      </c>
      <c r="D40" s="238">
        <f>NFM!D$72</f>
        <v>431.52215999999999</v>
      </c>
      <c r="E40" s="238">
        <f>NFM!E$72</f>
        <v>424.89319</v>
      </c>
      <c r="F40" s="238">
        <f>NFM!F$72</f>
        <v>493.64335</v>
      </c>
      <c r="G40" s="238">
        <f>NFM!G$72</f>
        <v>498.88824</v>
      </c>
      <c r="H40" s="238">
        <f>NFM!H$72</f>
        <v>428.46251000000001</v>
      </c>
      <c r="I40" s="238">
        <f>NFM!I$72</f>
        <v>481.87858</v>
      </c>
      <c r="J40" s="238">
        <f>NFM!J$72</f>
        <v>498.22949999999997</v>
      </c>
      <c r="K40" s="238">
        <f>NFM!K$72</f>
        <v>247.30416</v>
      </c>
      <c r="L40" s="238">
        <f>NFM!L$72</f>
        <v>324.69018999999997</v>
      </c>
      <c r="M40" s="238">
        <f>NFM!M$72</f>
        <v>446.73865999999998</v>
      </c>
      <c r="N40" s="238">
        <f>NFM!N$72</f>
        <v>164.30329</v>
      </c>
      <c r="O40" s="238">
        <f>NFM!O$72</f>
        <v>124.77793</v>
      </c>
      <c r="P40" s="238">
        <f>NFM!P$72</f>
        <v>3.1819299999999999</v>
      </c>
      <c r="Q40" s="238">
        <f>NFM!Q$72</f>
        <v>39.905799999999999</v>
      </c>
      <c r="R40" s="238">
        <f>NFM!R$72</f>
        <v>52.081409999999998</v>
      </c>
      <c r="S40" s="238">
        <f>NFM!S$72</f>
        <v>42.521250000000002</v>
      </c>
      <c r="T40" s="238">
        <f>NFM!T$72</f>
        <v>75.924729999999997</v>
      </c>
      <c r="U40" s="238">
        <f>NFM!U$72</f>
        <v>132.20487</v>
      </c>
      <c r="V40" s="238">
        <f>NFM!V$72</f>
        <v>114.60547</v>
      </c>
      <c r="W40" s="238">
        <f>NFM!W$72</f>
        <v>82.279989999999998</v>
      </c>
      <c r="X40" s="238">
        <f>NFM!X$72</f>
        <v>0</v>
      </c>
      <c r="Y40" s="238">
        <f>NFM!Y$72</f>
        <v>0</v>
      </c>
      <c r="DA40" s="94"/>
    </row>
    <row r="41" spans="1:105" ht="12" customHeight="1" x14ac:dyDescent="0.25">
      <c r="A41" s="44" t="s">
        <v>108</v>
      </c>
      <c r="B41" s="238">
        <f>CHI!B$78</f>
        <v>8549.4543200000007</v>
      </c>
      <c r="C41" s="238">
        <f>CHI!C$78</f>
        <v>8528.2875100000001</v>
      </c>
      <c r="D41" s="238">
        <f>CHI!D$78</f>
        <v>9135.5924400000004</v>
      </c>
      <c r="E41" s="238">
        <f>CHI!E$78</f>
        <v>9806.0249199999998</v>
      </c>
      <c r="F41" s="238">
        <f>CHI!F$78</f>
        <v>10067.652899999999</v>
      </c>
      <c r="G41" s="238">
        <f>CHI!G$78</f>
        <v>9722.2049499999994</v>
      </c>
      <c r="H41" s="238">
        <f>CHI!H$78</f>
        <v>10710.482550000001</v>
      </c>
      <c r="I41" s="238">
        <f>CHI!I$78</f>
        <v>11338.76749</v>
      </c>
      <c r="J41" s="238">
        <f>CHI!J$78</f>
        <v>11220.65288</v>
      </c>
      <c r="K41" s="238">
        <f>CHI!K$78</f>
        <v>10665.42813</v>
      </c>
      <c r="L41" s="238">
        <f>CHI!L$78</f>
        <v>12006.826730000001</v>
      </c>
      <c r="M41" s="238">
        <f>CHI!M$78</f>
        <v>11288.80155</v>
      </c>
      <c r="N41" s="238">
        <f>CHI!N$78</f>
        <v>11203.11577</v>
      </c>
      <c r="O41" s="238">
        <f>CHI!O$78</f>
        <v>10882.851710000001</v>
      </c>
      <c r="P41" s="238">
        <f>CHI!P$78</f>
        <v>11184.62869</v>
      </c>
      <c r="Q41" s="238">
        <f>CHI!Q$78</f>
        <v>10331.43123</v>
      </c>
      <c r="R41" s="238">
        <f>CHI!R$78</f>
        <v>11243.125550000001</v>
      </c>
      <c r="S41" s="238">
        <f>CHI!S$78</f>
        <v>11475.155849999999</v>
      </c>
      <c r="T41" s="238">
        <f>CHI!T$78</f>
        <v>12125.69535</v>
      </c>
      <c r="U41" s="238">
        <f>CHI!U$78</f>
        <v>11247.40076</v>
      </c>
      <c r="V41" s="238">
        <f>CHI!V$78</f>
        <v>11763.98612</v>
      </c>
      <c r="W41" s="238">
        <f>CHI!W$78</f>
        <v>11286.71247</v>
      </c>
      <c r="X41" s="238">
        <f>CHI!X$78</f>
        <v>10090.67445</v>
      </c>
      <c r="Y41" s="238">
        <f>CHI!Y$78</f>
        <v>9970.6542800000007</v>
      </c>
      <c r="DA41" s="94"/>
    </row>
    <row r="42" spans="1:105" ht="12" customHeight="1" x14ac:dyDescent="0.25">
      <c r="A42" s="44" t="s">
        <v>109</v>
      </c>
      <c r="B42" s="238">
        <f>NMM!B$58</f>
        <v>1464.5935300000001</v>
      </c>
      <c r="C42" s="238">
        <f>NMM!C$58</f>
        <v>1573.1424500000001</v>
      </c>
      <c r="D42" s="238">
        <f>NMM!D$58</f>
        <v>1507.6803</v>
      </c>
      <c r="E42" s="238">
        <f>NMM!E$58</f>
        <v>1458.6322700000001</v>
      </c>
      <c r="F42" s="238">
        <f>NMM!F$58</f>
        <v>1485.2469699999999</v>
      </c>
      <c r="G42" s="238">
        <f>NMM!G$58</f>
        <v>1509.86455</v>
      </c>
      <c r="H42" s="238">
        <f>NMM!H$58</f>
        <v>1461.5007799999998</v>
      </c>
      <c r="I42" s="238">
        <f>NMM!I$58</f>
        <v>1478.1996300000001</v>
      </c>
      <c r="J42" s="238">
        <f>NMM!J$58</f>
        <v>1499.5525700000001</v>
      </c>
      <c r="K42" s="238">
        <f>NMM!K$58</f>
        <v>1406.2509799999998</v>
      </c>
      <c r="L42" s="238">
        <f>NMM!L$58</f>
        <v>1396.5835199999999</v>
      </c>
      <c r="M42" s="238">
        <f>NMM!M$58</f>
        <v>1471.6003700000001</v>
      </c>
      <c r="N42" s="238">
        <f>NMM!N$58</f>
        <v>1463.8244399999999</v>
      </c>
      <c r="O42" s="238">
        <f>NMM!O$58</f>
        <v>1407.3816200000001</v>
      </c>
      <c r="P42" s="238">
        <f>NMM!P$58</f>
        <v>1486.2527199999997</v>
      </c>
      <c r="Q42" s="238">
        <f>NMM!Q$58</f>
        <v>1454.0572099999999</v>
      </c>
      <c r="R42" s="238">
        <f>NMM!R$58</f>
        <v>1501.4259</v>
      </c>
      <c r="S42" s="238">
        <f>NMM!S$58</f>
        <v>1630.1495</v>
      </c>
      <c r="T42" s="238">
        <f>NMM!T$58</f>
        <v>1495.21822</v>
      </c>
      <c r="U42" s="238">
        <f>NMM!U$58</f>
        <v>1152.4545000000001</v>
      </c>
      <c r="V42" s="238">
        <f>NMM!V$58</f>
        <v>1069.6203800000001</v>
      </c>
      <c r="W42" s="238">
        <f>NMM!W$58</f>
        <v>1133.00352</v>
      </c>
      <c r="X42" s="238">
        <f>NMM!X$58</f>
        <v>1156.7800199999999</v>
      </c>
      <c r="Y42" s="238">
        <f>NMM!Y$58</f>
        <v>956.92706999999996</v>
      </c>
      <c r="DA42" s="94"/>
    </row>
    <row r="43" spans="1:105" ht="12" customHeight="1" x14ac:dyDescent="0.25">
      <c r="A43" s="45" t="s">
        <v>110</v>
      </c>
      <c r="B43" s="239">
        <v>308.19193000000001</v>
      </c>
      <c r="C43" s="239">
        <v>311.44819000000001</v>
      </c>
      <c r="D43" s="239">
        <v>307.54178999999999</v>
      </c>
      <c r="E43" s="239">
        <v>321.67457999999999</v>
      </c>
      <c r="F43" s="239">
        <v>317.17070999999999</v>
      </c>
      <c r="G43" s="239">
        <v>343.06714000000011</v>
      </c>
      <c r="H43" s="239">
        <v>322.35388</v>
      </c>
      <c r="I43" s="239">
        <v>311.77893</v>
      </c>
      <c r="J43" s="239">
        <v>333.20039000000003</v>
      </c>
      <c r="K43" s="239">
        <v>314.65537</v>
      </c>
      <c r="L43" s="239">
        <v>349.29070000000002</v>
      </c>
      <c r="M43" s="239">
        <v>349.19137000000001</v>
      </c>
      <c r="N43" s="239">
        <v>332.47017000000011</v>
      </c>
      <c r="O43" s="239">
        <v>331.30761999999999</v>
      </c>
      <c r="P43" s="239">
        <v>322.78219999999988</v>
      </c>
      <c r="Q43" s="239">
        <v>324.92345</v>
      </c>
      <c r="R43" s="239">
        <v>333.53424000000001</v>
      </c>
      <c r="S43" s="239">
        <v>341.79334999999998</v>
      </c>
      <c r="T43" s="239">
        <v>351.39539000000002</v>
      </c>
      <c r="U43" s="239">
        <v>353.42331999999999</v>
      </c>
      <c r="V43" s="239">
        <v>353.29126000000002</v>
      </c>
      <c r="W43" s="239">
        <v>352.73372000000001</v>
      </c>
      <c r="X43" s="239">
        <v>402.68727999999999</v>
      </c>
      <c r="Y43" s="239">
        <v>408.20553000000001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1</v>
      </c>
      <c r="E47" s="232">
        <f t="shared" si="5"/>
        <v>1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1</v>
      </c>
      <c r="J47" s="232">
        <f t="shared" si="5"/>
        <v>0.99999999999999989</v>
      </c>
      <c r="K47" s="232">
        <f t="shared" si="5"/>
        <v>1</v>
      </c>
      <c r="L47" s="232">
        <f t="shared" si="5"/>
        <v>1</v>
      </c>
      <c r="M47" s="232">
        <f t="shared" si="5"/>
        <v>0.99999999999999989</v>
      </c>
      <c r="N47" s="232">
        <f t="shared" si="5"/>
        <v>1</v>
      </c>
      <c r="O47" s="232">
        <f t="shared" si="5"/>
        <v>0.99999999999999989</v>
      </c>
      <c r="P47" s="232">
        <f t="shared" si="5"/>
        <v>1</v>
      </c>
      <c r="Q47" s="232">
        <f t="shared" si="5"/>
        <v>0.99999999999999989</v>
      </c>
      <c r="R47" s="232">
        <f t="shared" si="5"/>
        <v>0.99999999999999989</v>
      </c>
      <c r="S47" s="232">
        <f t="shared" si="5"/>
        <v>1</v>
      </c>
      <c r="T47" s="232">
        <f t="shared" si="5"/>
        <v>1</v>
      </c>
      <c r="U47" s="232">
        <f t="shared" si="5"/>
        <v>1</v>
      </c>
      <c r="V47" s="232">
        <f t="shared" si="5"/>
        <v>1.0000000000000002</v>
      </c>
      <c r="W47" s="232">
        <f t="shared" si="5"/>
        <v>1</v>
      </c>
      <c r="X47" s="232">
        <f t="shared" si="5"/>
        <v>1</v>
      </c>
      <c r="Y47" s="232">
        <f t="shared" si="5"/>
        <v>1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1.8433608052984659E-2</v>
      </c>
      <c r="C52" s="233">
        <f t="shared" si="10"/>
        <v>1.7302617546250416E-2</v>
      </c>
      <c r="D52" s="233">
        <f t="shared" si="10"/>
        <v>1.6332516175931597E-2</v>
      </c>
      <c r="E52" s="233">
        <f t="shared" si="10"/>
        <v>1.5856419664277074E-2</v>
      </c>
      <c r="F52" s="233">
        <f t="shared" si="10"/>
        <v>1.5925436634255774E-2</v>
      </c>
      <c r="G52" s="233">
        <f t="shared" si="10"/>
        <v>1.6144019819235196E-2</v>
      </c>
      <c r="H52" s="233">
        <f t="shared" si="10"/>
        <v>1.4467219131696483E-2</v>
      </c>
      <c r="I52" s="233">
        <f t="shared" si="10"/>
        <v>1.3443338654552498E-2</v>
      </c>
      <c r="J52" s="233">
        <f t="shared" si="10"/>
        <v>1.3492726954056721E-2</v>
      </c>
      <c r="K52" s="233">
        <f t="shared" si="10"/>
        <v>1.3476536450050494E-2</v>
      </c>
      <c r="L52" s="233">
        <f t="shared" si="10"/>
        <v>1.3588397181780636E-2</v>
      </c>
      <c r="M52" s="233">
        <f t="shared" si="10"/>
        <v>1.3947175845419079E-2</v>
      </c>
      <c r="N52" s="233">
        <f t="shared" si="10"/>
        <v>1.3960370690377717E-2</v>
      </c>
      <c r="O52" s="233">
        <f t="shared" si="10"/>
        <v>1.4727964441328756E-2</v>
      </c>
      <c r="P52" s="233">
        <f t="shared" si="10"/>
        <v>1.3772893676492929E-2</v>
      </c>
      <c r="Q52" s="233">
        <f t="shared" si="10"/>
        <v>1.4205627831650315E-2</v>
      </c>
      <c r="R52" s="233">
        <f t="shared" si="10"/>
        <v>1.3990766413374454E-2</v>
      </c>
      <c r="S52" s="233">
        <f t="shared" si="10"/>
        <v>1.3846989108385215E-2</v>
      </c>
      <c r="T52" s="233">
        <f t="shared" si="10"/>
        <v>1.3135799961730176E-2</v>
      </c>
      <c r="U52" s="233">
        <f t="shared" si="10"/>
        <v>1.4023729902491682E-2</v>
      </c>
      <c r="V52" s="233">
        <f t="shared" si="10"/>
        <v>1.3677243903372854E-2</v>
      </c>
      <c r="W52" s="233">
        <f t="shared" si="10"/>
        <v>1.3923856870254072E-2</v>
      </c>
      <c r="X52" s="233">
        <f t="shared" si="10"/>
        <v>1.2501603720554073E-2</v>
      </c>
      <c r="Y52" s="233">
        <f t="shared" si="10"/>
        <v>1.2923237766718002E-2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0.31149830648777482</v>
      </c>
      <c r="C53" s="234">
        <f t="shared" si="11"/>
        <v>0.31357711442043679</v>
      </c>
      <c r="D53" s="234">
        <f t="shared" si="11"/>
        <v>0.32738550337319294</v>
      </c>
      <c r="E53" s="234">
        <f t="shared" si="11"/>
        <v>0.32346278970525172</v>
      </c>
      <c r="F53" s="234">
        <f t="shared" si="11"/>
        <v>0.31170675408845427</v>
      </c>
      <c r="G53" s="234">
        <f t="shared" si="11"/>
        <v>0.31139615230520262</v>
      </c>
      <c r="H53" s="234">
        <f t="shared" si="11"/>
        <v>0.32746002936417301</v>
      </c>
      <c r="I53" s="234">
        <f t="shared" si="11"/>
        <v>0.32625773067351416</v>
      </c>
      <c r="J53" s="234">
        <f t="shared" si="11"/>
        <v>0.30589016335977665</v>
      </c>
      <c r="K53" s="234">
        <f t="shared" si="11"/>
        <v>0.30870008556054312</v>
      </c>
      <c r="L53" s="234">
        <f t="shared" si="11"/>
        <v>0.3085781043333321</v>
      </c>
      <c r="M53" s="234">
        <f t="shared" si="11"/>
        <v>0.30158007637090267</v>
      </c>
      <c r="N53" s="234">
        <f t="shared" si="11"/>
        <v>0.3204982837068262</v>
      </c>
      <c r="O53" s="234">
        <f t="shared" si="11"/>
        <v>0.31425981117931501</v>
      </c>
      <c r="P53" s="234">
        <f t="shared" si="11"/>
        <v>0.31580922859568311</v>
      </c>
      <c r="Q53" s="234">
        <f t="shared" si="11"/>
        <v>0.32109548899277696</v>
      </c>
      <c r="R53" s="234">
        <f t="shared" si="11"/>
        <v>0.32628395458085385</v>
      </c>
      <c r="S53" s="234">
        <f t="shared" si="11"/>
        <v>0.32281299523582763</v>
      </c>
      <c r="T53" s="234">
        <f t="shared" si="11"/>
        <v>0.32011814624720675</v>
      </c>
      <c r="U53" s="234">
        <f t="shared" si="11"/>
        <v>0.32496000564938382</v>
      </c>
      <c r="V53" s="234">
        <f t="shared" si="11"/>
        <v>0.33090191282128567</v>
      </c>
      <c r="W53" s="234">
        <f t="shared" si="11"/>
        <v>0.32689445187935579</v>
      </c>
      <c r="X53" s="234">
        <f t="shared" si="11"/>
        <v>0.32552572026571663</v>
      </c>
      <c r="Y53" s="234">
        <f t="shared" si="11"/>
        <v>0.33261570824767728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0.3316202414897611</v>
      </c>
      <c r="C54" s="235">
        <f t="shared" si="12"/>
        <v>0.32644582314204645</v>
      </c>
      <c r="D54" s="235">
        <f t="shared" si="12"/>
        <v>0.30671571246920415</v>
      </c>
      <c r="E54" s="235">
        <f t="shared" si="12"/>
        <v>0.29873486699796276</v>
      </c>
      <c r="F54" s="235">
        <f t="shared" si="12"/>
        <v>0.30169123674110415</v>
      </c>
      <c r="G54" s="235">
        <f t="shared" si="12"/>
        <v>0.30525624835073917</v>
      </c>
      <c r="H54" s="235">
        <f t="shared" si="12"/>
        <v>0.28501209474950578</v>
      </c>
      <c r="I54" s="235">
        <f t="shared" si="12"/>
        <v>0.27532898413426959</v>
      </c>
      <c r="J54" s="235">
        <f t="shared" si="12"/>
        <v>0.28239634687651849</v>
      </c>
      <c r="K54" s="235">
        <f t="shared" si="12"/>
        <v>0.2810110893713369</v>
      </c>
      <c r="L54" s="235">
        <f t="shared" si="12"/>
        <v>0.27214067869652731</v>
      </c>
      <c r="M54" s="235">
        <f t="shared" si="12"/>
        <v>0.2743359672369084</v>
      </c>
      <c r="N54" s="235">
        <f t="shared" si="12"/>
        <v>0.26725344839193754</v>
      </c>
      <c r="O54" s="235">
        <f t="shared" si="12"/>
        <v>0.27409724701054572</v>
      </c>
      <c r="P54" s="235">
        <f t="shared" si="12"/>
        <v>0.26435166398950533</v>
      </c>
      <c r="Q54" s="235">
        <f t="shared" si="12"/>
        <v>0.28304963061576988</v>
      </c>
      <c r="R54" s="235">
        <f t="shared" si="12"/>
        <v>0.28052197778449828</v>
      </c>
      <c r="S54" s="235">
        <f t="shared" si="12"/>
        <v>0.28226636458857962</v>
      </c>
      <c r="T54" s="235">
        <f t="shared" si="12"/>
        <v>0.27066128668538592</v>
      </c>
      <c r="U54" s="235">
        <f t="shared" si="12"/>
        <v>0.27358232122065862</v>
      </c>
      <c r="V54" s="235">
        <f t="shared" si="12"/>
        <v>0.26614102765148878</v>
      </c>
      <c r="W54" s="235">
        <f t="shared" si="12"/>
        <v>0.27584577340863381</v>
      </c>
      <c r="X54" s="235">
        <f t="shared" si="12"/>
        <v>0.28408696283409984</v>
      </c>
      <c r="Y54" s="235">
        <f t="shared" si="12"/>
        <v>0.27591103722675037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0.33844784396947947</v>
      </c>
      <c r="C55" s="240">
        <f t="shared" si="13"/>
        <v>0.34267444489126636</v>
      </c>
      <c r="D55" s="240">
        <f t="shared" si="13"/>
        <v>0.34956626798167129</v>
      </c>
      <c r="E55" s="240">
        <f t="shared" si="13"/>
        <v>0.36194592363250844</v>
      </c>
      <c r="F55" s="240">
        <f t="shared" si="13"/>
        <v>0.3706765725361858</v>
      </c>
      <c r="G55" s="240">
        <f t="shared" si="13"/>
        <v>0.36720357952482308</v>
      </c>
      <c r="H55" s="240">
        <f t="shared" si="13"/>
        <v>0.37306065675462474</v>
      </c>
      <c r="I55" s="240">
        <f t="shared" si="13"/>
        <v>0.38496994653766381</v>
      </c>
      <c r="J55" s="240">
        <f t="shared" si="13"/>
        <v>0.39822076280964802</v>
      </c>
      <c r="K55" s="240">
        <f t="shared" si="13"/>
        <v>0.3968122886180695</v>
      </c>
      <c r="L55" s="240">
        <f t="shared" si="13"/>
        <v>0.40569281978835997</v>
      </c>
      <c r="M55" s="240">
        <f t="shared" si="13"/>
        <v>0.41013678054676972</v>
      </c>
      <c r="N55" s="240">
        <f t="shared" si="13"/>
        <v>0.39828789721085855</v>
      </c>
      <c r="O55" s="240">
        <f t="shared" si="13"/>
        <v>0.39691497736881043</v>
      </c>
      <c r="P55" s="240">
        <f t="shared" si="13"/>
        <v>0.40606621373831864</v>
      </c>
      <c r="Q55" s="240">
        <f t="shared" si="13"/>
        <v>0.38164925255980275</v>
      </c>
      <c r="R55" s="240">
        <f t="shared" si="13"/>
        <v>0.37920330122127333</v>
      </c>
      <c r="S55" s="240">
        <f t="shared" si="13"/>
        <v>0.38107365106720759</v>
      </c>
      <c r="T55" s="240">
        <f t="shared" si="13"/>
        <v>0.39608476710567714</v>
      </c>
      <c r="U55" s="240">
        <f t="shared" si="13"/>
        <v>0.38743394322746594</v>
      </c>
      <c r="V55" s="240">
        <f t="shared" si="13"/>
        <v>0.38927981562385283</v>
      </c>
      <c r="W55" s="240">
        <f t="shared" si="13"/>
        <v>0.3833359178417563</v>
      </c>
      <c r="X55" s="240">
        <f t="shared" si="13"/>
        <v>0.37788571317962943</v>
      </c>
      <c r="Y55" s="240">
        <f t="shared" si="13"/>
        <v>0.37855001675885436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NL: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1856.891447843893</v>
      </c>
      <c r="C3" s="203">
        <f t="shared" si="0"/>
        <v>1564.5497160481743</v>
      </c>
      <c r="D3" s="203">
        <f t="shared" si="0"/>
        <v>1547.6633239675057</v>
      </c>
      <c r="E3" s="203">
        <f t="shared" si="0"/>
        <v>1592.4108571691349</v>
      </c>
      <c r="F3" s="203">
        <f t="shared" si="0"/>
        <v>2032.553889616677</v>
      </c>
      <c r="G3" s="203">
        <f t="shared" si="0"/>
        <v>2194.7858386093653</v>
      </c>
      <c r="H3" s="203">
        <f t="shared" si="0"/>
        <v>2352.3603927986906</v>
      </c>
      <c r="I3" s="203">
        <f t="shared" si="0"/>
        <v>2431.0088226814032</v>
      </c>
      <c r="J3" s="203">
        <f t="shared" si="0"/>
        <v>2140.607258047648</v>
      </c>
      <c r="K3" s="203">
        <f t="shared" si="0"/>
        <v>1306.9546645593309</v>
      </c>
      <c r="L3" s="203">
        <f t="shared" si="0"/>
        <v>1460.3530952036238</v>
      </c>
      <c r="M3" s="203">
        <f t="shared" si="0"/>
        <v>1561.6677908032689</v>
      </c>
      <c r="N3" s="203">
        <f t="shared" si="0"/>
        <v>1781.1120684567716</v>
      </c>
      <c r="O3" s="203">
        <f t="shared" si="0"/>
        <v>1752.2643071907996</v>
      </c>
      <c r="P3" s="203">
        <f t="shared" si="0"/>
        <v>1972.6209929565368</v>
      </c>
      <c r="Q3" s="203">
        <f t="shared" si="0"/>
        <v>1745.8269559999994</v>
      </c>
      <c r="R3" s="203">
        <f t="shared" si="0"/>
        <v>1921.0970449678805</v>
      </c>
      <c r="S3" s="203">
        <f t="shared" si="0"/>
        <v>1927.704532202491</v>
      </c>
      <c r="T3" s="203">
        <f t="shared" si="0"/>
        <v>1800</v>
      </c>
      <c r="U3" s="203">
        <f t="shared" si="0"/>
        <v>1749.111441346414</v>
      </c>
      <c r="V3" s="203">
        <f t="shared" si="0"/>
        <v>1100</v>
      </c>
      <c r="W3" s="203">
        <f t="shared" si="0"/>
        <v>1917.2586546684699</v>
      </c>
      <c r="X3" s="203">
        <f t="shared" si="0"/>
        <v>2016.903897892307</v>
      </c>
      <c r="Y3" s="203">
        <f t="shared" si="0"/>
        <v>1232.3473813549531</v>
      </c>
      <c r="DA3" s="112"/>
    </row>
    <row r="4" spans="1:105" ht="12" customHeight="1" x14ac:dyDescent="0.25">
      <c r="A4" s="50" t="s">
        <v>43</v>
      </c>
      <c r="B4" s="241">
        <v>1815.704994453434</v>
      </c>
      <c r="C4" s="241">
        <v>1544.836560732808</v>
      </c>
      <c r="D4" s="241">
        <v>1532.4067144639821</v>
      </c>
      <c r="E4" s="241">
        <v>1580.426352803564</v>
      </c>
      <c r="F4" s="241">
        <v>2006.1957977871971</v>
      </c>
      <c r="G4" s="241">
        <v>2162.3125572562381</v>
      </c>
      <c r="H4" s="241">
        <v>2304.1811557621982</v>
      </c>
      <c r="I4" s="241">
        <v>2388.7866916384469</v>
      </c>
      <c r="J4" s="241">
        <v>2107.4142848970068</v>
      </c>
      <c r="K4" s="241">
        <v>1303.777406639605</v>
      </c>
      <c r="L4" s="241">
        <v>1450.943631788771</v>
      </c>
      <c r="M4" s="241">
        <v>1543.042707335142</v>
      </c>
      <c r="N4" s="241">
        <v>1761.803476772639</v>
      </c>
      <c r="O4" s="241">
        <v>1734.2391601184611</v>
      </c>
      <c r="P4" s="241">
        <v>1951.9867145922019</v>
      </c>
      <c r="Q4" s="241">
        <v>1736.0812783172189</v>
      </c>
      <c r="R4" s="241">
        <v>1909.4670634479</v>
      </c>
      <c r="S4" s="241">
        <v>1927.704532202491</v>
      </c>
      <c r="T4" s="241">
        <v>1800</v>
      </c>
      <c r="U4" s="241">
        <v>1749.111441346414</v>
      </c>
      <c r="V4" s="241">
        <v>1100</v>
      </c>
      <c r="W4" s="241">
        <v>1917.2586546684699</v>
      </c>
      <c r="X4" s="241">
        <v>2016.903897892307</v>
      </c>
      <c r="Y4" s="241">
        <v>1232.3473813549531</v>
      </c>
      <c r="DA4" s="83" t="s">
        <v>113</v>
      </c>
    </row>
    <row r="5" spans="1:105" ht="12" customHeight="1" x14ac:dyDescent="0.25">
      <c r="A5" s="49" t="s">
        <v>44</v>
      </c>
      <c r="B5" s="242">
        <v>41.186453390459057</v>
      </c>
      <c r="C5" s="242">
        <v>19.71315531536629</v>
      </c>
      <c r="D5" s="242">
        <v>15.256609503523579</v>
      </c>
      <c r="E5" s="242">
        <v>11.98450436557096</v>
      </c>
      <c r="F5" s="242">
        <v>26.358091829479921</v>
      </c>
      <c r="G5" s="242">
        <v>32.473281353127277</v>
      </c>
      <c r="H5" s="242">
        <v>48.179237036492403</v>
      </c>
      <c r="I5" s="242">
        <v>42.222131042956327</v>
      </c>
      <c r="J5" s="242">
        <v>33.192973150641137</v>
      </c>
      <c r="K5" s="242">
        <v>3.1772579197258888</v>
      </c>
      <c r="L5" s="242">
        <v>9.4094634148527803</v>
      </c>
      <c r="M5" s="242">
        <v>18.625083468126832</v>
      </c>
      <c r="N5" s="242">
        <v>19.30859168413258</v>
      </c>
      <c r="O5" s="242">
        <v>18.025147072338541</v>
      </c>
      <c r="P5" s="242">
        <v>20.634278364334929</v>
      </c>
      <c r="Q5" s="242">
        <v>9.7456776827805243</v>
      </c>
      <c r="R5" s="242">
        <v>11.629981519980451</v>
      </c>
      <c r="S5" s="242">
        <v>0</v>
      </c>
      <c r="T5" s="242">
        <v>0</v>
      </c>
      <c r="U5" s="242">
        <v>0</v>
      </c>
      <c r="V5" s="242">
        <v>0</v>
      </c>
      <c r="W5" s="242">
        <v>0</v>
      </c>
      <c r="X5" s="242">
        <v>0</v>
      </c>
      <c r="Y5" s="242">
        <v>0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5665.8850000000002</v>
      </c>
      <c r="C7" s="203">
        <f t="shared" si="1"/>
        <v>6037.4620000000004</v>
      </c>
      <c r="D7" s="203">
        <f t="shared" si="1"/>
        <v>6117.3209999999999</v>
      </c>
      <c r="E7" s="203">
        <f t="shared" si="1"/>
        <v>6571.34</v>
      </c>
      <c r="F7" s="203">
        <f t="shared" si="1"/>
        <v>6848.1769999999997</v>
      </c>
      <c r="G7" s="203">
        <f t="shared" si="1"/>
        <v>6918.8779999999997</v>
      </c>
      <c r="H7" s="203">
        <f t="shared" si="1"/>
        <v>6372.3109999999997</v>
      </c>
      <c r="I7" s="203">
        <f t="shared" si="1"/>
        <v>7368.1890000000003</v>
      </c>
      <c r="J7" s="203">
        <f t="shared" si="1"/>
        <v>6853.4880000000003</v>
      </c>
      <c r="K7" s="203">
        <f t="shared" si="1"/>
        <v>5193.7860000000001</v>
      </c>
      <c r="L7" s="203">
        <f t="shared" si="1"/>
        <v>6650.9430000000002</v>
      </c>
      <c r="M7" s="203">
        <f t="shared" si="1"/>
        <v>6937.3969999999999</v>
      </c>
      <c r="N7" s="203">
        <f t="shared" si="1"/>
        <v>6879.4940000000006</v>
      </c>
      <c r="O7" s="203">
        <f t="shared" si="1"/>
        <v>6713.2740000000003</v>
      </c>
      <c r="P7" s="203">
        <f t="shared" si="1"/>
        <v>6964.46</v>
      </c>
      <c r="Q7" s="203">
        <f t="shared" si="1"/>
        <v>6995.1380000000008</v>
      </c>
      <c r="R7" s="203">
        <f t="shared" si="1"/>
        <v>6916.6580000000004</v>
      </c>
      <c r="S7" s="203">
        <f t="shared" si="1"/>
        <v>6781.3230000000003</v>
      </c>
      <c r="T7" s="203">
        <f t="shared" si="1"/>
        <v>6813.0360000000001</v>
      </c>
      <c r="U7" s="203">
        <f t="shared" si="1"/>
        <v>6656.866</v>
      </c>
      <c r="V7" s="203">
        <f t="shared" si="1"/>
        <v>6212.07</v>
      </c>
      <c r="W7" s="203">
        <f t="shared" si="1"/>
        <v>6820.79</v>
      </c>
      <c r="X7" s="203">
        <f t="shared" si="1"/>
        <v>6360.92</v>
      </c>
      <c r="Y7" s="203">
        <f t="shared" si="1"/>
        <v>4855.2530999999999</v>
      </c>
      <c r="DA7" s="112"/>
    </row>
    <row r="8" spans="1:105" ht="12" customHeight="1" x14ac:dyDescent="0.25">
      <c r="A8" s="50" t="s">
        <v>43</v>
      </c>
      <c r="B8" s="241">
        <v>5506.8760000000002</v>
      </c>
      <c r="C8" s="241">
        <v>5902.0140000000001</v>
      </c>
      <c r="D8" s="241">
        <v>5995.7839999999997</v>
      </c>
      <c r="E8" s="241">
        <v>6451.7719999999999</v>
      </c>
      <c r="F8" s="241">
        <v>6712.4859999999999</v>
      </c>
      <c r="G8" s="241">
        <v>6777.7309999999998</v>
      </c>
      <c r="H8" s="241">
        <v>6222.6809999999996</v>
      </c>
      <c r="I8" s="241">
        <v>7202.8010000000004</v>
      </c>
      <c r="J8" s="241">
        <v>6705.76</v>
      </c>
      <c r="K8" s="241">
        <v>5133.68</v>
      </c>
      <c r="L8" s="241">
        <v>6523.3429999999998</v>
      </c>
      <c r="M8" s="241">
        <v>6765.2370000000001</v>
      </c>
      <c r="N8" s="241">
        <v>6738.7150000000001</v>
      </c>
      <c r="O8" s="241">
        <v>6581.3320000000003</v>
      </c>
      <c r="P8" s="241">
        <v>6838.9849999999997</v>
      </c>
      <c r="Q8" s="241">
        <v>6887.8950000000004</v>
      </c>
      <c r="R8" s="241">
        <v>6823.6060000000007</v>
      </c>
      <c r="S8" s="241">
        <v>6781.3230000000003</v>
      </c>
      <c r="T8" s="241">
        <v>6813.0360000000001</v>
      </c>
      <c r="U8" s="241">
        <v>6656.866</v>
      </c>
      <c r="V8" s="241">
        <v>6212.07</v>
      </c>
      <c r="W8" s="241">
        <v>6820.79</v>
      </c>
      <c r="X8" s="241">
        <v>6360.92</v>
      </c>
      <c r="Y8" s="241">
        <v>4855.2530999999999</v>
      </c>
      <c r="DA8" s="83" t="s">
        <v>116</v>
      </c>
    </row>
    <row r="9" spans="1:105" ht="12" customHeight="1" x14ac:dyDescent="0.25">
      <c r="A9" s="49" t="s">
        <v>44</v>
      </c>
      <c r="B9" s="242">
        <v>159.00899999999999</v>
      </c>
      <c r="C9" s="242">
        <v>135.44800000000001</v>
      </c>
      <c r="D9" s="242">
        <v>121.53700000000001</v>
      </c>
      <c r="E9" s="242">
        <v>119.568</v>
      </c>
      <c r="F9" s="242">
        <v>135.691</v>
      </c>
      <c r="G9" s="242">
        <v>141.14699999999999</v>
      </c>
      <c r="H9" s="242">
        <v>149.63</v>
      </c>
      <c r="I9" s="242">
        <v>165.38800000000001</v>
      </c>
      <c r="J9" s="242">
        <v>147.72800000000001</v>
      </c>
      <c r="K9" s="242">
        <v>60.106000000000002</v>
      </c>
      <c r="L9" s="242">
        <v>127.6</v>
      </c>
      <c r="M9" s="242">
        <v>172.16</v>
      </c>
      <c r="N9" s="242">
        <v>140.779</v>
      </c>
      <c r="O9" s="242">
        <v>131.94200000000001</v>
      </c>
      <c r="P9" s="242">
        <v>125.47499999999999</v>
      </c>
      <c r="Q9" s="242">
        <v>107.24299999999999</v>
      </c>
      <c r="R9" s="242">
        <v>93.052000000000007</v>
      </c>
      <c r="S9" s="242">
        <v>0</v>
      </c>
      <c r="T9" s="242">
        <v>0</v>
      </c>
      <c r="U9" s="242">
        <v>0</v>
      </c>
      <c r="V9" s="242">
        <v>0</v>
      </c>
      <c r="W9" s="242">
        <v>0</v>
      </c>
      <c r="X9" s="242">
        <v>0</v>
      </c>
      <c r="Y9" s="242">
        <v>0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6007.2378947368425</v>
      </c>
      <c r="C11" s="203">
        <f t="shared" si="2"/>
        <v>6649.4234613706749</v>
      </c>
      <c r="D11" s="203">
        <f t="shared" si="2"/>
        <v>6649.4234613706749</v>
      </c>
      <c r="E11" s="203">
        <f t="shared" si="2"/>
        <v>7271.8577149025159</v>
      </c>
      <c r="F11" s="203">
        <f t="shared" si="2"/>
        <v>7271.8577149025159</v>
      </c>
      <c r="G11" s="203">
        <f t="shared" si="2"/>
        <v>7914.0432815363502</v>
      </c>
      <c r="H11" s="203">
        <f t="shared" si="2"/>
        <v>7914.0432815363502</v>
      </c>
      <c r="I11" s="203">
        <f t="shared" si="2"/>
        <v>7914.0432815363502</v>
      </c>
      <c r="J11" s="203">
        <f t="shared" si="2"/>
        <v>7914.0432815363502</v>
      </c>
      <c r="K11" s="203">
        <f t="shared" si="2"/>
        <v>7914.0432815363502</v>
      </c>
      <c r="L11" s="203">
        <f t="shared" si="2"/>
        <v>7894.291968434356</v>
      </c>
      <c r="M11" s="203">
        <f t="shared" si="2"/>
        <v>7914.0432815363502</v>
      </c>
      <c r="N11" s="203">
        <f t="shared" si="2"/>
        <v>7914.0432815363502</v>
      </c>
      <c r="O11" s="203">
        <f t="shared" si="2"/>
        <v>7894.291968434356</v>
      </c>
      <c r="P11" s="203">
        <f t="shared" si="2"/>
        <v>7894.291968434356</v>
      </c>
      <c r="Q11" s="203">
        <f t="shared" si="2"/>
        <v>7894.291968434356</v>
      </c>
      <c r="R11" s="203">
        <f t="shared" si="2"/>
        <v>7874.5406553323619</v>
      </c>
      <c r="S11" s="203">
        <f t="shared" si="2"/>
        <v>7874.5406553323619</v>
      </c>
      <c r="T11" s="203">
        <f t="shared" si="2"/>
        <v>7874.5406553323619</v>
      </c>
      <c r="U11" s="203">
        <f t="shared" si="2"/>
        <v>7874.5406553323619</v>
      </c>
      <c r="V11" s="203">
        <f t="shared" si="2"/>
        <v>7212.6037755965326</v>
      </c>
      <c r="W11" s="203">
        <f t="shared" si="2"/>
        <v>7854.7893422303669</v>
      </c>
      <c r="X11" s="203">
        <f t="shared" si="2"/>
        <v>7854.7893422303669</v>
      </c>
      <c r="Y11" s="203">
        <f t="shared" si="2"/>
        <v>7835.0380291283727</v>
      </c>
      <c r="DA11" s="112"/>
    </row>
    <row r="12" spans="1:105" ht="12" customHeight="1" x14ac:dyDescent="0.25">
      <c r="A12" s="50" t="s">
        <v>43</v>
      </c>
      <c r="B12" s="241">
        <v>5796.7115789473692</v>
      </c>
      <c r="C12" s="241">
        <v>6438.8971455812016</v>
      </c>
      <c r="D12" s="241">
        <v>6438.8971455812016</v>
      </c>
      <c r="E12" s="241">
        <v>7081.0827122150367</v>
      </c>
      <c r="F12" s="241">
        <v>7081.0827122150367</v>
      </c>
      <c r="G12" s="241">
        <v>7723.268278848871</v>
      </c>
      <c r="H12" s="241">
        <v>7723.268278848871</v>
      </c>
      <c r="I12" s="241">
        <v>7723.268278848871</v>
      </c>
      <c r="J12" s="241">
        <v>7723.268278848871</v>
      </c>
      <c r="K12" s="241">
        <v>7723.268278848871</v>
      </c>
      <c r="L12" s="241">
        <v>7723.268278848871</v>
      </c>
      <c r="M12" s="241">
        <v>7723.268278848871</v>
      </c>
      <c r="N12" s="241">
        <v>7723.268278848871</v>
      </c>
      <c r="O12" s="241">
        <v>7723.268278848871</v>
      </c>
      <c r="P12" s="241">
        <v>7723.268278848871</v>
      </c>
      <c r="Q12" s="241">
        <v>7723.268278848871</v>
      </c>
      <c r="R12" s="241">
        <v>7723.268278848871</v>
      </c>
      <c r="S12" s="241">
        <v>7723.268278848871</v>
      </c>
      <c r="T12" s="241">
        <v>7723.268278848871</v>
      </c>
      <c r="U12" s="241">
        <v>7723.268278848871</v>
      </c>
      <c r="V12" s="241">
        <v>7081.0827122150367</v>
      </c>
      <c r="W12" s="241">
        <v>7723.268278848871</v>
      </c>
      <c r="X12" s="241">
        <v>7723.268278848871</v>
      </c>
      <c r="Y12" s="241">
        <v>7723.268278848871</v>
      </c>
      <c r="DA12" s="83" t="s">
        <v>119</v>
      </c>
    </row>
    <row r="13" spans="1:105" ht="12" customHeight="1" x14ac:dyDescent="0.25">
      <c r="A13" s="49" t="s">
        <v>44</v>
      </c>
      <c r="B13" s="242">
        <v>210.5263157894737</v>
      </c>
      <c r="C13" s="242">
        <v>210.5263157894737</v>
      </c>
      <c r="D13" s="242">
        <v>210.5263157894737</v>
      </c>
      <c r="E13" s="242">
        <v>190.77500268747929</v>
      </c>
      <c r="F13" s="242">
        <v>190.77500268747929</v>
      </c>
      <c r="G13" s="242">
        <v>190.77500268747929</v>
      </c>
      <c r="H13" s="242">
        <v>190.77500268747929</v>
      </c>
      <c r="I13" s="242">
        <v>190.77500268747929</v>
      </c>
      <c r="J13" s="242">
        <v>190.77500268747929</v>
      </c>
      <c r="K13" s="242">
        <v>190.77500268747929</v>
      </c>
      <c r="L13" s="242">
        <v>171.02368958548499</v>
      </c>
      <c r="M13" s="242">
        <v>190.77500268747929</v>
      </c>
      <c r="N13" s="242">
        <v>190.77500268747929</v>
      </c>
      <c r="O13" s="242">
        <v>171.02368958548499</v>
      </c>
      <c r="P13" s="242">
        <v>171.02368958548499</v>
      </c>
      <c r="Q13" s="242">
        <v>171.02368958548499</v>
      </c>
      <c r="R13" s="242">
        <v>151.2723764834906</v>
      </c>
      <c r="S13" s="242">
        <v>151.2723764834906</v>
      </c>
      <c r="T13" s="242">
        <v>151.2723764834906</v>
      </c>
      <c r="U13" s="242">
        <v>151.2723764834906</v>
      </c>
      <c r="V13" s="242">
        <v>131.5210633814963</v>
      </c>
      <c r="W13" s="242">
        <v>131.5210633814963</v>
      </c>
      <c r="X13" s="242">
        <v>131.5210633814963</v>
      </c>
      <c r="Y13" s="242">
        <v>111.76975027950191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642.18556663383379</v>
      </c>
      <c r="D14" s="210">
        <f t="shared" si="3"/>
        <v>642.18556663383379</v>
      </c>
      <c r="E14" s="210">
        <f t="shared" si="3"/>
        <v>642.18556663383379</v>
      </c>
      <c r="F14" s="210">
        <f t="shared" si="3"/>
        <v>0</v>
      </c>
      <c r="G14" s="210">
        <f t="shared" si="3"/>
        <v>642.18556663383379</v>
      </c>
      <c r="H14" s="210">
        <f t="shared" si="3"/>
        <v>0</v>
      </c>
      <c r="I14" s="210">
        <f t="shared" si="3"/>
        <v>661.93687973582814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661.93687973582814</v>
      </c>
      <c r="N14" s="210">
        <f t="shared" si="3"/>
        <v>0</v>
      </c>
      <c r="O14" s="210">
        <f t="shared" si="3"/>
        <v>0</v>
      </c>
      <c r="P14" s="210">
        <f t="shared" si="3"/>
        <v>0</v>
      </c>
      <c r="Q14" s="210">
        <f t="shared" si="3"/>
        <v>0</v>
      </c>
      <c r="R14" s="210">
        <f t="shared" si="3"/>
        <v>642.18556663383379</v>
      </c>
      <c r="S14" s="210">
        <f t="shared" si="3"/>
        <v>0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642.18556663383379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642.18556663383379</v>
      </c>
      <c r="D15" s="241">
        <v>642.18556663383379</v>
      </c>
      <c r="E15" s="241">
        <v>642.18556663383379</v>
      </c>
      <c r="F15" s="241">
        <v>0</v>
      </c>
      <c r="G15" s="241">
        <v>642.18556663383379</v>
      </c>
      <c r="H15" s="241">
        <v>0</v>
      </c>
      <c r="I15" s="241">
        <v>642.18556663383379</v>
      </c>
      <c r="J15" s="241">
        <v>0</v>
      </c>
      <c r="K15" s="241">
        <v>0</v>
      </c>
      <c r="L15" s="241">
        <v>0</v>
      </c>
      <c r="M15" s="241">
        <v>642.18556663383379</v>
      </c>
      <c r="N15" s="241">
        <v>0</v>
      </c>
      <c r="O15" s="241">
        <v>0</v>
      </c>
      <c r="P15" s="241">
        <v>0</v>
      </c>
      <c r="Q15" s="241">
        <v>0</v>
      </c>
      <c r="R15" s="241">
        <v>642.18556663383379</v>
      </c>
      <c r="S15" s="241">
        <v>0</v>
      </c>
      <c r="T15" s="241">
        <v>0</v>
      </c>
      <c r="U15" s="241">
        <v>0</v>
      </c>
      <c r="V15" s="241">
        <v>0</v>
      </c>
      <c r="W15" s="241">
        <v>642.18556663383379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0</v>
      </c>
      <c r="E16" s="242">
        <v>0</v>
      </c>
      <c r="F16" s="242">
        <v>0</v>
      </c>
      <c r="G16" s="242">
        <v>0</v>
      </c>
      <c r="H16" s="242">
        <v>0</v>
      </c>
      <c r="I16" s="242">
        <v>19.751313101994359</v>
      </c>
      <c r="J16" s="242">
        <v>0</v>
      </c>
      <c r="K16" s="242">
        <v>0</v>
      </c>
      <c r="L16" s="242">
        <v>0</v>
      </c>
      <c r="M16" s="242">
        <v>19.751313101994359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642.18556663383333</v>
      </c>
      <c r="E17" s="210">
        <f t="shared" si="4"/>
        <v>19.751313101994413</v>
      </c>
      <c r="F17" s="210">
        <f t="shared" si="4"/>
        <v>0</v>
      </c>
      <c r="G17" s="210">
        <f t="shared" si="4"/>
        <v>0</v>
      </c>
      <c r="H17" s="210">
        <f t="shared" si="4"/>
        <v>0</v>
      </c>
      <c r="I17" s="210">
        <f t="shared" si="4"/>
        <v>661.9368797358286</v>
      </c>
      <c r="J17" s="210">
        <f t="shared" si="4"/>
        <v>0</v>
      </c>
      <c r="K17" s="210">
        <f t="shared" si="4"/>
        <v>0</v>
      </c>
      <c r="L17" s="210">
        <f t="shared" si="4"/>
        <v>19.751313101994299</v>
      </c>
      <c r="M17" s="210">
        <f t="shared" si="4"/>
        <v>642.18556663383424</v>
      </c>
      <c r="N17" s="210">
        <f t="shared" si="4"/>
        <v>0</v>
      </c>
      <c r="O17" s="210">
        <f t="shared" si="4"/>
        <v>19.751313101994299</v>
      </c>
      <c r="P17" s="210">
        <f t="shared" si="4"/>
        <v>0</v>
      </c>
      <c r="Q17" s="210">
        <f t="shared" si="4"/>
        <v>0</v>
      </c>
      <c r="R17" s="210">
        <f t="shared" si="4"/>
        <v>661.9368797358286</v>
      </c>
      <c r="S17" s="210">
        <f t="shared" si="4"/>
        <v>0</v>
      </c>
      <c r="T17" s="210">
        <f t="shared" si="4"/>
        <v>0</v>
      </c>
      <c r="U17" s="210">
        <f t="shared" si="4"/>
        <v>0</v>
      </c>
      <c r="V17" s="210">
        <f t="shared" si="4"/>
        <v>661.9368797358286</v>
      </c>
      <c r="W17" s="210">
        <f t="shared" si="4"/>
        <v>0</v>
      </c>
      <c r="X17" s="210">
        <f t="shared" si="4"/>
        <v>0</v>
      </c>
      <c r="Y17" s="210">
        <f t="shared" si="4"/>
        <v>19.751313101994398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642.18556663383333</v>
      </c>
      <c r="E18" s="241">
        <f t="shared" si="5"/>
        <v>0</v>
      </c>
      <c r="F18" s="241">
        <f t="shared" si="5"/>
        <v>0</v>
      </c>
      <c r="G18" s="241">
        <f t="shared" si="5"/>
        <v>0</v>
      </c>
      <c r="H18" s="241">
        <f t="shared" si="5"/>
        <v>0</v>
      </c>
      <c r="I18" s="241">
        <f t="shared" si="5"/>
        <v>642.18556663383424</v>
      </c>
      <c r="J18" s="241">
        <f t="shared" si="5"/>
        <v>0</v>
      </c>
      <c r="K18" s="241">
        <f t="shared" si="5"/>
        <v>0</v>
      </c>
      <c r="L18" s="241">
        <f t="shared" si="5"/>
        <v>0</v>
      </c>
      <c r="M18" s="241">
        <f t="shared" si="5"/>
        <v>642.18556663383424</v>
      </c>
      <c r="N18" s="241">
        <f t="shared" si="5"/>
        <v>0</v>
      </c>
      <c r="O18" s="241">
        <f t="shared" si="5"/>
        <v>0</v>
      </c>
      <c r="P18" s="241">
        <f t="shared" si="5"/>
        <v>0</v>
      </c>
      <c r="Q18" s="241">
        <f t="shared" si="5"/>
        <v>0</v>
      </c>
      <c r="R18" s="241">
        <f t="shared" si="5"/>
        <v>642.18556663383424</v>
      </c>
      <c r="S18" s="241">
        <f t="shared" si="5"/>
        <v>0</v>
      </c>
      <c r="T18" s="241">
        <f t="shared" si="5"/>
        <v>0</v>
      </c>
      <c r="U18" s="241">
        <f t="shared" si="5"/>
        <v>0</v>
      </c>
      <c r="V18" s="241">
        <f t="shared" si="5"/>
        <v>642.18556663383424</v>
      </c>
      <c r="W18" s="241">
        <f t="shared" si="5"/>
        <v>0</v>
      </c>
      <c r="X18" s="241">
        <f t="shared" si="5"/>
        <v>0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0</v>
      </c>
      <c r="E19" s="242">
        <f t="shared" si="6"/>
        <v>19.751313101994413</v>
      </c>
      <c r="F19" s="242">
        <f t="shared" si="6"/>
        <v>0</v>
      </c>
      <c r="G19" s="242">
        <f t="shared" si="6"/>
        <v>0</v>
      </c>
      <c r="H19" s="242">
        <f t="shared" si="6"/>
        <v>0</v>
      </c>
      <c r="I19" s="242">
        <f t="shared" si="6"/>
        <v>19.751313101994356</v>
      </c>
      <c r="J19" s="242">
        <f t="shared" si="6"/>
        <v>0</v>
      </c>
      <c r="K19" s="242">
        <f t="shared" si="6"/>
        <v>0</v>
      </c>
      <c r="L19" s="242">
        <f t="shared" si="6"/>
        <v>19.751313101994299</v>
      </c>
      <c r="M19" s="242">
        <f t="shared" si="6"/>
        <v>0</v>
      </c>
      <c r="N19" s="242">
        <f t="shared" si="6"/>
        <v>0</v>
      </c>
      <c r="O19" s="242">
        <f t="shared" si="6"/>
        <v>19.751313101994299</v>
      </c>
      <c r="P19" s="242">
        <f t="shared" si="6"/>
        <v>0</v>
      </c>
      <c r="Q19" s="242">
        <f t="shared" si="6"/>
        <v>0</v>
      </c>
      <c r="R19" s="242">
        <f t="shared" si="6"/>
        <v>19.751313101994384</v>
      </c>
      <c r="S19" s="242">
        <f t="shared" si="6"/>
        <v>0</v>
      </c>
      <c r="T19" s="242">
        <f t="shared" si="6"/>
        <v>0</v>
      </c>
      <c r="U19" s="242">
        <f t="shared" si="6"/>
        <v>0</v>
      </c>
      <c r="V19" s="242">
        <f t="shared" si="6"/>
        <v>19.751313101994299</v>
      </c>
      <c r="W19" s="242">
        <f t="shared" si="6"/>
        <v>0</v>
      </c>
      <c r="X19" s="242">
        <f t="shared" si="6"/>
        <v>0</v>
      </c>
      <c r="Y19" s="242">
        <f t="shared" si="6"/>
        <v>19.751313101994398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341.3528947368427</v>
      </c>
      <c r="C20" s="203">
        <f t="shared" si="7"/>
        <v>611.96146137067512</v>
      </c>
      <c r="D20" s="203">
        <f t="shared" si="7"/>
        <v>532.10246137067566</v>
      </c>
      <c r="E20" s="203">
        <f t="shared" si="7"/>
        <v>700.5177149025161</v>
      </c>
      <c r="F20" s="203">
        <f t="shared" si="7"/>
        <v>423.68071490251612</v>
      </c>
      <c r="G20" s="203">
        <f t="shared" si="7"/>
        <v>995.16528153635045</v>
      </c>
      <c r="H20" s="203">
        <f t="shared" si="7"/>
        <v>1541.7322815363507</v>
      </c>
      <c r="I20" s="203">
        <f t="shared" si="7"/>
        <v>545.85428153634984</v>
      </c>
      <c r="J20" s="203">
        <f t="shared" si="7"/>
        <v>1060.5552815363501</v>
      </c>
      <c r="K20" s="203">
        <f t="shared" si="7"/>
        <v>2720.2572815363501</v>
      </c>
      <c r="L20" s="203">
        <f t="shared" si="7"/>
        <v>1243.348968434356</v>
      </c>
      <c r="M20" s="203">
        <f t="shared" si="7"/>
        <v>976.64628153635022</v>
      </c>
      <c r="N20" s="203">
        <f t="shared" si="7"/>
        <v>1034.54928153635</v>
      </c>
      <c r="O20" s="203">
        <f t="shared" si="7"/>
        <v>1181.0179684343557</v>
      </c>
      <c r="P20" s="203">
        <f t="shared" si="7"/>
        <v>929.83196843435633</v>
      </c>
      <c r="Q20" s="203">
        <f t="shared" si="7"/>
        <v>899.15396843435553</v>
      </c>
      <c r="R20" s="203">
        <f t="shared" si="7"/>
        <v>957.88265533236086</v>
      </c>
      <c r="S20" s="203">
        <f t="shared" si="7"/>
        <v>1093.2176553323613</v>
      </c>
      <c r="T20" s="203">
        <f t="shared" si="7"/>
        <v>1061.5046553323616</v>
      </c>
      <c r="U20" s="203">
        <f t="shared" si="7"/>
        <v>1217.6746553323617</v>
      </c>
      <c r="V20" s="203">
        <f t="shared" si="7"/>
        <v>1000.5337755965334</v>
      </c>
      <c r="W20" s="203">
        <f t="shared" si="7"/>
        <v>1033.9993422303673</v>
      </c>
      <c r="X20" s="203">
        <f t="shared" si="7"/>
        <v>1493.8693422303672</v>
      </c>
      <c r="Y20" s="203">
        <f t="shared" si="7"/>
        <v>2979.7849291283728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289.83557894736896</v>
      </c>
      <c r="C21" s="241">
        <f t="shared" si="8"/>
        <v>536.88314558120146</v>
      </c>
      <c r="D21" s="241">
        <f t="shared" si="8"/>
        <v>443.11314558120193</v>
      </c>
      <c r="E21" s="241">
        <f t="shared" si="8"/>
        <v>629.3107122150368</v>
      </c>
      <c r="F21" s="241">
        <f t="shared" si="8"/>
        <v>368.59671221503686</v>
      </c>
      <c r="G21" s="241">
        <f t="shared" si="8"/>
        <v>945.53727884887121</v>
      </c>
      <c r="H21" s="241">
        <f t="shared" si="8"/>
        <v>1500.5872788488714</v>
      </c>
      <c r="I21" s="241">
        <f t="shared" si="8"/>
        <v>520.46727884887059</v>
      </c>
      <c r="J21" s="241">
        <f t="shared" si="8"/>
        <v>1017.5082788488708</v>
      </c>
      <c r="K21" s="241">
        <f t="shared" si="8"/>
        <v>2589.5882788488707</v>
      </c>
      <c r="L21" s="241">
        <f t="shared" si="8"/>
        <v>1199.9252788488711</v>
      </c>
      <c r="M21" s="241">
        <f t="shared" si="8"/>
        <v>958.0312788488709</v>
      </c>
      <c r="N21" s="241">
        <f t="shared" si="8"/>
        <v>984.55327884887083</v>
      </c>
      <c r="O21" s="241">
        <f t="shared" si="8"/>
        <v>1141.9362788488706</v>
      </c>
      <c r="P21" s="241">
        <f t="shared" si="8"/>
        <v>884.2832788488713</v>
      </c>
      <c r="Q21" s="241">
        <f t="shared" si="8"/>
        <v>835.37327884887054</v>
      </c>
      <c r="R21" s="241">
        <f t="shared" si="8"/>
        <v>899.6622788488703</v>
      </c>
      <c r="S21" s="241">
        <f t="shared" si="8"/>
        <v>941.94527884887066</v>
      </c>
      <c r="T21" s="241">
        <f t="shared" si="8"/>
        <v>910.23227884887092</v>
      </c>
      <c r="U21" s="241">
        <f t="shared" si="8"/>
        <v>1066.402278848871</v>
      </c>
      <c r="V21" s="241">
        <f t="shared" si="8"/>
        <v>869.01271221503703</v>
      </c>
      <c r="W21" s="241">
        <f t="shared" si="8"/>
        <v>902.47827884887101</v>
      </c>
      <c r="X21" s="241">
        <f t="shared" si="8"/>
        <v>1362.3482788488709</v>
      </c>
      <c r="Y21" s="241">
        <f t="shared" si="8"/>
        <v>2868.0151788488711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51.517315789473713</v>
      </c>
      <c r="C22" s="242">
        <f t="shared" si="9"/>
        <v>75.078315789473692</v>
      </c>
      <c r="D22" s="242">
        <f t="shared" si="9"/>
        <v>88.989315789473693</v>
      </c>
      <c r="E22" s="242">
        <f t="shared" si="9"/>
        <v>71.207002687479289</v>
      </c>
      <c r="F22" s="242">
        <f t="shared" si="9"/>
        <v>55.084002687479284</v>
      </c>
      <c r="G22" s="242">
        <f t="shared" si="9"/>
        <v>49.628002687479295</v>
      </c>
      <c r="H22" s="242">
        <f t="shared" si="9"/>
        <v>41.145002687479291</v>
      </c>
      <c r="I22" s="242">
        <f t="shared" si="9"/>
        <v>25.387002687479281</v>
      </c>
      <c r="J22" s="242">
        <f t="shared" si="9"/>
        <v>43.047002687479278</v>
      </c>
      <c r="K22" s="242">
        <f t="shared" si="9"/>
        <v>130.66900268747929</v>
      </c>
      <c r="L22" s="242">
        <f t="shared" si="9"/>
        <v>43.423689585484993</v>
      </c>
      <c r="M22" s="242">
        <f t="shared" si="9"/>
        <v>18.61500268747929</v>
      </c>
      <c r="N22" s="242">
        <f t="shared" si="9"/>
        <v>49.99600268747929</v>
      </c>
      <c r="O22" s="242">
        <f t="shared" si="9"/>
        <v>39.08168958548498</v>
      </c>
      <c r="P22" s="242">
        <f t="shared" si="9"/>
        <v>45.548689585484993</v>
      </c>
      <c r="Q22" s="242">
        <f t="shared" si="9"/>
        <v>63.780689585484993</v>
      </c>
      <c r="R22" s="242">
        <f t="shared" si="9"/>
        <v>58.220376483490597</v>
      </c>
      <c r="S22" s="242">
        <f t="shared" si="9"/>
        <v>151.2723764834906</v>
      </c>
      <c r="T22" s="242">
        <f t="shared" si="9"/>
        <v>151.2723764834906</v>
      </c>
      <c r="U22" s="242">
        <f t="shared" si="9"/>
        <v>151.2723764834906</v>
      </c>
      <c r="V22" s="242">
        <f t="shared" si="9"/>
        <v>131.5210633814963</v>
      </c>
      <c r="W22" s="242">
        <f t="shared" si="9"/>
        <v>131.5210633814963</v>
      </c>
      <c r="X22" s="242">
        <f t="shared" si="9"/>
        <v>131.5210633814963</v>
      </c>
      <c r="Y22" s="242">
        <f t="shared" si="9"/>
        <v>111.76975027950191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690.57188306104899</v>
      </c>
      <c r="C25" s="210">
        <v>699.31530524505592</v>
      </c>
      <c r="D25" s="210">
        <v>694.78589853826304</v>
      </c>
      <c r="E25" s="210">
        <v>698.07592433361992</v>
      </c>
      <c r="F25" s="210">
        <v>720.67601031814263</v>
      </c>
      <c r="G25" s="210">
        <v>711.62579535683562</v>
      </c>
      <c r="H25" s="210">
        <v>721.32932072226993</v>
      </c>
      <c r="I25" s="210">
        <v>706.5934651762683</v>
      </c>
      <c r="J25" s="210">
        <v>688.07652622527939</v>
      </c>
      <c r="K25" s="210">
        <v>601.97773000859854</v>
      </c>
      <c r="L25" s="210">
        <v>691.67927773000861</v>
      </c>
      <c r="M25" s="210">
        <v>686.10748065348218</v>
      </c>
      <c r="N25" s="210">
        <v>688.05640584694743</v>
      </c>
      <c r="O25" s="210">
        <v>683.21392949269125</v>
      </c>
      <c r="P25" s="210">
        <v>684.03748925193463</v>
      </c>
      <c r="Q25" s="210">
        <v>795.83533963886498</v>
      </c>
      <c r="R25" s="210">
        <v>825.1484092863285</v>
      </c>
      <c r="S25" s="210">
        <v>851.35219260533097</v>
      </c>
      <c r="T25" s="210">
        <v>799.08976784178833</v>
      </c>
      <c r="U25" s="210">
        <v>771.28993981083397</v>
      </c>
      <c r="V25" s="210">
        <v>728.41195184866717</v>
      </c>
      <c r="W25" s="210">
        <v>769.24754944110055</v>
      </c>
      <c r="X25" s="210">
        <v>759.21117798796217</v>
      </c>
      <c r="Y25" s="210">
        <v>679.39836629406693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10.344368013757522</v>
      </c>
      <c r="C26" s="213">
        <f t="shared" si="10"/>
        <v>5.5411865864144456</v>
      </c>
      <c r="D26" s="213">
        <f t="shared" si="10"/>
        <v>15.751848667239894</v>
      </c>
      <c r="E26" s="213">
        <f t="shared" si="10"/>
        <v>8.2449699054170242</v>
      </c>
      <c r="F26" s="213">
        <f t="shared" si="10"/>
        <v>8.2640584694754935</v>
      </c>
      <c r="G26" s="213">
        <f t="shared" si="10"/>
        <v>4.8604471195184864</v>
      </c>
      <c r="H26" s="213">
        <f t="shared" si="10"/>
        <v>12.252794496990539</v>
      </c>
      <c r="I26" s="213">
        <f t="shared" si="10"/>
        <v>9.5299226139294912</v>
      </c>
      <c r="J26" s="213">
        <f t="shared" si="10"/>
        <v>7.4877901977644017</v>
      </c>
      <c r="K26" s="213">
        <f t="shared" si="10"/>
        <v>5.4456577815993112</v>
      </c>
      <c r="L26" s="213">
        <f t="shared" si="10"/>
        <v>10.21066208082545</v>
      </c>
      <c r="M26" s="213">
        <f t="shared" si="10"/>
        <v>7.4877901977644017</v>
      </c>
      <c r="N26" s="213">
        <f t="shared" si="10"/>
        <v>6.8071367153912297</v>
      </c>
      <c r="O26" s="213">
        <f t="shared" si="10"/>
        <v>6.8071367153912297</v>
      </c>
      <c r="P26" s="213">
        <f t="shared" si="10"/>
        <v>6.8071367153912297</v>
      </c>
      <c r="Q26" s="213">
        <f t="shared" si="10"/>
        <v>122.5892519346518</v>
      </c>
      <c r="R26" s="213">
        <f t="shared" si="10"/>
        <v>154.95365434221841</v>
      </c>
      <c r="S26" s="213">
        <f t="shared" si="10"/>
        <v>157.62123817712805</v>
      </c>
      <c r="T26" s="213">
        <f t="shared" si="10"/>
        <v>144.68942390369736</v>
      </c>
      <c r="U26" s="213">
        <f t="shared" si="10"/>
        <v>141.20756663800512</v>
      </c>
      <c r="V26" s="213">
        <f t="shared" si="10"/>
        <v>121.02441960447119</v>
      </c>
      <c r="W26" s="213">
        <f t="shared" si="10"/>
        <v>92.55477214101461</v>
      </c>
      <c r="X26" s="213">
        <f t="shared" si="10"/>
        <v>78.877386070507313</v>
      </c>
      <c r="Y26" s="213">
        <f t="shared" si="10"/>
        <v>70.820206362854691</v>
      </c>
      <c r="DA26" s="85"/>
    </row>
    <row r="27" spans="1:105" ht="12" customHeight="1" x14ac:dyDescent="0.25">
      <c r="A27" s="18" t="s">
        <v>41</v>
      </c>
      <c r="B27" s="204">
        <v>4.8987102321582112</v>
      </c>
      <c r="C27" s="204">
        <v>3.4990541702493561</v>
      </c>
      <c r="D27" s="204">
        <v>3.4990541702493552</v>
      </c>
      <c r="E27" s="204">
        <v>2.799312123817713</v>
      </c>
      <c r="F27" s="204">
        <v>3.4990541702493538</v>
      </c>
      <c r="G27" s="204">
        <v>3.4990541702493552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6.263972484952717</v>
      </c>
      <c r="S27" s="204">
        <v>14.11857265692174</v>
      </c>
      <c r="T27" s="204">
        <v>18.204471195184869</v>
      </c>
      <c r="U27" s="204">
        <v>7.0401547721410216</v>
      </c>
      <c r="V27" s="204">
        <v>7.0244196044711913</v>
      </c>
      <c r="W27" s="204">
        <v>9.6339638865004247</v>
      </c>
      <c r="X27" s="204">
        <v>5.3640584694754949</v>
      </c>
      <c r="Y27" s="204">
        <v>0.8213241616509066</v>
      </c>
      <c r="DA27" s="71" t="s">
        <v>127</v>
      </c>
    </row>
    <row r="28" spans="1:105" ht="12" customHeight="1" x14ac:dyDescent="0.25">
      <c r="A28" s="18" t="s">
        <v>42</v>
      </c>
      <c r="B28" s="204">
        <v>5.4456577815993112</v>
      </c>
      <c r="C28" s="204">
        <v>2.04213241616509</v>
      </c>
      <c r="D28" s="204">
        <v>12.252794496990539</v>
      </c>
      <c r="E28" s="204">
        <v>5.4456577815993112</v>
      </c>
      <c r="F28" s="204">
        <v>4.7650042992261392</v>
      </c>
      <c r="G28" s="204">
        <v>1.361392949269131</v>
      </c>
      <c r="H28" s="204">
        <v>12.252794496990539</v>
      </c>
      <c r="I28" s="204">
        <v>9.5299226139294912</v>
      </c>
      <c r="J28" s="204">
        <v>7.4877901977644017</v>
      </c>
      <c r="K28" s="204">
        <v>5.4456577815993112</v>
      </c>
      <c r="L28" s="204">
        <v>10.21066208082545</v>
      </c>
      <c r="M28" s="204">
        <v>7.4877901977644017</v>
      </c>
      <c r="N28" s="204">
        <v>6.8071367153912297</v>
      </c>
      <c r="O28" s="204">
        <v>6.8071367153912297</v>
      </c>
      <c r="P28" s="204">
        <v>6.8071367153912297</v>
      </c>
      <c r="Q28" s="204">
        <v>122.5892519346518</v>
      </c>
      <c r="R28" s="204">
        <v>148.6896818572657</v>
      </c>
      <c r="S28" s="204">
        <v>143.50266552020631</v>
      </c>
      <c r="T28" s="204">
        <v>126.48495270851249</v>
      </c>
      <c r="U28" s="204">
        <v>134.1674118658641</v>
      </c>
      <c r="V28" s="204">
        <v>114</v>
      </c>
      <c r="W28" s="204">
        <v>82.920808254514185</v>
      </c>
      <c r="X28" s="204">
        <v>73.513327601031818</v>
      </c>
      <c r="Y28" s="204">
        <v>69.998882201203784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4.1677558039552878</v>
      </c>
      <c r="C29" s="204">
        <f t="shared" si="11"/>
        <v>4.1677558039552878</v>
      </c>
      <c r="D29" s="204">
        <f t="shared" si="11"/>
        <v>3.138263112639724</v>
      </c>
      <c r="E29" s="204">
        <f t="shared" si="11"/>
        <v>4.1677558039552878</v>
      </c>
      <c r="F29" s="204">
        <f t="shared" si="11"/>
        <v>4.1677558039552878</v>
      </c>
      <c r="G29" s="204">
        <f t="shared" si="11"/>
        <v>4.1677558039552878</v>
      </c>
      <c r="H29" s="204">
        <f t="shared" si="11"/>
        <v>3.0883061049011178</v>
      </c>
      <c r="I29" s="204">
        <f t="shared" si="11"/>
        <v>5.2472914875322436</v>
      </c>
      <c r="J29" s="204">
        <f t="shared" si="11"/>
        <v>5.2544282029234726</v>
      </c>
      <c r="K29" s="204">
        <f t="shared" si="11"/>
        <v>5.3020636285468612</v>
      </c>
      <c r="L29" s="204">
        <f t="shared" si="11"/>
        <v>3.0954428202923472</v>
      </c>
      <c r="M29" s="204">
        <f t="shared" si="11"/>
        <v>3.0954428202923472</v>
      </c>
      <c r="N29" s="204">
        <f t="shared" si="11"/>
        <v>3.0954428202923472</v>
      </c>
      <c r="O29" s="204">
        <f t="shared" si="11"/>
        <v>4.1272570937231299</v>
      </c>
      <c r="P29" s="204">
        <f t="shared" si="11"/>
        <v>4.1272570937231299</v>
      </c>
      <c r="Q29" s="204">
        <f t="shared" si="11"/>
        <v>1.2385210662080826</v>
      </c>
      <c r="R29" s="204">
        <f t="shared" si="11"/>
        <v>0.643164230438521</v>
      </c>
      <c r="S29" s="204">
        <f t="shared" si="11"/>
        <v>2.4761822871883057</v>
      </c>
      <c r="T29" s="204">
        <f t="shared" si="11"/>
        <v>2.0976784178847812</v>
      </c>
      <c r="U29" s="204">
        <f t="shared" si="11"/>
        <v>2.510490111779879</v>
      </c>
      <c r="V29" s="204">
        <f t="shared" si="11"/>
        <v>3.7011177987962158</v>
      </c>
      <c r="W29" s="204">
        <f t="shared" si="11"/>
        <v>5.0750644883920888</v>
      </c>
      <c r="X29" s="204">
        <f t="shared" si="11"/>
        <v>5.5999140154772125</v>
      </c>
      <c r="Y29" s="204">
        <f t="shared" si="11"/>
        <v>4.8861564918314704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1.07944969905417</v>
      </c>
      <c r="C31" s="204">
        <v>1.07944969905417</v>
      </c>
      <c r="D31" s="204">
        <v>1.07944969905417</v>
      </c>
      <c r="E31" s="204">
        <v>1.07944969905417</v>
      </c>
      <c r="F31" s="204">
        <v>1.07944969905417</v>
      </c>
      <c r="G31" s="204">
        <v>1.07944969905417</v>
      </c>
      <c r="H31" s="204">
        <v>0</v>
      </c>
      <c r="I31" s="204">
        <v>2.1589853826311258</v>
      </c>
      <c r="J31" s="204">
        <v>2.1589853826311258</v>
      </c>
      <c r="K31" s="204">
        <v>3.2384350816852958</v>
      </c>
      <c r="L31" s="204">
        <v>0</v>
      </c>
      <c r="M31" s="204">
        <v>0</v>
      </c>
      <c r="N31" s="204">
        <v>0</v>
      </c>
      <c r="O31" s="204">
        <v>0</v>
      </c>
      <c r="P31" s="204">
        <v>0</v>
      </c>
      <c r="Q31" s="204">
        <v>0.66173688736027503</v>
      </c>
      <c r="R31" s="204">
        <v>0.57102321582115212</v>
      </c>
      <c r="S31" s="204">
        <v>1.0049871023215819</v>
      </c>
      <c r="T31" s="204">
        <v>0.77721410146173686</v>
      </c>
      <c r="U31" s="204">
        <v>0.86466036113499556</v>
      </c>
      <c r="V31" s="204">
        <v>1.432416165090284</v>
      </c>
      <c r="W31" s="204">
        <v>1.094582975064488</v>
      </c>
      <c r="X31" s="204">
        <v>0.95425623387790193</v>
      </c>
      <c r="Y31" s="204">
        <v>0.79552880481513333</v>
      </c>
      <c r="DA31" s="71" t="s">
        <v>130</v>
      </c>
    </row>
    <row r="32" spans="1:105" ht="12" customHeight="1" x14ac:dyDescent="0.25">
      <c r="A32" s="18" t="s">
        <v>71</v>
      </c>
      <c r="B32" s="204">
        <v>3.0883061049011178</v>
      </c>
      <c r="C32" s="204">
        <v>3.0883061049011178</v>
      </c>
      <c r="D32" s="204">
        <v>2.058813413585554</v>
      </c>
      <c r="E32" s="204">
        <v>3.0883061049011178</v>
      </c>
      <c r="F32" s="204">
        <v>3.0883061049011178</v>
      </c>
      <c r="G32" s="204">
        <v>3.0883061049011178</v>
      </c>
      <c r="H32" s="204">
        <v>3.0883061049011178</v>
      </c>
      <c r="I32" s="204">
        <v>3.0883061049011178</v>
      </c>
      <c r="J32" s="204">
        <v>3.0954428202923472</v>
      </c>
      <c r="K32" s="204">
        <v>2.0636285468615649</v>
      </c>
      <c r="L32" s="204">
        <v>3.0954428202923472</v>
      </c>
      <c r="M32" s="204">
        <v>3.0954428202923472</v>
      </c>
      <c r="N32" s="204">
        <v>3.0954428202923472</v>
      </c>
      <c r="O32" s="204">
        <v>4.1272570937231299</v>
      </c>
      <c r="P32" s="204">
        <v>4.1272570937231299</v>
      </c>
      <c r="Q32" s="204">
        <v>0.57678417884780742</v>
      </c>
      <c r="R32" s="204">
        <v>7.2141014617368868E-2</v>
      </c>
      <c r="S32" s="204">
        <v>7.2226999140154763E-2</v>
      </c>
      <c r="T32" s="204">
        <v>6.5262252794496989E-2</v>
      </c>
      <c r="U32" s="204">
        <v>7.222699914015477E-3</v>
      </c>
      <c r="V32" s="204">
        <v>0.41513327601031808</v>
      </c>
      <c r="W32" s="204">
        <v>2.029406706792777</v>
      </c>
      <c r="X32" s="204">
        <v>3.122699914015477</v>
      </c>
      <c r="Y32" s="204">
        <v>2.5038693035253652</v>
      </c>
      <c r="DA32" s="71" t="s">
        <v>131</v>
      </c>
    </row>
    <row r="33" spans="1:105" ht="12" customHeight="1" x14ac:dyDescent="0.25">
      <c r="A33" s="18" t="s">
        <v>32</v>
      </c>
      <c r="B33" s="204">
        <v>0</v>
      </c>
      <c r="C33" s="204">
        <v>0</v>
      </c>
      <c r="D33" s="204">
        <v>0</v>
      </c>
      <c r="E33" s="204">
        <v>0</v>
      </c>
      <c r="F33" s="204">
        <v>0</v>
      </c>
      <c r="G33" s="204">
        <v>0</v>
      </c>
      <c r="H33" s="204">
        <v>0</v>
      </c>
      <c r="I33" s="204">
        <v>0</v>
      </c>
      <c r="J33" s="204">
        <v>0</v>
      </c>
      <c r="K33" s="204">
        <v>0</v>
      </c>
      <c r="L33" s="204">
        <v>0</v>
      </c>
      <c r="M33" s="204">
        <v>0</v>
      </c>
      <c r="N33" s="204">
        <v>0</v>
      </c>
      <c r="O33" s="204">
        <v>0</v>
      </c>
      <c r="P33" s="204">
        <v>0</v>
      </c>
      <c r="Q33" s="204">
        <v>0</v>
      </c>
      <c r="R33" s="204">
        <v>0</v>
      </c>
      <c r="S33" s="204">
        <v>0</v>
      </c>
      <c r="T33" s="204">
        <v>0</v>
      </c>
      <c r="U33" s="204">
        <v>0</v>
      </c>
      <c r="V33" s="204">
        <v>0</v>
      </c>
      <c r="W33" s="204">
        <v>0</v>
      </c>
      <c r="X33" s="204">
        <v>0</v>
      </c>
      <c r="Y33" s="204">
        <v>0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1.398968185726569</v>
      </c>
      <c r="T34" s="204">
        <v>1.255202063628547</v>
      </c>
      <c r="U34" s="204">
        <v>1.6386070507308681</v>
      </c>
      <c r="V34" s="204">
        <v>1.8535683576956139</v>
      </c>
      <c r="W34" s="204">
        <v>1.951074806534824</v>
      </c>
      <c r="X34" s="204">
        <v>1.522957867583834</v>
      </c>
      <c r="Y34" s="204">
        <v>1.586758383490972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459.65620869503016</v>
      </c>
      <c r="C35" s="204">
        <f t="shared" si="12"/>
        <v>472.78863309953141</v>
      </c>
      <c r="D35" s="204">
        <f t="shared" si="12"/>
        <v>463.97915710891738</v>
      </c>
      <c r="E35" s="204">
        <f t="shared" si="12"/>
        <v>466.84749986451743</v>
      </c>
      <c r="F35" s="204">
        <f t="shared" si="12"/>
        <v>485.21488034840047</v>
      </c>
      <c r="G35" s="204">
        <f t="shared" si="12"/>
        <v>478.39347269967197</v>
      </c>
      <c r="H35" s="204">
        <f t="shared" si="12"/>
        <v>484.37411462150703</v>
      </c>
      <c r="I35" s="204">
        <f t="shared" si="12"/>
        <v>464.27703660964249</v>
      </c>
      <c r="J35" s="204">
        <f t="shared" si="12"/>
        <v>455.75969724274614</v>
      </c>
      <c r="K35" s="204">
        <f t="shared" si="12"/>
        <v>393.8950760965368</v>
      </c>
      <c r="L35" s="204">
        <f t="shared" si="12"/>
        <v>460.33905564828035</v>
      </c>
      <c r="M35" s="204">
        <f t="shared" si="12"/>
        <v>453.46002521972468</v>
      </c>
      <c r="N35" s="204">
        <f t="shared" si="12"/>
        <v>455.29862007769157</v>
      </c>
      <c r="O35" s="204">
        <f t="shared" si="12"/>
        <v>454.0392969240761</v>
      </c>
      <c r="P35" s="204">
        <f t="shared" si="12"/>
        <v>450.43746394018024</v>
      </c>
      <c r="Q35" s="204">
        <f t="shared" si="12"/>
        <v>452.6553573743808</v>
      </c>
      <c r="R35" s="204">
        <f t="shared" si="12"/>
        <v>454.49255185420338</v>
      </c>
      <c r="S35" s="204">
        <f t="shared" si="12"/>
        <v>479.77293880233287</v>
      </c>
      <c r="T35" s="204">
        <f t="shared" si="12"/>
        <v>446.11892176406798</v>
      </c>
      <c r="U35" s="204">
        <f t="shared" si="12"/>
        <v>424.72198604277537</v>
      </c>
      <c r="V35" s="204">
        <f t="shared" si="12"/>
        <v>425.8530949849731</v>
      </c>
      <c r="W35" s="204">
        <f t="shared" si="12"/>
        <v>480.95835285752958</v>
      </c>
      <c r="X35" s="204">
        <f t="shared" si="12"/>
        <v>498.23935266393789</v>
      </c>
      <c r="Y35" s="204">
        <f t="shared" si="12"/>
        <v>436.84313603920805</v>
      </c>
      <c r="DA35" s="71"/>
    </row>
    <row r="36" spans="1:105" ht="12" customHeight="1" x14ac:dyDescent="0.25">
      <c r="A36" s="18" t="s">
        <v>73</v>
      </c>
      <c r="B36" s="204">
        <v>304.10453199683582</v>
      </c>
      <c r="C36" s="204">
        <v>306.44650068336631</v>
      </c>
      <c r="D36" s="204">
        <v>299.80452254313929</v>
      </c>
      <c r="E36" s="204">
        <v>282.39367355325339</v>
      </c>
      <c r="F36" s="204">
        <v>263.91737389956131</v>
      </c>
      <c r="G36" s="204">
        <v>263.68349849502891</v>
      </c>
      <c r="H36" s="204">
        <v>252.99079561892739</v>
      </c>
      <c r="I36" s="204">
        <v>237.68004606794</v>
      </c>
      <c r="J36" s="204">
        <v>235.28317101746671</v>
      </c>
      <c r="K36" s="204">
        <v>213.12078546884979</v>
      </c>
      <c r="L36" s="204">
        <v>261.75625255283751</v>
      </c>
      <c r="M36" s="204">
        <v>262.65048093769548</v>
      </c>
      <c r="N36" s="204">
        <v>262.38795799686619</v>
      </c>
      <c r="O36" s="204">
        <v>256.16328660593342</v>
      </c>
      <c r="P36" s="204">
        <v>246.48664708721381</v>
      </c>
      <c r="Q36" s="204">
        <v>236.68244249905831</v>
      </c>
      <c r="R36" s="204">
        <v>233.82823543115961</v>
      </c>
      <c r="S36" s="204">
        <v>241.66691988573791</v>
      </c>
      <c r="T36" s="204">
        <v>233.13345314841891</v>
      </c>
      <c r="U36" s="204">
        <v>247.63711931878569</v>
      </c>
      <c r="V36" s="204">
        <v>234.33357649830069</v>
      </c>
      <c r="W36" s="204">
        <v>261.8909409916655</v>
      </c>
      <c r="X36" s="204">
        <v>201.90427097864131</v>
      </c>
      <c r="Y36" s="204">
        <v>169.66041892828801</v>
      </c>
      <c r="DA36" s="71" t="s">
        <v>134</v>
      </c>
    </row>
    <row r="37" spans="1:105" ht="12" customHeight="1" x14ac:dyDescent="0.25">
      <c r="A37" s="18" t="s">
        <v>36</v>
      </c>
      <c r="B37" s="204">
        <v>155.55167669819431</v>
      </c>
      <c r="C37" s="204">
        <v>166.3421324161651</v>
      </c>
      <c r="D37" s="204">
        <v>164.17463456577809</v>
      </c>
      <c r="E37" s="204">
        <v>184.45382631126401</v>
      </c>
      <c r="F37" s="204">
        <v>221.29750644883919</v>
      </c>
      <c r="G37" s="204">
        <v>214.70997420464309</v>
      </c>
      <c r="H37" s="204">
        <v>231.38331900257961</v>
      </c>
      <c r="I37" s="204">
        <v>226.5969905417025</v>
      </c>
      <c r="J37" s="204">
        <v>220.4765262252794</v>
      </c>
      <c r="K37" s="204">
        <v>180.77429062768701</v>
      </c>
      <c r="L37" s="204">
        <v>198.58280309544281</v>
      </c>
      <c r="M37" s="204">
        <v>190.80954428202921</v>
      </c>
      <c r="N37" s="204">
        <v>192.9106620808254</v>
      </c>
      <c r="O37" s="204">
        <v>197.8760103181427</v>
      </c>
      <c r="P37" s="204">
        <v>203.9508168529664</v>
      </c>
      <c r="Q37" s="204">
        <v>215.97291487532249</v>
      </c>
      <c r="R37" s="204">
        <v>220.6643164230438</v>
      </c>
      <c r="S37" s="204">
        <v>238.10601891659499</v>
      </c>
      <c r="T37" s="204">
        <v>212.9854686156491</v>
      </c>
      <c r="U37" s="204">
        <v>177.08486672398971</v>
      </c>
      <c r="V37" s="204">
        <v>191.51951848667241</v>
      </c>
      <c r="W37" s="204">
        <v>219.0674118658641</v>
      </c>
      <c r="X37" s="204">
        <v>296.33508168529659</v>
      </c>
      <c r="Y37" s="204">
        <v>267.18271711092001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0.1243588028202314</v>
      </c>
      <c r="C38" s="204">
        <f t="shared" si="13"/>
        <v>0.1067237362381756</v>
      </c>
      <c r="D38" s="204">
        <f t="shared" si="13"/>
        <v>9.066232358463483E-2</v>
      </c>
      <c r="E38" s="204">
        <f t="shared" si="13"/>
        <v>6.4537968672514115E-2</v>
      </c>
      <c r="F38" s="204">
        <f t="shared" si="13"/>
        <v>8.1250348074153683E-2</v>
      </c>
      <c r="G38" s="204">
        <f t="shared" si="13"/>
        <v>8.5976999382127592E-2</v>
      </c>
      <c r="H38" s="204">
        <f t="shared" si="13"/>
        <v>8.5214699215295078E-2</v>
      </c>
      <c r="I38" s="204">
        <f t="shared" si="13"/>
        <v>7.730560875820755E-2</v>
      </c>
      <c r="J38" s="204">
        <f t="shared" si="13"/>
        <v>6.9107572387052493E-2</v>
      </c>
      <c r="K38" s="204">
        <f t="shared" si="13"/>
        <v>6.0641874228440709E-2</v>
      </c>
      <c r="L38" s="204">
        <f t="shared" si="13"/>
        <v>5.9224661264094203E-2</v>
      </c>
      <c r="M38" s="204">
        <f t="shared" si="13"/>
        <v>0.10833247589002171</v>
      </c>
      <c r="N38" s="204">
        <f t="shared" si="13"/>
        <v>0.1824633272955454</v>
      </c>
      <c r="O38" s="204">
        <f t="shared" si="13"/>
        <v>0.30094383258757229</v>
      </c>
      <c r="P38" s="204">
        <f t="shared" si="13"/>
        <v>0.43811645534851629</v>
      </c>
      <c r="Q38" s="204">
        <f t="shared" si="13"/>
        <v>0.5476520839167085</v>
      </c>
      <c r="R38" s="204">
        <f t="shared" si="13"/>
        <v>0.53504917761085935</v>
      </c>
      <c r="S38" s="204">
        <f t="shared" si="13"/>
        <v>0.64142061297234731</v>
      </c>
      <c r="T38" s="204">
        <f t="shared" si="13"/>
        <v>0.68030437522677534</v>
      </c>
      <c r="U38" s="204">
        <f t="shared" si="13"/>
        <v>0.92255394002767255</v>
      </c>
      <c r="V38" s="204">
        <f t="shared" si="13"/>
        <v>1.2644458576751429</v>
      </c>
      <c r="W38" s="204">
        <f t="shared" si="13"/>
        <v>1.6646909945769981</v>
      </c>
      <c r="X38" s="204">
        <f t="shared" si="13"/>
        <v>1.7830892965091709</v>
      </c>
      <c r="Y38" s="204">
        <f t="shared" si="13"/>
        <v>1.9145595755813221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136</v>
      </c>
    </row>
    <row r="40" spans="1:105" ht="12" customHeight="1" x14ac:dyDescent="0.25">
      <c r="A40" s="18" t="s">
        <v>74</v>
      </c>
      <c r="B40" s="204">
        <v>0.1243588028202314</v>
      </c>
      <c r="C40" s="204">
        <v>0.1067237362381756</v>
      </c>
      <c r="D40" s="204">
        <v>9.066232358463483E-2</v>
      </c>
      <c r="E40" s="204">
        <v>6.4537968672514115E-2</v>
      </c>
      <c r="F40" s="204">
        <v>8.1250348074153683E-2</v>
      </c>
      <c r="G40" s="204">
        <v>8.5976999382127592E-2</v>
      </c>
      <c r="H40" s="204">
        <v>8.5214699215295078E-2</v>
      </c>
      <c r="I40" s="204">
        <v>7.730560875820755E-2</v>
      </c>
      <c r="J40" s="204">
        <v>6.9107572387052493E-2</v>
      </c>
      <c r="K40" s="204">
        <v>6.0641874228440709E-2</v>
      </c>
      <c r="L40" s="204">
        <v>5.9224661264094203E-2</v>
      </c>
      <c r="M40" s="204">
        <v>0.10833247589002171</v>
      </c>
      <c r="N40" s="204">
        <v>0.1824633272955454</v>
      </c>
      <c r="O40" s="204">
        <v>0.30094383258757229</v>
      </c>
      <c r="P40" s="204">
        <v>0.43811645534851629</v>
      </c>
      <c r="Q40" s="204">
        <v>0.5476520839167085</v>
      </c>
      <c r="R40" s="204">
        <v>0.53504917761085935</v>
      </c>
      <c r="S40" s="204">
        <v>0.64142061297234731</v>
      </c>
      <c r="T40" s="204">
        <v>0.68030437522677534</v>
      </c>
      <c r="U40" s="204">
        <v>0.92255394002767255</v>
      </c>
      <c r="V40" s="204">
        <v>1.2644458576751429</v>
      </c>
      <c r="W40" s="204">
        <v>1.6646909945769981</v>
      </c>
      <c r="X40" s="204">
        <v>1.7830892965091709</v>
      </c>
      <c r="Y40" s="204">
        <v>1.9145595755813221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141</v>
      </c>
    </row>
    <row r="45" spans="1:105" ht="12" customHeight="1" x14ac:dyDescent="0.25">
      <c r="A45" s="14" t="s">
        <v>39</v>
      </c>
      <c r="B45" s="204">
        <v>0</v>
      </c>
      <c r="C45" s="204">
        <v>2.3903697334479789E-2</v>
      </c>
      <c r="D45" s="204">
        <v>0</v>
      </c>
      <c r="E45" s="204">
        <v>0</v>
      </c>
      <c r="F45" s="204">
        <v>2.3903697334479789E-2</v>
      </c>
      <c r="G45" s="204">
        <v>2.3903697334479789E-2</v>
      </c>
      <c r="H45" s="204">
        <v>2.3903697334479789E-2</v>
      </c>
      <c r="I45" s="204">
        <v>0.1194325021496131</v>
      </c>
      <c r="J45" s="204">
        <v>2.3903697334479789E-2</v>
      </c>
      <c r="K45" s="204">
        <v>0.2149613069647463</v>
      </c>
      <c r="L45" s="204">
        <v>0.42992261392949271</v>
      </c>
      <c r="M45" s="204">
        <v>0.14333619948409279</v>
      </c>
      <c r="N45" s="204">
        <v>0.16715391229578669</v>
      </c>
      <c r="O45" s="204">
        <v>0.19105760963026661</v>
      </c>
      <c r="P45" s="204">
        <v>0.14333619948409279</v>
      </c>
      <c r="Q45" s="204">
        <v>2.020636285468615E-2</v>
      </c>
      <c r="R45" s="204">
        <v>0.15657781599312121</v>
      </c>
      <c r="S45" s="204">
        <v>0.13731728288907999</v>
      </c>
      <c r="T45" s="204">
        <v>0.1691315563198624</v>
      </c>
      <c r="U45" s="204">
        <v>0.24582975064488391</v>
      </c>
      <c r="V45" s="204">
        <v>0.1766122098022356</v>
      </c>
      <c r="W45" s="204">
        <v>4.3926913155631988</v>
      </c>
      <c r="X45" s="204">
        <v>4.379621668099742</v>
      </c>
      <c r="Y45" s="204">
        <v>1.147119518486672</v>
      </c>
      <c r="DA45" s="71" t="s">
        <v>142</v>
      </c>
    </row>
    <row r="46" spans="1:105" ht="12" customHeight="1" x14ac:dyDescent="0.25">
      <c r="A46" s="21" t="s">
        <v>40</v>
      </c>
      <c r="B46" s="207">
        <v>216.2791917454858</v>
      </c>
      <c r="C46" s="207">
        <v>216.6871023215821</v>
      </c>
      <c r="D46" s="207">
        <v>211.82596732588129</v>
      </c>
      <c r="E46" s="207">
        <v>218.7511607910576</v>
      </c>
      <c r="F46" s="207">
        <v>222.92416165090279</v>
      </c>
      <c r="G46" s="207">
        <v>224.09423903697331</v>
      </c>
      <c r="H46" s="207">
        <v>221.50498710232159</v>
      </c>
      <c r="I46" s="207">
        <v>227.34247635425621</v>
      </c>
      <c r="J46" s="207">
        <v>219.48159931212379</v>
      </c>
      <c r="K46" s="207">
        <v>197.0593293207223</v>
      </c>
      <c r="L46" s="207">
        <v>217.54496990541699</v>
      </c>
      <c r="M46" s="207">
        <v>221.81255374032671</v>
      </c>
      <c r="N46" s="207">
        <v>222.50558899398101</v>
      </c>
      <c r="O46" s="207">
        <v>217.7482373172829</v>
      </c>
      <c r="P46" s="207">
        <v>222.08417884780741</v>
      </c>
      <c r="Q46" s="207">
        <v>218.78435081685299</v>
      </c>
      <c r="R46" s="207">
        <v>214.36741186586411</v>
      </c>
      <c r="S46" s="207">
        <v>210.70309544282031</v>
      </c>
      <c r="T46" s="207">
        <v>205.33430782459149</v>
      </c>
      <c r="U46" s="207">
        <v>201.68151332760101</v>
      </c>
      <c r="V46" s="207">
        <v>176.39226139294931</v>
      </c>
      <c r="W46" s="207">
        <v>184.60197764402409</v>
      </c>
      <c r="X46" s="207">
        <v>170.33181427343081</v>
      </c>
      <c r="Y46" s="207">
        <v>163.78718830610489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690.57188306104899</v>
      </c>
      <c r="C47" s="210">
        <f t="shared" si="14"/>
        <v>699.3153052450557</v>
      </c>
      <c r="D47" s="210">
        <f t="shared" si="14"/>
        <v>694.78589853826315</v>
      </c>
      <c r="E47" s="210">
        <f t="shared" si="14"/>
        <v>698.07592433361981</v>
      </c>
      <c r="F47" s="210">
        <f t="shared" si="14"/>
        <v>720.67601031814252</v>
      </c>
      <c r="G47" s="210">
        <f t="shared" si="14"/>
        <v>711.6257953568354</v>
      </c>
      <c r="H47" s="210">
        <f t="shared" si="14"/>
        <v>721.32932072226993</v>
      </c>
      <c r="I47" s="210">
        <f t="shared" si="14"/>
        <v>706.59346517626807</v>
      </c>
      <c r="J47" s="210">
        <f t="shared" si="14"/>
        <v>688.07652622527928</v>
      </c>
      <c r="K47" s="210">
        <f t="shared" si="14"/>
        <v>601.97773000859877</v>
      </c>
      <c r="L47" s="210">
        <f t="shared" si="14"/>
        <v>691.67927773000849</v>
      </c>
      <c r="M47" s="210">
        <f t="shared" si="14"/>
        <v>686.10748065348207</v>
      </c>
      <c r="N47" s="210">
        <f t="shared" si="14"/>
        <v>688.05640584694697</v>
      </c>
      <c r="O47" s="210">
        <f t="shared" si="14"/>
        <v>683.21392949269136</v>
      </c>
      <c r="P47" s="210">
        <f t="shared" si="14"/>
        <v>684.03748925193429</v>
      </c>
      <c r="Q47" s="210">
        <f t="shared" si="14"/>
        <v>795.83533963886487</v>
      </c>
      <c r="R47" s="210">
        <f t="shared" si="14"/>
        <v>825.14840928632839</v>
      </c>
      <c r="S47" s="210">
        <f t="shared" si="14"/>
        <v>851.35219260533086</v>
      </c>
      <c r="T47" s="210">
        <f t="shared" si="14"/>
        <v>799.08976784178822</v>
      </c>
      <c r="U47" s="210">
        <f t="shared" si="14"/>
        <v>771.28993981083374</v>
      </c>
      <c r="V47" s="210">
        <f t="shared" si="14"/>
        <v>728.41195184866717</v>
      </c>
      <c r="W47" s="210">
        <f t="shared" si="14"/>
        <v>769.2475494411002</v>
      </c>
      <c r="X47" s="210">
        <f t="shared" si="14"/>
        <v>759.21117798796217</v>
      </c>
      <c r="Y47" s="210">
        <f t="shared" si="14"/>
        <v>679.3983662940667</v>
      </c>
      <c r="DA47" s="109"/>
    </row>
    <row r="48" spans="1:105" ht="12" customHeight="1" x14ac:dyDescent="0.25">
      <c r="A48" s="51" t="s">
        <v>43</v>
      </c>
      <c r="B48" s="241">
        <f>ISI_fec!B5</f>
        <v>677.89968337332243</v>
      </c>
      <c r="C48" s="241">
        <f>ISI_fec!C5</f>
        <v>688.8074285811698</v>
      </c>
      <c r="D48" s="241">
        <f>ISI_fec!D5</f>
        <v>685.45475429755663</v>
      </c>
      <c r="E48" s="241">
        <f>ISI_fec!E5</f>
        <v>689.20417047224305</v>
      </c>
      <c r="F48" s="241">
        <f>ISI_fec!F5</f>
        <v>710.6532814152572</v>
      </c>
      <c r="G48" s="241">
        <f>ISI_fec!G5</f>
        <v>701.31954494016804</v>
      </c>
      <c r="H48" s="241">
        <f>ISI_fec!H5</f>
        <v>709.85369754723706</v>
      </c>
      <c r="I48" s="241">
        <f>ISI_fec!I5</f>
        <v>694.93641240460443</v>
      </c>
      <c r="J48" s="241">
        <f>ISI_fec!J5</f>
        <v>677.42010031817597</v>
      </c>
      <c r="K48" s="241">
        <f>ISI_fec!K5</f>
        <v>597.32209076366564</v>
      </c>
      <c r="L48" s="241">
        <f>ISI_fec!L5</f>
        <v>682.31041923022451</v>
      </c>
      <c r="M48" s="241">
        <f>ISI_fec!M5</f>
        <v>673.77544446944557</v>
      </c>
      <c r="N48" s="241">
        <f>ISI_fec!N5</f>
        <v>677.92099537395336</v>
      </c>
      <c r="O48" s="241">
        <f>ISI_fec!O5</f>
        <v>673.63170943704517</v>
      </c>
      <c r="P48" s="241">
        <f>ISI_fec!P5</f>
        <v>675.0896098995272</v>
      </c>
      <c r="Q48" s="241">
        <f>ISI_fec!Q5</f>
        <v>787.60102934432325</v>
      </c>
      <c r="R48" s="241">
        <f>ISI_fec!R5</f>
        <v>817.83289215546256</v>
      </c>
      <c r="S48" s="241">
        <f>ISI_fec!S5</f>
        <v>851.35219260533086</v>
      </c>
      <c r="T48" s="241">
        <f>ISI_fec!T5</f>
        <v>799.08976784178822</v>
      </c>
      <c r="U48" s="241">
        <f>ISI_fec!U5</f>
        <v>771.28993981083374</v>
      </c>
      <c r="V48" s="241">
        <f>ISI_fec!V5</f>
        <v>728.41195184866717</v>
      </c>
      <c r="W48" s="241">
        <f>ISI_fec!W5</f>
        <v>769.2475494411002</v>
      </c>
      <c r="X48" s="241">
        <f>ISI_fec!X5</f>
        <v>759.21117798796217</v>
      </c>
      <c r="Y48" s="241">
        <f>ISI_fec!Y5</f>
        <v>679.3983662940667</v>
      </c>
      <c r="DA48" s="83"/>
    </row>
    <row r="49" spans="1:105" ht="12" customHeight="1" x14ac:dyDescent="0.25">
      <c r="A49" s="52" t="s">
        <v>44</v>
      </c>
      <c r="B49" s="242">
        <f>ISI_fec!B54</f>
        <v>12.67219968772654</v>
      </c>
      <c r="C49" s="242">
        <f>ISI_fec!C54</f>
        <v>10.507876663885851</v>
      </c>
      <c r="D49" s="242">
        <f>ISI_fec!D54</f>
        <v>9.3311442407064842</v>
      </c>
      <c r="E49" s="242">
        <f>ISI_fec!E54</f>
        <v>8.8717538613767086</v>
      </c>
      <c r="F49" s="242">
        <f>ISI_fec!F54</f>
        <v>10.022728902885319</v>
      </c>
      <c r="G49" s="242">
        <f>ISI_fec!G54</f>
        <v>10.30625041666732</v>
      </c>
      <c r="H49" s="242">
        <f>ISI_fec!H54</f>
        <v>11.475623175032901</v>
      </c>
      <c r="I49" s="242">
        <f>ISI_fec!I54</f>
        <v>11.65705277166364</v>
      </c>
      <c r="J49" s="242">
        <f>ISI_fec!J54</f>
        <v>10.656425907103349</v>
      </c>
      <c r="K49" s="242">
        <f>ISI_fec!K54</f>
        <v>4.6556392449330737</v>
      </c>
      <c r="L49" s="242">
        <f>ISI_fec!L54</f>
        <v>9.3688584997839897</v>
      </c>
      <c r="M49" s="242">
        <f>ISI_fec!M54</f>
        <v>12.33203618403653</v>
      </c>
      <c r="N49" s="242">
        <f>ISI_fec!N54</f>
        <v>10.13541047299366</v>
      </c>
      <c r="O49" s="242">
        <f>ISI_fec!O54</f>
        <v>9.5822200556461716</v>
      </c>
      <c r="P49" s="242">
        <f>ISI_fec!P54</f>
        <v>8.9478793524071136</v>
      </c>
      <c r="Q49" s="242">
        <f>ISI_fec!Q54</f>
        <v>8.2343102945416202</v>
      </c>
      <c r="R49" s="242">
        <f>ISI_fec!R54</f>
        <v>7.3155171308658584</v>
      </c>
      <c r="S49" s="242">
        <f>ISI_fec!S54</f>
        <v>0</v>
      </c>
      <c r="T49" s="242">
        <f>ISI_fec!T54</f>
        <v>0</v>
      </c>
      <c r="U49" s="242">
        <f>ISI_fec!U54</f>
        <v>0</v>
      </c>
      <c r="V49" s="242">
        <f>ISI_fec!V54</f>
        <v>0</v>
      </c>
      <c r="W49" s="242">
        <f>ISI_fec!W54</f>
        <v>0</v>
      </c>
      <c r="X49" s="242">
        <f>ISI_fec!X54</f>
        <v>0</v>
      </c>
      <c r="Y49" s="242">
        <f>ISI_fec!Y54</f>
        <v>0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2121.4899506269103</v>
      </c>
      <c r="C51" s="203">
        <f t="shared" si="15"/>
        <v>2263.3126970464982</v>
      </c>
      <c r="D51" s="203">
        <f t="shared" si="15"/>
        <v>2324.0261415378936</v>
      </c>
      <c r="E51" s="203">
        <f t="shared" si="15"/>
        <v>2360.7357292757792</v>
      </c>
      <c r="F51" s="203">
        <f t="shared" si="15"/>
        <v>2444.7139860949405</v>
      </c>
      <c r="G51" s="203">
        <f t="shared" si="15"/>
        <v>2408.9950909565123</v>
      </c>
      <c r="H51" s="203">
        <f t="shared" si="15"/>
        <v>2409.8521357661111</v>
      </c>
      <c r="I51" s="203">
        <f t="shared" si="15"/>
        <v>2432.8215035543353</v>
      </c>
      <c r="J51" s="203">
        <f t="shared" si="15"/>
        <v>2340.5146881949809</v>
      </c>
      <c r="K51" s="203">
        <f t="shared" si="15"/>
        <v>2042.386893890789</v>
      </c>
      <c r="L51" s="203">
        <f t="shared" si="15"/>
        <v>2358.564593426991</v>
      </c>
      <c r="M51" s="203">
        <f t="shared" si="15"/>
        <v>2337.0836279812579</v>
      </c>
      <c r="N51" s="203">
        <f t="shared" si="15"/>
        <v>2341.8088620472417</v>
      </c>
      <c r="O51" s="203">
        <f t="shared" si="15"/>
        <v>2310.7491042312408</v>
      </c>
      <c r="P51" s="203">
        <f t="shared" si="15"/>
        <v>2295.3689245826558</v>
      </c>
      <c r="Q51" s="203">
        <f t="shared" si="15"/>
        <v>2724.1743614167403</v>
      </c>
      <c r="R51" s="203">
        <f t="shared" si="15"/>
        <v>2976.0220859858832</v>
      </c>
      <c r="S51" s="203">
        <f t="shared" si="15"/>
        <v>3184.708548261111</v>
      </c>
      <c r="T51" s="203">
        <f t="shared" si="15"/>
        <v>2916.8040470878395</v>
      </c>
      <c r="U51" s="203">
        <f t="shared" si="15"/>
        <v>2708.2006070185048</v>
      </c>
      <c r="V51" s="203">
        <f t="shared" si="15"/>
        <v>2650.651892107107</v>
      </c>
      <c r="W51" s="203">
        <f t="shared" si="15"/>
        <v>2882.9481943459577</v>
      </c>
      <c r="X51" s="203">
        <f t="shared" si="15"/>
        <v>3254.3575931820783</v>
      </c>
      <c r="Y51" s="203">
        <f t="shared" si="15"/>
        <v>2750.3175537073489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1564.6342873291067</v>
      </c>
      <c r="C52" s="213">
        <f>(ISI_emi!C5-ISI_emi!C52)+(ISI_emi!C54-ISI_emi!C96)</f>
        <v>1666.9235338015303</v>
      </c>
      <c r="D52" s="213">
        <f>(ISI_emi!D5-ISI_emi!D52)+(ISI_emi!D54-ISI_emi!D96)</f>
        <v>1718.3559099623012</v>
      </c>
      <c r="E52" s="213">
        <f>(ISI_emi!E5-ISI_emi!E52)+(ISI_emi!E54-ISI_emi!E96)</f>
        <v>1709.1389871128633</v>
      </c>
      <c r="F52" s="213">
        <f>(ISI_emi!F5-ISI_emi!F52)+(ISI_emi!F54-ISI_emi!F96)</f>
        <v>1766.6498922413114</v>
      </c>
      <c r="G52" s="213">
        <f>(ISI_emi!G5-ISI_emi!G52)+(ISI_emi!G54-ISI_emi!G96)</f>
        <v>1724.2902230685436</v>
      </c>
      <c r="H52" s="213">
        <f>(ISI_emi!H5-ISI_emi!H52)+(ISI_emi!H54-ISI_emi!H96)</f>
        <v>1780.9775746749581</v>
      </c>
      <c r="I52" s="213">
        <f>(ISI_emi!I5-ISI_emi!I52)+(ISI_emi!I54-ISI_emi!I96)</f>
        <v>1704.9888151053572</v>
      </c>
      <c r="J52" s="213">
        <f>(ISI_emi!J5-ISI_emi!J52)+(ISI_emi!J54-ISI_emi!J96)</f>
        <v>1662.9828218911625</v>
      </c>
      <c r="K52" s="213">
        <f>(ISI_emi!K5-ISI_emi!K52)+(ISI_emi!K54-ISI_emi!K96)</f>
        <v>1524.334512358638</v>
      </c>
      <c r="L52" s="213">
        <f>(ISI_emi!L5-ISI_emi!L52)+(ISI_emi!L54-ISI_emi!L96)</f>
        <v>1699.6584502217493</v>
      </c>
      <c r="M52" s="213">
        <f>(ISI_emi!M5-ISI_emi!M52)+(ISI_emi!M54-ISI_emi!M96)</f>
        <v>1653.2627667593235</v>
      </c>
      <c r="N52" s="213">
        <f>(ISI_emi!N5-ISI_emi!N52)+(ISI_emi!N54-ISI_emi!N96)</f>
        <v>1661.0401216011671</v>
      </c>
      <c r="O52" s="213">
        <f>(ISI_emi!O5-ISI_emi!O52)+(ISI_emi!O54-ISI_emi!O96)</f>
        <v>1645.9468516892646</v>
      </c>
      <c r="P52" s="213">
        <f>(ISI_emi!P5-ISI_emi!P52)+(ISI_emi!P54-ISI_emi!P96)</f>
        <v>1604.6809498253483</v>
      </c>
      <c r="Q52" s="213">
        <f>(ISI_emi!Q5-ISI_emi!Q52)+(ISI_emi!Q54-ISI_emi!Q96)</f>
        <v>2028.7781525886921</v>
      </c>
      <c r="R52" s="213">
        <f>(ISI_emi!R5-ISI_emi!R52)+(ISI_emi!R54-ISI_emi!R96)</f>
        <v>2287.275942269071</v>
      </c>
      <c r="S52" s="213">
        <f>(ISI_emi!S5-ISI_emi!S52)+(ISI_emi!S54-ISI_emi!S96)</f>
        <v>2501.3485325149059</v>
      </c>
      <c r="T52" s="213">
        <f>(ISI_emi!T5-ISI_emi!T52)+(ISI_emi!T54-ISI_emi!T96)</f>
        <v>2230.2482838187161</v>
      </c>
      <c r="U52" s="213">
        <f>(ISI_emi!U5-ISI_emi!U52)+(ISI_emi!U54-ISI_emi!U96)</f>
        <v>2037.382235060647</v>
      </c>
      <c r="V52" s="213">
        <f>(ISI_emi!V5-ISI_emi!V52)+(ISI_emi!V54-ISI_emi!V96)</f>
        <v>2024.6560129819677</v>
      </c>
      <c r="W52" s="213">
        <f>(ISI_emi!W5-ISI_emi!W52)+(ISI_emi!W54-ISI_emi!W96)</f>
        <v>2195.6110535252719</v>
      </c>
      <c r="X52" s="213">
        <f>(ISI_emi!X5-ISI_emi!X52)+(ISI_emi!X54-ISI_emi!X96)</f>
        <v>2613.3619657270301</v>
      </c>
      <c r="Y52" s="213">
        <f>(ISI_emi!Y5-ISI_emi!Y52)+(ISI_emi!Y54-ISI_emi!Y96)</f>
        <v>2261.0493334990192</v>
      </c>
      <c r="DA52" s="85"/>
    </row>
    <row r="53" spans="1:105" ht="12" customHeight="1" x14ac:dyDescent="0.25">
      <c r="A53" s="14" t="s">
        <v>146</v>
      </c>
      <c r="B53" s="204">
        <f>ISI_emi!B52+ISI_emi!B96</f>
        <v>556.85566329780374</v>
      </c>
      <c r="C53" s="204">
        <f>ISI_emi!C52+ISI_emi!C96</f>
        <v>596.38916324496802</v>
      </c>
      <c r="D53" s="204">
        <f>ISI_emi!D52+ISI_emi!D96</f>
        <v>605.67023157559265</v>
      </c>
      <c r="E53" s="204">
        <f>ISI_emi!E52+ISI_emi!E96</f>
        <v>651.59674216291592</v>
      </c>
      <c r="F53" s="204">
        <f>ISI_emi!F52+ISI_emi!F96</f>
        <v>678.06409385362906</v>
      </c>
      <c r="G53" s="204">
        <f>ISI_emi!G52+ISI_emi!G96</f>
        <v>684.70486788796882</v>
      </c>
      <c r="H53" s="204">
        <f>ISI_emi!H52+ISI_emi!H96</f>
        <v>628.87456109115317</v>
      </c>
      <c r="I53" s="204">
        <f>ISI_emi!I52+ISI_emi!I96</f>
        <v>727.83268844897793</v>
      </c>
      <c r="J53" s="204">
        <f>ISI_emi!J52+ISI_emi!J96</f>
        <v>677.53186630381845</v>
      </c>
      <c r="K53" s="204">
        <f>ISI_emi!K52+ISI_emi!K96</f>
        <v>518.052381532151</v>
      </c>
      <c r="L53" s="204">
        <f>ISI_emi!L52+ISI_emi!L96</f>
        <v>658.90614320524185</v>
      </c>
      <c r="M53" s="204">
        <f>ISI_emi!M52+ISI_emi!M96</f>
        <v>683.82086122193425</v>
      </c>
      <c r="N53" s="204">
        <f>ISI_emi!N52+ISI_emi!N96</f>
        <v>680.76874044607439</v>
      </c>
      <c r="O53" s="204">
        <f>ISI_emi!O52+ISI_emi!O96</f>
        <v>664.80225254197637</v>
      </c>
      <c r="P53" s="204">
        <f>ISI_emi!P52+ISI_emi!P96</f>
        <v>690.68797475730753</v>
      </c>
      <c r="Q53" s="204">
        <f>ISI_emi!Q52+ISI_emi!Q96</f>
        <v>695.3962088280482</v>
      </c>
      <c r="R53" s="204">
        <f>ISI_emi!R52+ISI_emi!R96</f>
        <v>688.74614371681218</v>
      </c>
      <c r="S53" s="204">
        <f>ISI_emi!S52+ISI_emi!S96</f>
        <v>683.36001574620491</v>
      </c>
      <c r="T53" s="204">
        <f>ISI_emi!T52+ISI_emi!T96</f>
        <v>686.55576326912319</v>
      </c>
      <c r="U53" s="204">
        <f>ISI_emi!U52+ISI_emi!U96</f>
        <v>670.81837195785772</v>
      </c>
      <c r="V53" s="204">
        <f>ISI_emi!V52+ISI_emi!V96</f>
        <v>625.99587912513925</v>
      </c>
      <c r="W53" s="204">
        <f>ISI_emi!W52+ISI_emi!W96</f>
        <v>687.33714082068593</v>
      </c>
      <c r="X53" s="204">
        <f>ISI_emi!X52+ISI_emi!X96</f>
        <v>640.99562745504818</v>
      </c>
      <c r="Y53" s="204">
        <f>ISI_emi!Y52+ISI_emi!Y96</f>
        <v>489.26822020832952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2121.4899506269103</v>
      </c>
      <c r="C54" s="210">
        <f t="shared" si="16"/>
        <v>2263.3126970464982</v>
      </c>
      <c r="D54" s="210">
        <f t="shared" si="16"/>
        <v>2324.0261415378941</v>
      </c>
      <c r="E54" s="210">
        <f t="shared" si="16"/>
        <v>2360.7357292757792</v>
      </c>
      <c r="F54" s="210">
        <f t="shared" si="16"/>
        <v>2444.7139860949405</v>
      </c>
      <c r="G54" s="210">
        <f t="shared" si="16"/>
        <v>2408.9950909565123</v>
      </c>
      <c r="H54" s="210">
        <f t="shared" si="16"/>
        <v>2409.8521357661111</v>
      </c>
      <c r="I54" s="210">
        <f t="shared" si="16"/>
        <v>2432.8215035543349</v>
      </c>
      <c r="J54" s="210">
        <f t="shared" si="16"/>
        <v>2340.5146881949809</v>
      </c>
      <c r="K54" s="210">
        <f t="shared" si="16"/>
        <v>2042.3868938907888</v>
      </c>
      <c r="L54" s="210">
        <f t="shared" si="16"/>
        <v>2358.5645934269915</v>
      </c>
      <c r="M54" s="210">
        <f t="shared" si="16"/>
        <v>2337.0836279812579</v>
      </c>
      <c r="N54" s="210">
        <f t="shared" si="16"/>
        <v>2341.8088620472417</v>
      </c>
      <c r="O54" s="210">
        <f t="shared" si="16"/>
        <v>2310.7491042312408</v>
      </c>
      <c r="P54" s="210">
        <f t="shared" si="16"/>
        <v>2295.3689245826558</v>
      </c>
      <c r="Q54" s="210">
        <f t="shared" si="16"/>
        <v>2724.1743614167403</v>
      </c>
      <c r="R54" s="210">
        <f t="shared" si="16"/>
        <v>2976.0220859858832</v>
      </c>
      <c r="S54" s="210">
        <f t="shared" si="16"/>
        <v>3184.708548261111</v>
      </c>
      <c r="T54" s="210">
        <f t="shared" si="16"/>
        <v>2916.8040470878395</v>
      </c>
      <c r="U54" s="210">
        <f t="shared" si="16"/>
        <v>2708.2006070185048</v>
      </c>
      <c r="V54" s="210">
        <f t="shared" si="16"/>
        <v>2650.651892107107</v>
      </c>
      <c r="W54" s="210">
        <f t="shared" si="16"/>
        <v>2882.9481943459577</v>
      </c>
      <c r="X54" s="210">
        <f t="shared" si="16"/>
        <v>3254.3575931820783</v>
      </c>
      <c r="Y54" s="210">
        <f t="shared" si="16"/>
        <v>2750.3175537073489</v>
      </c>
      <c r="DA54" s="109"/>
    </row>
    <row r="55" spans="1:105" ht="12" customHeight="1" x14ac:dyDescent="0.25">
      <c r="A55" s="51" t="s">
        <v>43</v>
      </c>
      <c r="B55" s="241">
        <f>ISI_emi!B$5</f>
        <v>2107.2087061237357</v>
      </c>
      <c r="C55" s="241">
        <f>ISI_emi!C$5</f>
        <v>2251.0187184875381</v>
      </c>
      <c r="D55" s="241">
        <f>ISI_emi!D$5</f>
        <v>2312.8440413709195</v>
      </c>
      <c r="E55" s="241">
        <f>ISI_emi!E$5</f>
        <v>2350.1898008938269</v>
      </c>
      <c r="F55" s="241">
        <f>ISI_emi!F$5</f>
        <v>2432.7415087064601</v>
      </c>
      <c r="G55" s="241">
        <f>ISI_emi!G$5</f>
        <v>2396.8013372141313</v>
      </c>
      <c r="H55" s="241">
        <f>ISI_emi!H$5</f>
        <v>2396.1063236715554</v>
      </c>
      <c r="I55" s="241">
        <f>ISI_emi!I$5</f>
        <v>2419.1260185321335</v>
      </c>
      <c r="J55" s="241">
        <f>ISI_emi!J$5</f>
        <v>2327.9723846036791</v>
      </c>
      <c r="K55" s="241">
        <f>ISI_emi!K$5</f>
        <v>2036.8072941150572</v>
      </c>
      <c r="L55" s="241">
        <f>ISI_emi!L$5</f>
        <v>2347.4263332212918</v>
      </c>
      <c r="M55" s="241">
        <f>ISI_emi!M$5</f>
        <v>2322.613899999049</v>
      </c>
      <c r="N55" s="241">
        <f>ISI_emi!N$5</f>
        <v>2329.9345140299383</v>
      </c>
      <c r="O55" s="241">
        <f>ISI_emi!O$5</f>
        <v>2299.5050267118713</v>
      </c>
      <c r="P55" s="241">
        <f>ISI_emi!P$5</f>
        <v>2285.1054670196472</v>
      </c>
      <c r="Q55" s="241">
        <f>ISI_emi!Q$5</f>
        <v>2714.3763894590338</v>
      </c>
      <c r="R55" s="241">
        <f>ISI_emi!R$5</f>
        <v>2966.5873365621987</v>
      </c>
      <c r="S55" s="241">
        <f>ISI_emi!S$5</f>
        <v>3184.708548261111</v>
      </c>
      <c r="T55" s="241">
        <f>ISI_emi!T$5</f>
        <v>2916.8040470878395</v>
      </c>
      <c r="U55" s="241">
        <f>ISI_emi!U$5</f>
        <v>2708.2006070185048</v>
      </c>
      <c r="V55" s="241">
        <f>ISI_emi!V$5</f>
        <v>2650.651892107107</v>
      </c>
      <c r="W55" s="241">
        <f>ISI_emi!W$5</f>
        <v>2882.9481943459577</v>
      </c>
      <c r="X55" s="241">
        <f>ISI_emi!X$5</f>
        <v>3254.3575931820783</v>
      </c>
      <c r="Y55" s="241">
        <f>ISI_emi!Y$5</f>
        <v>2750.3175537073489</v>
      </c>
      <c r="DA55" s="83"/>
    </row>
    <row r="56" spans="1:105" ht="12" customHeight="1" x14ac:dyDescent="0.25">
      <c r="A56" s="52" t="s">
        <v>44</v>
      </c>
      <c r="B56" s="242">
        <f>ISI_emi!B$54</f>
        <v>14.281244503174607</v>
      </c>
      <c r="C56" s="242">
        <f>ISI_emi!C$54</f>
        <v>12.293978558960184</v>
      </c>
      <c r="D56" s="242">
        <f>ISI_emi!D$54</f>
        <v>11.182100166974518</v>
      </c>
      <c r="E56" s="242">
        <f>ISI_emi!E$54</f>
        <v>10.545928381952296</v>
      </c>
      <c r="F56" s="242">
        <f>ISI_emi!F$54</f>
        <v>11.972477388480444</v>
      </c>
      <c r="G56" s="242">
        <f>ISI_emi!G$54</f>
        <v>12.193753742381007</v>
      </c>
      <c r="H56" s="242">
        <f>ISI_emi!H$54</f>
        <v>13.745812094555818</v>
      </c>
      <c r="I56" s="242">
        <f>ISI_emi!I$54</f>
        <v>13.69548502220163</v>
      </c>
      <c r="J56" s="242">
        <f>ISI_emi!J$54</f>
        <v>12.542303591302014</v>
      </c>
      <c r="K56" s="242">
        <f>ISI_emi!K$54</f>
        <v>5.5795997757317011</v>
      </c>
      <c r="L56" s="242">
        <f>ISI_emi!L$54</f>
        <v>11.138260205699492</v>
      </c>
      <c r="M56" s="242">
        <f>ISI_emi!M$54</f>
        <v>14.469727982208921</v>
      </c>
      <c r="N56" s="242">
        <f>ISI_emi!N$54</f>
        <v>11.874348017303252</v>
      </c>
      <c r="O56" s="242">
        <f>ISI_emi!O$54</f>
        <v>11.244077519369673</v>
      </c>
      <c r="P56" s="242">
        <f>ISI_emi!P$54</f>
        <v>10.263457563008826</v>
      </c>
      <c r="Q56" s="242">
        <f>ISI_emi!Q$54</f>
        <v>9.797971957706558</v>
      </c>
      <c r="R56" s="242">
        <f>ISI_emi!R$54</f>
        <v>9.434749423684254</v>
      </c>
      <c r="S56" s="242">
        <f>ISI_emi!S$54</f>
        <v>0</v>
      </c>
      <c r="T56" s="242">
        <f>ISI_emi!T$54</f>
        <v>0</v>
      </c>
      <c r="U56" s="242">
        <f>ISI_emi!U$54</f>
        <v>0</v>
      </c>
      <c r="V56" s="242">
        <f>ISI_emi!V$54</f>
        <v>0</v>
      </c>
      <c r="W56" s="242">
        <f>ISI_emi!W$54</f>
        <v>0</v>
      </c>
      <c r="X56" s="242">
        <f>ISI_emi!X$54</f>
        <v>0</v>
      </c>
      <c r="Y56" s="242">
        <f>ISI_emi!Y$54</f>
        <v>0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327.73193381861671</v>
      </c>
      <c r="C58" s="250">
        <f t="shared" si="17"/>
        <v>259.14030035272674</v>
      </c>
      <c r="D58" s="250">
        <f t="shared" si="17"/>
        <v>252.99691220511488</v>
      </c>
      <c r="E58" s="250">
        <f t="shared" si="17"/>
        <v>242.32665745025139</v>
      </c>
      <c r="F58" s="250">
        <f t="shared" si="17"/>
        <v>296.80218394131418</v>
      </c>
      <c r="G58" s="250">
        <f t="shared" si="17"/>
        <v>317.21701677777315</v>
      </c>
      <c r="H58" s="250">
        <f t="shared" si="17"/>
        <v>369.15341903411348</v>
      </c>
      <c r="I58" s="250">
        <f t="shared" si="17"/>
        <v>329.93301646868764</v>
      </c>
      <c r="J58" s="250">
        <f t="shared" si="17"/>
        <v>312.33836814883864</v>
      </c>
      <c r="K58" s="250">
        <f t="shared" si="17"/>
        <v>251.63814307315141</v>
      </c>
      <c r="L58" s="250">
        <f t="shared" si="17"/>
        <v>219.57083306887816</v>
      </c>
      <c r="M58" s="250">
        <f t="shared" si="17"/>
        <v>225.10860929585965</v>
      </c>
      <c r="N58" s="250">
        <f t="shared" si="17"/>
        <v>258.90160939987322</v>
      </c>
      <c r="O58" s="250">
        <f t="shared" si="17"/>
        <v>261.01486505553021</v>
      </c>
      <c r="P58" s="250">
        <f t="shared" si="17"/>
        <v>283.24105428942613</v>
      </c>
      <c r="Q58" s="250">
        <f t="shared" si="17"/>
        <v>249.57720004952</v>
      </c>
      <c r="R58" s="250">
        <f t="shared" si="17"/>
        <v>277.74931838004431</v>
      </c>
      <c r="S58" s="250">
        <f t="shared" si="17"/>
        <v>284.26673264236064</v>
      </c>
      <c r="T58" s="250">
        <f t="shared" si="17"/>
        <v>264.19939656857821</v>
      </c>
      <c r="U58" s="250">
        <f t="shared" si="17"/>
        <v>262.75298937163734</v>
      </c>
      <c r="V58" s="250">
        <f t="shared" si="17"/>
        <v>177.07463051768573</v>
      </c>
      <c r="W58" s="250">
        <f t="shared" si="17"/>
        <v>281.09040956670265</v>
      </c>
      <c r="X58" s="250">
        <f t="shared" si="17"/>
        <v>317.07738784520274</v>
      </c>
      <c r="Y58" s="250">
        <f t="shared" si="17"/>
        <v>253.81733062586443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0.1218824390295689</v>
      </c>
      <c r="C59" s="251">
        <f t="shared" si="18"/>
        <v>0.11582935101621437</v>
      </c>
      <c r="D59" s="251">
        <f t="shared" si="18"/>
        <v>0.11357682530281853</v>
      </c>
      <c r="E59" s="251">
        <f t="shared" si="18"/>
        <v>0.10623037680802086</v>
      </c>
      <c r="F59" s="251">
        <f t="shared" si="18"/>
        <v>0.10523618334020025</v>
      </c>
      <c r="G59" s="251">
        <f t="shared" si="18"/>
        <v>0.10285277401290144</v>
      </c>
      <c r="H59" s="251">
        <f t="shared" si="18"/>
        <v>0.11319744449419841</v>
      </c>
      <c r="I59" s="251">
        <f t="shared" si="18"/>
        <v>9.5897847513991302E-2</v>
      </c>
      <c r="J59" s="251">
        <f t="shared" si="18"/>
        <v>0.10039800554480861</v>
      </c>
      <c r="K59" s="251">
        <f t="shared" si="18"/>
        <v>0.11590345270455864</v>
      </c>
      <c r="L59" s="251">
        <f t="shared" si="18"/>
        <v>0.10399717419469817</v>
      </c>
      <c r="M59" s="251">
        <f t="shared" si="18"/>
        <v>9.8899843940527268E-2</v>
      </c>
      <c r="N59" s="251">
        <f t="shared" si="18"/>
        <v>0.10001555431939427</v>
      </c>
      <c r="O59" s="251">
        <f t="shared" si="18"/>
        <v>0.10177060097542441</v>
      </c>
      <c r="P59" s="251">
        <f t="shared" si="18"/>
        <v>9.8218309711296248E-2</v>
      </c>
      <c r="Q59" s="251">
        <f t="shared" si="18"/>
        <v>0.11376978404698589</v>
      </c>
      <c r="R59" s="251">
        <f t="shared" si="18"/>
        <v>0.11929871468075021</v>
      </c>
      <c r="S59" s="251">
        <f t="shared" si="18"/>
        <v>0.12554367231959468</v>
      </c>
      <c r="T59" s="251">
        <f t="shared" si="18"/>
        <v>0.11728835248218096</v>
      </c>
      <c r="U59" s="251">
        <f t="shared" si="18"/>
        <v>0.11586382237690135</v>
      </c>
      <c r="V59" s="251">
        <f t="shared" si="18"/>
        <v>0.11725752476206276</v>
      </c>
      <c r="W59" s="251">
        <f t="shared" si="18"/>
        <v>0.11277983187300887</v>
      </c>
      <c r="X59" s="251">
        <f t="shared" si="18"/>
        <v>0.1193555614577706</v>
      </c>
      <c r="Y59" s="251">
        <f t="shared" si="18"/>
        <v>0.1399305766972409</v>
      </c>
      <c r="DA59" s="109"/>
    </row>
    <row r="60" spans="1:105" ht="12" customHeight="1" x14ac:dyDescent="0.25">
      <c r="A60" s="50" t="s">
        <v>43</v>
      </c>
      <c r="B60" s="252">
        <f t="shared" ref="B60:Y60" si="19">IF(B$48=0,"",B$48/B$8)</f>
        <v>0.12310058976692455</v>
      </c>
      <c r="C60" s="252">
        <f t="shared" si="19"/>
        <v>0.11670718310413526</v>
      </c>
      <c r="D60" s="252">
        <f t="shared" si="19"/>
        <v>0.11432278986327003</v>
      </c>
      <c r="E60" s="252">
        <f t="shared" si="19"/>
        <v>0.10682401214305823</v>
      </c>
      <c r="F60" s="252">
        <f t="shared" si="19"/>
        <v>0.10587035584361103</v>
      </c>
      <c r="G60" s="252">
        <f t="shared" si="19"/>
        <v>0.10347408962382368</v>
      </c>
      <c r="H60" s="252">
        <f t="shared" si="19"/>
        <v>0.11407521895260855</v>
      </c>
      <c r="I60" s="252">
        <f t="shared" si="19"/>
        <v>9.6481412217914161E-2</v>
      </c>
      <c r="J60" s="252">
        <f t="shared" si="19"/>
        <v>0.10102063007297844</v>
      </c>
      <c r="K60" s="252">
        <f t="shared" si="19"/>
        <v>0.11635358860771719</v>
      </c>
      <c r="L60" s="252">
        <f t="shared" si="19"/>
        <v>0.10459520819773305</v>
      </c>
      <c r="M60" s="252">
        <f t="shared" si="19"/>
        <v>9.9593768033469574E-2</v>
      </c>
      <c r="N60" s="252">
        <f t="shared" si="19"/>
        <v>0.10060092990636246</v>
      </c>
      <c r="O60" s="252">
        <f t="shared" si="19"/>
        <v>0.10235491986075845</v>
      </c>
      <c r="P60" s="252">
        <f t="shared" si="19"/>
        <v>9.8711959435431901E-2</v>
      </c>
      <c r="Q60" s="252">
        <f t="shared" si="19"/>
        <v>0.11434567880961066</v>
      </c>
      <c r="R60" s="252">
        <f t="shared" si="19"/>
        <v>0.11985347515015704</v>
      </c>
      <c r="S60" s="252">
        <f t="shared" si="19"/>
        <v>0.12554367231959468</v>
      </c>
      <c r="T60" s="252">
        <f t="shared" si="19"/>
        <v>0.11728835248218096</v>
      </c>
      <c r="U60" s="252">
        <f t="shared" si="19"/>
        <v>0.11586382237690135</v>
      </c>
      <c r="V60" s="252">
        <f t="shared" si="19"/>
        <v>0.11725752476206276</v>
      </c>
      <c r="W60" s="252">
        <f t="shared" si="19"/>
        <v>0.11277983187300887</v>
      </c>
      <c r="X60" s="252">
        <f t="shared" si="19"/>
        <v>0.1193555614577706</v>
      </c>
      <c r="Y60" s="252">
        <f t="shared" si="19"/>
        <v>0.1399305766972409</v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7.9694858075495978E-2</v>
      </c>
      <c r="C61" s="253">
        <f t="shared" si="20"/>
        <v>7.7578677159395856E-2</v>
      </c>
      <c r="D61" s="253">
        <f t="shared" si="20"/>
        <v>7.6776160681162803E-2</v>
      </c>
      <c r="E61" s="253">
        <f t="shared" si="20"/>
        <v>7.4198396405197958E-2</v>
      </c>
      <c r="F61" s="253">
        <f t="shared" si="20"/>
        <v>7.3864360222014133E-2</v>
      </c>
      <c r="G61" s="253">
        <f t="shared" si="20"/>
        <v>7.3017849594162965E-2</v>
      </c>
      <c r="H61" s="253">
        <f t="shared" si="20"/>
        <v>7.6693331384300609E-2</v>
      </c>
      <c r="I61" s="253">
        <f t="shared" si="20"/>
        <v>7.0483062686915857E-2</v>
      </c>
      <c r="J61" s="253">
        <f t="shared" si="20"/>
        <v>7.2135451012017682E-2</v>
      </c>
      <c r="K61" s="253">
        <f t="shared" si="20"/>
        <v>7.7457146456810858E-2</v>
      </c>
      <c r="L61" s="253">
        <f t="shared" si="20"/>
        <v>7.3423655954419992E-2</v>
      </c>
      <c r="M61" s="253">
        <f t="shared" si="20"/>
        <v>7.1631251068985421E-2</v>
      </c>
      <c r="N61" s="253">
        <f t="shared" si="20"/>
        <v>7.1995187300617713E-2</v>
      </c>
      <c r="O61" s="253">
        <f t="shared" si="20"/>
        <v>7.2624486938550059E-2</v>
      </c>
      <c r="P61" s="253">
        <f t="shared" si="20"/>
        <v>7.1312049032931771E-2</v>
      </c>
      <c r="Q61" s="253">
        <f t="shared" si="20"/>
        <v>7.6781797362453691E-2</v>
      </c>
      <c r="R61" s="253">
        <f t="shared" si="20"/>
        <v>7.8617516344257593E-2</v>
      </c>
      <c r="S61" s="253" t="str">
        <f t="shared" si="20"/>
        <v/>
      </c>
      <c r="T61" s="253" t="str">
        <f t="shared" si="20"/>
        <v/>
      </c>
      <c r="U61" s="253" t="str">
        <f t="shared" si="20"/>
        <v/>
      </c>
      <c r="V61" s="253" t="str">
        <f t="shared" si="20"/>
        <v/>
      </c>
      <c r="W61" s="253" t="str">
        <f t="shared" si="20"/>
        <v/>
      </c>
      <c r="X61" s="253" t="str">
        <f t="shared" si="20"/>
        <v/>
      </c>
      <c r="Y61" s="253" t="str">
        <f t="shared" si="20"/>
        <v/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7.2299919657899475E-2</v>
      </c>
      <c r="C62" s="251">
        <f>IF(SUM(ISI_ued!C$5,ISI_ued!C$54)=0,"",SUM(ISI_ued!C$5,ISI_ued!C$54)/C$7)</f>
        <v>6.8693802496369416E-2</v>
      </c>
      <c r="D62" s="251">
        <f>IF(SUM(ISI_ued!D$5,ISI_ued!D$54)=0,"",SUM(ISI_ued!D$5,ISI_ued!D$54)/D$7)</f>
        <v>6.7458325000962605E-2</v>
      </c>
      <c r="E62" s="251">
        <f>IF(SUM(ISI_ued!E$5,ISI_ued!E$54)=0,"",SUM(ISI_ued!E$5,ISI_ued!E$54)/E$7)</f>
        <v>6.3383652227320411E-2</v>
      </c>
      <c r="F62" s="251">
        <f>IF(SUM(ISI_ued!F$5,ISI_ued!F$54)=0,"",SUM(ISI_ued!F$5,ISI_ued!F$54)/F$7)</f>
        <v>6.2679926526957502E-2</v>
      </c>
      <c r="G62" s="251">
        <f>IF(SUM(ISI_ued!G$5,ISI_ued!G$54)=0,"",SUM(ISI_ued!G$5,ISI_ued!G$54)/G$7)</f>
        <v>6.1693287205442253E-2</v>
      </c>
      <c r="H62" s="251">
        <f>IF(SUM(ISI_ued!H$5,ISI_ued!H$54)=0,"",SUM(ISI_ued!H$5,ISI_ued!H$54)/H$7)</f>
        <v>6.782471875642189E-2</v>
      </c>
      <c r="I62" s="251">
        <f>IF(SUM(ISI_ued!I$5,ISI_ued!I$54)=0,"",SUM(ISI_ued!I$5,ISI_ued!I$54)/I$7)</f>
        <v>5.8087882319663012E-2</v>
      </c>
      <c r="J62" s="251">
        <f>IF(SUM(ISI_ued!J$5,ISI_ued!J$54)=0,"",SUM(ISI_ued!J$5,ISI_ued!J$54)/J$7)</f>
        <v>6.0768107043248247E-2</v>
      </c>
      <c r="K62" s="251">
        <f>IF(SUM(ISI_ued!K$5,ISI_ued!K$54)=0,"",SUM(ISI_ued!K$5,ISI_ued!K$54)/K$7)</f>
        <v>7.018708959079531E-2</v>
      </c>
      <c r="L62" s="251">
        <f>IF(SUM(ISI_ued!L$5,ISI_ued!L$54)=0,"",SUM(ISI_ued!L$5,ISI_ued!L$54)/L$7)</f>
        <v>6.2927155874081014E-2</v>
      </c>
      <c r="M62" s="251">
        <f>IF(SUM(ISI_ued!M$5,ISI_ued!M$54)=0,"",SUM(ISI_ued!M$5,ISI_ued!M$54)/M$7)</f>
        <v>6.0767972668502465E-2</v>
      </c>
      <c r="N62" s="251">
        <f>IF(SUM(ISI_ued!N$5,ISI_ued!N$54)=0,"",SUM(ISI_ued!N$5,ISI_ued!N$54)/N$7)</f>
        <v>6.141187307720597E-2</v>
      </c>
      <c r="O62" s="251">
        <f>IF(SUM(ISI_ued!O$5,ISI_ued!O$54)=0,"",SUM(ISI_ued!O$5,ISI_ued!O$54)/O$7)</f>
        <v>6.2399779382173913E-2</v>
      </c>
      <c r="P62" s="251">
        <f>IF(SUM(ISI_ued!P$5,ISI_ued!P$54)=0,"",SUM(ISI_ued!P$5,ISI_ued!P$54)/P$7)</f>
        <v>6.0275179629375439E-2</v>
      </c>
      <c r="Q62" s="251">
        <f>IF(SUM(ISI_ued!Q$5,ISI_ued!Q$54)=0,"",SUM(ISI_ued!Q$5,ISI_ued!Q$54)/Q$7)</f>
        <v>6.918845978175564E-2</v>
      </c>
      <c r="R62" s="251">
        <f>IF(SUM(ISI_ued!R$5,ISI_ued!R$54)=0,"",SUM(ISI_ued!R$5,ISI_ued!R$54)/R$7)</f>
        <v>7.3593282957984396E-2</v>
      </c>
      <c r="S62" s="251">
        <f>IF(SUM(ISI_ued!S$5,ISI_ued!S$54)=0,"",SUM(ISI_ued!S$5,ISI_ued!S$54)/S$7)</f>
        <v>7.6954343018902416E-2</v>
      </c>
      <c r="T62" s="251">
        <f>IF(SUM(ISI_ued!T$5,ISI_ued!T$54)=0,"",SUM(ISI_ued!T$5,ISI_ued!T$54)/T$7)</f>
        <v>7.2004677132592509E-2</v>
      </c>
      <c r="U62" s="251">
        <f>IF(SUM(ISI_ued!U$5,ISI_ued!U$54)=0,"",SUM(ISI_ued!U$5,ISI_ued!U$54)/U$7)</f>
        <v>7.1386377654878333E-2</v>
      </c>
      <c r="V62" s="251">
        <f>IF(SUM(ISI_ued!V$5,ISI_ued!V$54)=0,"",SUM(ISI_ued!V$5,ISI_ued!V$54)/V$7)</f>
        <v>7.1842023332509511E-2</v>
      </c>
      <c r="W62" s="251">
        <f>IF(SUM(ISI_ued!W$5,ISI_ued!W$54)=0,"",SUM(ISI_ued!W$5,ISI_ued!W$54)/W$7)</f>
        <v>7.0614830153327077E-2</v>
      </c>
      <c r="X62" s="251">
        <f>IF(SUM(ISI_ued!X$5,ISI_ued!X$54)=0,"",SUM(ISI_ued!X$5,ISI_ued!X$54)/X$7)</f>
        <v>7.4360786536391207E-2</v>
      </c>
      <c r="Y62" s="251">
        <f>IF(SUM(ISI_ued!Y$5,ISI_ued!Y$54)=0,"",SUM(ISI_ued!Y$5,ISI_ued!Y$54)/Y$7)</f>
        <v>8.7549085248391126E-2</v>
      </c>
      <c r="DA62" s="109"/>
    </row>
    <row r="63" spans="1:105" ht="12" customHeight="1" x14ac:dyDescent="0.25">
      <c r="A63" s="50" t="s">
        <v>43</v>
      </c>
      <c r="B63" s="252">
        <f>IF(ISI_ued!B$5=0,"",ISI_ued!B$5/B$8)</f>
        <v>7.2569434128281193E-2</v>
      </c>
      <c r="C63" s="252">
        <f>IF(ISI_ued!C$5=0,"",ISI_ued!C$5/C$8)</f>
        <v>6.8864173650516364E-2</v>
      </c>
      <c r="D63" s="252">
        <f>IF(ISI_ued!D$5=0,"",ISI_ued!D$5/D$8)</f>
        <v>6.7597251015751869E-2</v>
      </c>
      <c r="E63" s="252">
        <f>IF(ISI_ued!E$5=0,"",ISI_ued!E$5/E$8)</f>
        <v>6.3472029883249972E-2</v>
      </c>
      <c r="F63" s="252">
        <f>IF(ISI_ued!F$5=0,"",ISI_ued!F$5/F$8)</f>
        <v>6.2769116806125819E-2</v>
      </c>
      <c r="G63" s="252">
        <f>IF(ISI_ued!G$5=0,"",ISI_ued!G$5/G$8)</f>
        <v>6.1777449136714811E-2</v>
      </c>
      <c r="H63" s="252">
        <f>IF(ISI_ued!H$5=0,"",ISI_ued!H$5/H$8)</f>
        <v>6.8001562475516503E-2</v>
      </c>
      <c r="I63" s="252">
        <f>IF(ISI_ued!I$5=0,"",ISI_ued!I$5/I$8)</f>
        <v>5.8136886074530672E-2</v>
      </c>
      <c r="J63" s="252">
        <f>IF(ISI_ued!J$5=0,"",ISI_ued!J$5/J$8)</f>
        <v>6.0844596584732215E-2</v>
      </c>
      <c r="K63" s="252">
        <f>IF(ISI_ued!K$5=0,"",ISI_ued!K$5/K$8)</f>
        <v>7.0287095477153783E-2</v>
      </c>
      <c r="L63" s="252">
        <f>IF(ISI_ued!L$5=0,"",ISI_ued!L$5/L$8)</f>
        <v>6.3017264430015374E-2</v>
      </c>
      <c r="M63" s="252">
        <f>IF(ISI_ued!M$5=0,"",ISI_ued!M$5/M$8)</f>
        <v>6.0857806381286926E-2</v>
      </c>
      <c r="N63" s="252">
        <f>IF(ISI_ued!N$5=0,"",ISI_ued!N$5/N$8)</f>
        <v>6.1489768923950985E-2</v>
      </c>
      <c r="O63" s="252">
        <f>IF(ISI_ued!O$5=0,"",ISI_ued!O$5/O$8)</f>
        <v>6.2483985797153245E-2</v>
      </c>
      <c r="P63" s="252">
        <f>IF(ISI_ued!P$5=0,"",ISI_ued!P$5/P$8)</f>
        <v>6.0331635040586695E-2</v>
      </c>
      <c r="Q63" s="252">
        <f>IF(ISI_ued!Q$5=0,"",ISI_ued!Q$5/Q$8)</f>
        <v>6.9313013218279942E-2</v>
      </c>
      <c r="R63" s="252">
        <f>IF(ISI_ued!R$5=0,"",ISI_ued!R$5/R$8)</f>
        <v>7.37447714209572E-2</v>
      </c>
      <c r="S63" s="252">
        <f>IF(ISI_ued!S$5=0,"",ISI_ued!S$5/S$8)</f>
        <v>7.6954343018902416E-2</v>
      </c>
      <c r="T63" s="252">
        <f>IF(ISI_ued!T$5=0,"",ISI_ued!T$5/T$8)</f>
        <v>7.2004677132592509E-2</v>
      </c>
      <c r="U63" s="252">
        <f>IF(ISI_ued!U$5=0,"",ISI_ued!U$5/U$8)</f>
        <v>7.1386377654878333E-2</v>
      </c>
      <c r="V63" s="252">
        <f>IF(ISI_ued!V$5=0,"",ISI_ued!V$5/V$8)</f>
        <v>7.1842023332509511E-2</v>
      </c>
      <c r="W63" s="252">
        <f>IF(ISI_ued!W$5=0,"",ISI_ued!W$5/W$8)</f>
        <v>7.0614830153327077E-2</v>
      </c>
      <c r="X63" s="252">
        <f>IF(ISI_ued!X$5=0,"",ISI_ued!X$5/X$8)</f>
        <v>7.4360786536391207E-2</v>
      </c>
      <c r="Y63" s="252">
        <f>IF(ISI_ued!Y$5=0,"",ISI_ued!Y$5/Y$8)</f>
        <v>8.7549085248391126E-2</v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6.2965965173576277E-2</v>
      </c>
      <c r="C64" s="253">
        <f>IF(ISI_ued!C$54=0,"",ISI_ued!C$54/C$9)</f>
        <v>6.1270046243257985E-2</v>
      </c>
      <c r="D64" s="253">
        <f>IF(ISI_ued!D$54=0,"",ISI_ued!D$54/D$9)</f>
        <v>6.0604688851828938E-2</v>
      </c>
      <c r="E64" s="253">
        <f>IF(ISI_ued!E$54=0,"",ISI_ued!E$54/E$9)</f>
        <v>5.8614880599862508E-2</v>
      </c>
      <c r="F64" s="253">
        <f>IF(ISI_ued!F$54=0,"",ISI_ued!F$54/F$9)</f>
        <v>5.8267780546358554E-2</v>
      </c>
      <c r="G64" s="253">
        <f>IF(ISI_ued!G$54=0,"",ISI_ued!G$54/G$9)</f>
        <v>5.7651919478137727E-2</v>
      </c>
      <c r="H64" s="253">
        <f>IF(ISI_ued!H$54=0,"",ISI_ued!H$54/H$9)</f>
        <v>6.0470297512156622E-2</v>
      </c>
      <c r="I64" s="253">
        <f>IF(ISI_ued!I$54=0,"",ISI_ued!I$54/I$9)</f>
        <v>5.5953723284155418E-2</v>
      </c>
      <c r="J64" s="253">
        <f>IF(ISI_ued!J$54=0,"",ISI_ued!J$54/J$9)</f>
        <v>5.7296046853564674E-2</v>
      </c>
      <c r="K64" s="253">
        <f>IF(ISI_ued!K$54=0,"",ISI_ued!K$54/K$9)</f>
        <v>6.1645542678993394E-2</v>
      </c>
      <c r="L64" s="253">
        <f>IF(ISI_ued!L$54=0,"",ISI_ued!L$54/L$9)</f>
        <v>5.8320502131177787E-2</v>
      </c>
      <c r="M64" s="253">
        <f>IF(ISI_ued!M$54=0,"",ISI_ued!M$54/M$9)</f>
        <v>5.7237847450235468E-2</v>
      </c>
      <c r="N64" s="253">
        <f>IF(ISI_ued!N$54=0,"",ISI_ued!N$54/N$9)</f>
        <v>5.7683206792473907E-2</v>
      </c>
      <c r="O64" s="253">
        <f>IF(ISI_ued!O$54=0,"",ISI_ued!O$54/O$9)</f>
        <v>5.8199521893968736E-2</v>
      </c>
      <c r="P64" s="253">
        <f>IF(ISI_ued!P$54=0,"",ISI_ued!P$54/P$9)</f>
        <v>5.7198090883070672E-2</v>
      </c>
      <c r="Q64" s="253">
        <f>IF(ISI_ued!Q$54=0,"",ISI_ued!Q$54/Q$9)</f>
        <v>6.1188767562510252E-2</v>
      </c>
      <c r="R64" s="253">
        <f>IF(ISI_ued!R$54=0,"",ISI_ued!R$54/R$9)</f>
        <v>6.2484466544881427E-2</v>
      </c>
      <c r="S64" s="253" t="str">
        <f>IF(ISI_ued!S$54=0,"",ISI_ued!S$54/S$9)</f>
        <v/>
      </c>
      <c r="T64" s="253" t="str">
        <f>IF(ISI_ued!T$54=0,"",ISI_ued!T$54/T$9)</f>
        <v/>
      </c>
      <c r="U64" s="253" t="str">
        <f>IF(ISI_ued!U$54=0,"",ISI_ued!U$54/U$9)</f>
        <v/>
      </c>
      <c r="V64" s="253" t="str">
        <f>IF(ISI_ued!V$54=0,"",ISI_ued!V$54/V$9)</f>
        <v/>
      </c>
      <c r="W64" s="253" t="str">
        <f>IF(ISI_ued!W$54=0,"",ISI_ued!W$54/W$9)</f>
        <v/>
      </c>
      <c r="X64" s="253" t="str">
        <f>IF(ISI_ued!X$54=0,"",ISI_ued!X$54/X$9)</f>
        <v/>
      </c>
      <c r="Y64" s="253" t="str">
        <f>IF(ISI_ued!Y$54=0,"",ISI_ued!Y$54/Y$9)</f>
        <v/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3.0720769302438615</v>
      </c>
      <c r="C65" s="254">
        <f t="shared" si="21"/>
        <v>3.2364695582536736</v>
      </c>
      <c r="D65" s="254">
        <f t="shared" si="21"/>
        <v>3.3449529508692319</v>
      </c>
      <c r="E65" s="254">
        <f t="shared" si="21"/>
        <v>3.3817750290261439</v>
      </c>
      <c r="F65" s="254">
        <f t="shared" si="21"/>
        <v>3.3922510963223562</v>
      </c>
      <c r="G65" s="254">
        <f t="shared" si="21"/>
        <v>3.3851992250344907</v>
      </c>
      <c r="H65" s="254">
        <f t="shared" si="21"/>
        <v>3.3408487171339667</v>
      </c>
      <c r="I65" s="254">
        <f t="shared" si="21"/>
        <v>3.4430285920454118</v>
      </c>
      <c r="J65" s="254">
        <f t="shared" si="21"/>
        <v>3.401532531613622</v>
      </c>
      <c r="K65" s="254">
        <f t="shared" si="21"/>
        <v>3.3927947697693317</v>
      </c>
      <c r="L65" s="254">
        <f t="shared" si="21"/>
        <v>3.4099107337254049</v>
      </c>
      <c r="M65" s="254">
        <f t="shared" si="21"/>
        <v>3.4062937570004426</v>
      </c>
      <c r="N65" s="254">
        <f t="shared" si="21"/>
        <v>3.4035129128180222</v>
      </c>
      <c r="O65" s="254">
        <f t="shared" si="21"/>
        <v>3.3821750472023417</v>
      </c>
      <c r="P65" s="254">
        <f t="shared" si="21"/>
        <v>3.3556186037301536</v>
      </c>
      <c r="Q65" s="254">
        <f t="shared" si="21"/>
        <v>3.4230376884908371</v>
      </c>
      <c r="R65" s="254">
        <f t="shared" si="21"/>
        <v>3.6066506976118968</v>
      </c>
      <c r="S65" s="254">
        <f t="shared" si="21"/>
        <v>3.740765074575283</v>
      </c>
      <c r="T65" s="254">
        <f t="shared" si="21"/>
        <v>3.6501581730493857</v>
      </c>
      <c r="U65" s="254">
        <f t="shared" si="21"/>
        <v>3.5112614170524732</v>
      </c>
      <c r="V65" s="254">
        <f t="shared" si="21"/>
        <v>3.6389461833786592</v>
      </c>
      <c r="W65" s="254">
        <f t="shared" si="21"/>
        <v>3.7477508981869034</v>
      </c>
      <c r="X65" s="254">
        <f t="shared" si="21"/>
        <v>4.2864985231206365</v>
      </c>
      <c r="Y65" s="254">
        <f t="shared" si="21"/>
        <v>4.0481662749788212</v>
      </c>
      <c r="DA65" s="109"/>
    </row>
    <row r="66" spans="1:105" ht="12" customHeight="1" x14ac:dyDescent="0.25">
      <c r="A66" s="50" t="s">
        <v>150</v>
      </c>
      <c r="B66" s="255">
        <f t="shared" ref="B66:Y66" si="22">IF(B$48=0,"",B$55/B$48)</f>
        <v>3.1084373658916231</v>
      </c>
      <c r="C66" s="255">
        <f t="shared" si="22"/>
        <v>3.2679942536686446</v>
      </c>
      <c r="D66" s="255">
        <f t="shared" si="22"/>
        <v>3.3741746291352026</v>
      </c>
      <c r="E66" s="255">
        <f t="shared" si="22"/>
        <v>3.4100051937925384</v>
      </c>
      <c r="F66" s="255">
        <f t="shared" si="22"/>
        <v>3.4232467116196039</v>
      </c>
      <c r="G66" s="255">
        <f t="shared" si="22"/>
        <v>3.4175595910685912</v>
      </c>
      <c r="H66" s="255">
        <f t="shared" si="22"/>
        <v>3.375493192401251</v>
      </c>
      <c r="I66" s="255">
        <f t="shared" si="22"/>
        <v>3.4810753550264035</v>
      </c>
      <c r="J66" s="255">
        <f t="shared" si="22"/>
        <v>3.4365268811927177</v>
      </c>
      <c r="K66" s="255">
        <f t="shared" si="22"/>
        <v>3.4098978182960478</v>
      </c>
      <c r="L66" s="255">
        <f t="shared" si="22"/>
        <v>3.4404081588987512</v>
      </c>
      <c r="M66" s="255">
        <f t="shared" si="22"/>
        <v>3.4471631744133338</v>
      </c>
      <c r="N66" s="255">
        <f t="shared" si="22"/>
        <v>3.4368820702251663</v>
      </c>
      <c r="O66" s="255">
        <f t="shared" si="22"/>
        <v>3.4135937998429</v>
      </c>
      <c r="P66" s="255">
        <f t="shared" si="22"/>
        <v>3.3848920698983012</v>
      </c>
      <c r="Q66" s="255">
        <f t="shared" si="22"/>
        <v>3.4463850202414648</v>
      </c>
      <c r="R66" s="255">
        <f t="shared" si="22"/>
        <v>3.6273759162993868</v>
      </c>
      <c r="S66" s="255">
        <f t="shared" si="22"/>
        <v>3.740765074575283</v>
      </c>
      <c r="T66" s="255">
        <f t="shared" si="22"/>
        <v>3.6501581730493857</v>
      </c>
      <c r="U66" s="255">
        <f t="shared" si="22"/>
        <v>3.5112614170524732</v>
      </c>
      <c r="V66" s="255">
        <f t="shared" si="22"/>
        <v>3.6389461833786592</v>
      </c>
      <c r="W66" s="255">
        <f t="shared" si="22"/>
        <v>3.7477508981869034</v>
      </c>
      <c r="X66" s="255">
        <f t="shared" si="22"/>
        <v>4.2864985231206365</v>
      </c>
      <c r="Y66" s="255">
        <f t="shared" si="22"/>
        <v>4.0481662749788212</v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1.1269743892219819</v>
      </c>
      <c r="C67" s="256">
        <f t="shared" si="23"/>
        <v>1.1699774323782199</v>
      </c>
      <c r="D67" s="256">
        <f t="shared" si="23"/>
        <v>1.1983632316166932</v>
      </c>
      <c r="E67" s="256">
        <f t="shared" si="23"/>
        <v>1.188708404982258</v>
      </c>
      <c r="F67" s="256">
        <f t="shared" si="23"/>
        <v>1.194532697081514</v>
      </c>
      <c r="G67" s="256">
        <f t="shared" si="23"/>
        <v>1.1831416130410735</v>
      </c>
      <c r="H67" s="256">
        <f t="shared" si="23"/>
        <v>1.1978270709047056</v>
      </c>
      <c r="I67" s="256">
        <f t="shared" si="23"/>
        <v>1.1748668630456132</v>
      </c>
      <c r="J67" s="256">
        <f t="shared" si="23"/>
        <v>1.176970937595651</v>
      </c>
      <c r="K67" s="256">
        <f t="shared" si="23"/>
        <v>1.1984605082544169</v>
      </c>
      <c r="L67" s="256">
        <f t="shared" si="23"/>
        <v>1.1888599028319509</v>
      </c>
      <c r="M67" s="256">
        <f t="shared" si="23"/>
        <v>1.1733445934045807</v>
      </c>
      <c r="N67" s="256">
        <f t="shared" si="23"/>
        <v>1.1715705100393401</v>
      </c>
      <c r="O67" s="256">
        <f t="shared" si="23"/>
        <v>1.1734313607987199</v>
      </c>
      <c r="P67" s="256">
        <f t="shared" si="23"/>
        <v>1.1470268159402264</v>
      </c>
      <c r="Q67" s="256">
        <f t="shared" si="23"/>
        <v>1.1898958877225529</v>
      </c>
      <c r="R67" s="256">
        <f t="shared" si="23"/>
        <v>1.2896900184782378</v>
      </c>
      <c r="S67" s="256" t="str">
        <f t="shared" si="23"/>
        <v/>
      </c>
      <c r="T67" s="256" t="str">
        <f t="shared" si="23"/>
        <v/>
      </c>
      <c r="U67" s="256" t="str">
        <f t="shared" si="23"/>
        <v/>
      </c>
      <c r="V67" s="256" t="str">
        <f t="shared" si="23"/>
        <v/>
      </c>
      <c r="W67" s="256" t="str">
        <f t="shared" si="23"/>
        <v/>
      </c>
      <c r="X67" s="256" t="str">
        <f t="shared" si="23"/>
        <v/>
      </c>
      <c r="Y67" s="256" t="str">
        <f t="shared" si="23"/>
        <v/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NL: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677.89968337332243</v>
      </c>
      <c r="C5" s="223">
        <v>688.8074285811698</v>
      </c>
      <c r="D5" s="223">
        <v>685.45475429755663</v>
      </c>
      <c r="E5" s="223">
        <v>689.20417047224305</v>
      </c>
      <c r="F5" s="223">
        <v>710.6532814152572</v>
      </c>
      <c r="G5" s="223">
        <v>701.31954494016804</v>
      </c>
      <c r="H5" s="223">
        <v>709.85369754723706</v>
      </c>
      <c r="I5" s="223">
        <v>694.93641240460443</v>
      </c>
      <c r="J5" s="223">
        <v>677.42010031817597</v>
      </c>
      <c r="K5" s="223">
        <v>597.32209076366564</v>
      </c>
      <c r="L5" s="223">
        <v>682.31041923022451</v>
      </c>
      <c r="M5" s="223">
        <v>673.77544446944557</v>
      </c>
      <c r="N5" s="223">
        <v>677.92099537395336</v>
      </c>
      <c r="O5" s="223">
        <v>673.63170943704517</v>
      </c>
      <c r="P5" s="223">
        <v>675.0896098995272</v>
      </c>
      <c r="Q5" s="223">
        <v>787.60102934432325</v>
      </c>
      <c r="R5" s="223">
        <v>817.83289215546256</v>
      </c>
      <c r="S5" s="223">
        <v>851.35219260533086</v>
      </c>
      <c r="T5" s="223">
        <v>799.08976784178822</v>
      </c>
      <c r="U5" s="223">
        <v>771.28993981083374</v>
      </c>
      <c r="V5" s="223">
        <v>728.41195184866717</v>
      </c>
      <c r="W5" s="223">
        <v>769.2475494411002</v>
      </c>
      <c r="X5" s="223">
        <v>759.21117798796217</v>
      </c>
      <c r="Y5" s="223">
        <v>679.3983662940667</v>
      </c>
      <c r="DA5" s="89" t="s">
        <v>153</v>
      </c>
    </row>
    <row r="6" spans="1:105" ht="12" customHeight="1" x14ac:dyDescent="0.25">
      <c r="A6" s="55" t="s">
        <v>91</v>
      </c>
      <c r="B6" s="259">
        <v>1.770262663061916</v>
      </c>
      <c r="C6" s="259">
        <v>1.7956673669198759</v>
      </c>
      <c r="D6" s="259">
        <v>1.7659506612313269</v>
      </c>
      <c r="E6" s="259">
        <v>1.7629814133093069</v>
      </c>
      <c r="F6" s="259">
        <v>1.757595923222125</v>
      </c>
      <c r="G6" s="259">
        <v>1.7516093670386821</v>
      </c>
      <c r="H6" s="259">
        <v>1.7220921133225591</v>
      </c>
      <c r="I6" s="259">
        <v>1.6984948605061321</v>
      </c>
      <c r="J6" s="259">
        <v>1.660278249941993</v>
      </c>
      <c r="K6" s="259">
        <v>1.50080619132406</v>
      </c>
      <c r="L6" s="259">
        <v>1.7092509588045519</v>
      </c>
      <c r="M6" s="259">
        <v>1.705321819233317</v>
      </c>
      <c r="N6" s="259">
        <v>1.7181311364888581</v>
      </c>
      <c r="O6" s="259">
        <v>1.69387682746613</v>
      </c>
      <c r="P6" s="259">
        <v>1.690623764539305</v>
      </c>
      <c r="Q6" s="259">
        <v>1.7114739312693721</v>
      </c>
      <c r="R6" s="259">
        <v>1.706912567058515</v>
      </c>
      <c r="S6" s="259">
        <v>1.766481141652398</v>
      </c>
      <c r="T6" s="259">
        <v>1.698085570841414</v>
      </c>
      <c r="U6" s="259">
        <v>1.6934458629825351</v>
      </c>
      <c r="V6" s="259">
        <v>1.5689919357754589</v>
      </c>
      <c r="W6" s="259">
        <v>1.699710101788948</v>
      </c>
      <c r="X6" s="259">
        <v>1.5133425496661941</v>
      </c>
      <c r="Y6" s="259">
        <v>1.362789449122136</v>
      </c>
      <c r="DA6" s="67" t="s">
        <v>154</v>
      </c>
    </row>
    <row r="7" spans="1:105" ht="12" customHeight="1" x14ac:dyDescent="0.25">
      <c r="A7" s="173" t="s">
        <v>92</v>
      </c>
      <c r="B7" s="224">
        <v>0.94414008696635576</v>
      </c>
      <c r="C7" s="224">
        <v>0.95768926235726748</v>
      </c>
      <c r="D7" s="224">
        <v>0.94184035265670796</v>
      </c>
      <c r="E7" s="224">
        <v>0.9402567537649642</v>
      </c>
      <c r="F7" s="224">
        <v>0.93738449238513355</v>
      </c>
      <c r="G7" s="224">
        <v>0.93419166242063056</v>
      </c>
      <c r="H7" s="224">
        <v>0.91844912710536519</v>
      </c>
      <c r="I7" s="224">
        <v>0.90586392560327056</v>
      </c>
      <c r="J7" s="224">
        <v>0.88548173330239643</v>
      </c>
      <c r="K7" s="224">
        <v>0.80042996870616556</v>
      </c>
      <c r="L7" s="224">
        <v>0.91160051136242759</v>
      </c>
      <c r="M7" s="224">
        <v>0.909504970257769</v>
      </c>
      <c r="N7" s="224">
        <v>0.91633660612739132</v>
      </c>
      <c r="O7" s="224">
        <v>0.90340097464860292</v>
      </c>
      <c r="P7" s="224">
        <v>0.90166600775429628</v>
      </c>
      <c r="Q7" s="224">
        <v>0.91278609667699817</v>
      </c>
      <c r="R7" s="224">
        <v>0.91035336909787457</v>
      </c>
      <c r="S7" s="224">
        <v>0.94212327554794528</v>
      </c>
      <c r="T7" s="224">
        <v>0.9056456377820874</v>
      </c>
      <c r="U7" s="224">
        <v>0.90317112692401857</v>
      </c>
      <c r="V7" s="224">
        <v>0.83679569908024498</v>
      </c>
      <c r="W7" s="224">
        <v>0.90651205428743897</v>
      </c>
      <c r="X7" s="224">
        <v>0.80711602648863656</v>
      </c>
      <c r="Y7" s="224">
        <v>0.7268210395318061</v>
      </c>
      <c r="DA7" s="177" t="s">
        <v>155</v>
      </c>
    </row>
    <row r="8" spans="1:105" ht="12" customHeight="1" x14ac:dyDescent="0.25">
      <c r="A8" s="173" t="s">
        <v>93</v>
      </c>
      <c r="B8" s="224">
        <v>23.603502174158891</v>
      </c>
      <c r="C8" s="224">
        <v>23.942231558931681</v>
      </c>
      <c r="D8" s="224">
        <v>23.546008816417711</v>
      </c>
      <c r="E8" s="224">
        <v>23.506418844124099</v>
      </c>
      <c r="F8" s="224">
        <v>23.434612309628331</v>
      </c>
      <c r="G8" s="224">
        <v>23.354791560515771</v>
      </c>
      <c r="H8" s="224">
        <v>22.96122817763413</v>
      </c>
      <c r="I8" s="224">
        <v>22.64659814008176</v>
      </c>
      <c r="J8" s="224">
        <v>22.137043332559909</v>
      </c>
      <c r="K8" s="224">
        <v>20.010749217654141</v>
      </c>
      <c r="L8" s="224">
        <v>22.790012784060689</v>
      </c>
      <c r="M8" s="224">
        <v>22.737624256444221</v>
      </c>
      <c r="N8" s="224">
        <v>22.90841515318478</v>
      </c>
      <c r="O8" s="224">
        <v>22.58502436621507</v>
      </c>
      <c r="P8" s="224">
        <v>22.5416501938574</v>
      </c>
      <c r="Q8" s="224">
        <v>22.819652416924949</v>
      </c>
      <c r="R8" s="224">
        <v>22.758834227446862</v>
      </c>
      <c r="S8" s="224">
        <v>23.553081888698639</v>
      </c>
      <c r="T8" s="224">
        <v>22.641140944552191</v>
      </c>
      <c r="U8" s="224">
        <v>22.579278173100469</v>
      </c>
      <c r="V8" s="224">
        <v>20.919892477006119</v>
      </c>
      <c r="W8" s="224">
        <v>22.66280135718597</v>
      </c>
      <c r="X8" s="224">
        <v>20.177900662215919</v>
      </c>
      <c r="Y8" s="224">
        <v>18.17052598829515</v>
      </c>
      <c r="DA8" s="177" t="s">
        <v>156</v>
      </c>
    </row>
    <row r="9" spans="1:105" ht="12" customHeight="1" x14ac:dyDescent="0.25">
      <c r="A9" s="173" t="s">
        <v>94</v>
      </c>
      <c r="B9" s="224">
        <v>0.5900875543539722</v>
      </c>
      <c r="C9" s="224">
        <v>0.59855578897329198</v>
      </c>
      <c r="D9" s="224">
        <v>0.58865022041044257</v>
      </c>
      <c r="E9" s="224">
        <v>0.5876604711031026</v>
      </c>
      <c r="F9" s="224">
        <v>0.58586530774070833</v>
      </c>
      <c r="G9" s="224">
        <v>0.58386978901289432</v>
      </c>
      <c r="H9" s="224">
        <v>0.57403070444085313</v>
      </c>
      <c r="I9" s="224">
        <v>0.56616495350204399</v>
      </c>
      <c r="J9" s="224">
        <v>0.5534260833139979</v>
      </c>
      <c r="K9" s="224">
        <v>0.50026873044135345</v>
      </c>
      <c r="L9" s="224">
        <v>0.56975031960151734</v>
      </c>
      <c r="M9" s="224">
        <v>0.5684406064111055</v>
      </c>
      <c r="N9" s="224">
        <v>0.57271037882961962</v>
      </c>
      <c r="O9" s="224">
        <v>0.56462560915537652</v>
      </c>
      <c r="P9" s="224">
        <v>0.56354125484643502</v>
      </c>
      <c r="Q9" s="224">
        <v>0.57049131042312384</v>
      </c>
      <c r="R9" s="224">
        <v>0.56897085568617167</v>
      </c>
      <c r="S9" s="224">
        <v>0.58882704721746582</v>
      </c>
      <c r="T9" s="224">
        <v>0.56602852361380451</v>
      </c>
      <c r="U9" s="224">
        <v>0.56448195432751158</v>
      </c>
      <c r="V9" s="224">
        <v>0.52299731192515309</v>
      </c>
      <c r="W9" s="224">
        <v>0.56657003392964944</v>
      </c>
      <c r="X9" s="224">
        <v>0.50444751655539766</v>
      </c>
      <c r="Y9" s="224">
        <v>0.45426314970737858</v>
      </c>
      <c r="DA9" s="177" t="s">
        <v>157</v>
      </c>
    </row>
    <row r="10" spans="1:105" ht="12" customHeight="1" x14ac:dyDescent="0.25">
      <c r="A10" s="56" t="s">
        <v>95</v>
      </c>
      <c r="B10" s="260">
        <v>1.1149852346324129</v>
      </c>
      <c r="C10" s="260">
        <v>1.130802989721535</v>
      </c>
      <c r="D10" s="260">
        <v>1.115268537985685</v>
      </c>
      <c r="E10" s="260">
        <v>1.115495422686432</v>
      </c>
      <c r="F10" s="260">
        <v>1.122423428897009</v>
      </c>
      <c r="G10" s="260">
        <v>1.1158281023040391</v>
      </c>
      <c r="H10" s="260">
        <v>1.1054379215102501</v>
      </c>
      <c r="I10" s="260">
        <v>1.0879046791583851</v>
      </c>
      <c r="J10" s="260">
        <v>1.0626215648699699</v>
      </c>
      <c r="K10" s="260">
        <v>0.95250794486174351</v>
      </c>
      <c r="L10" s="260">
        <v>1.0877847237583349</v>
      </c>
      <c r="M10" s="260">
        <v>1.083234577778688</v>
      </c>
      <c r="N10" s="260">
        <v>1.0901606688018881</v>
      </c>
      <c r="O10" s="260">
        <v>1.077433795637506</v>
      </c>
      <c r="P10" s="260">
        <v>1.0761340361567151</v>
      </c>
      <c r="Q10" s="260">
        <v>1.119736889220019</v>
      </c>
      <c r="R10" s="260">
        <v>1.1234944178598369</v>
      </c>
      <c r="S10" s="260">
        <v>1.161553005227804</v>
      </c>
      <c r="T10" s="260">
        <v>1.112268483911198</v>
      </c>
      <c r="U10" s="260">
        <v>1.1036878257755249</v>
      </c>
      <c r="V10" s="260">
        <v>1.0279331739779061</v>
      </c>
      <c r="W10" s="260">
        <v>1.1104474932114949</v>
      </c>
      <c r="X10" s="260">
        <v>1.0032241168553879</v>
      </c>
      <c r="Y10" s="260">
        <v>0.90061231586472401</v>
      </c>
      <c r="DA10" s="68" t="s">
        <v>158</v>
      </c>
    </row>
    <row r="11" spans="1:105" ht="12" customHeight="1" x14ac:dyDescent="0.25">
      <c r="A11" s="37" t="s">
        <v>159</v>
      </c>
      <c r="B11" s="226">
        <v>9.9478595901567116E-3</v>
      </c>
      <c r="C11" s="226">
        <v>9.9913820312882862E-3</v>
      </c>
      <c r="D11" s="226">
        <v>6.6743065349283226E-3</v>
      </c>
      <c r="E11" s="226">
        <v>1.004202825721635E-2</v>
      </c>
      <c r="F11" s="226">
        <v>1.0091831150219289E-2</v>
      </c>
      <c r="G11" s="226">
        <v>1.007377311782014E-2</v>
      </c>
      <c r="H11" s="226">
        <v>1.0064934231942199E-2</v>
      </c>
      <c r="I11" s="226">
        <v>1.0102100019874971E-2</v>
      </c>
      <c r="J11" s="226">
        <v>1.0135545057336961E-2</v>
      </c>
      <c r="K11" s="226">
        <v>6.8056394065925856E-3</v>
      </c>
      <c r="L11" s="226">
        <v>1.006282212187668E-2</v>
      </c>
      <c r="M11" s="226">
        <v>1.000095756519591E-2</v>
      </c>
      <c r="N11" s="226">
        <v>1.003116058647655E-2</v>
      </c>
      <c r="O11" s="226">
        <v>1.340461575393977E-2</v>
      </c>
      <c r="P11" s="226">
        <v>1.342213109122815E-2</v>
      </c>
      <c r="Q11" s="226">
        <v>1.895493847430243E-3</v>
      </c>
      <c r="R11" s="226">
        <v>2.3808431531413519E-4</v>
      </c>
      <c r="S11" s="226">
        <v>2.4167802352306319E-4</v>
      </c>
      <c r="T11" s="226">
        <v>2.17783719381334E-4</v>
      </c>
      <c r="U11" s="226">
        <v>2.394967024626023E-5</v>
      </c>
      <c r="V11" s="226">
        <v>1.3869375617155939E-3</v>
      </c>
      <c r="W11" s="226">
        <v>6.7994546970081829E-3</v>
      </c>
      <c r="X11" s="226">
        <v>1.0575496725994079E-2</v>
      </c>
      <c r="Y11" s="226">
        <v>8.4601629913281014E-3</v>
      </c>
      <c r="DA11" s="69" t="s">
        <v>160</v>
      </c>
    </row>
    <row r="12" spans="1:105" ht="12" customHeight="1" x14ac:dyDescent="0.25">
      <c r="A12" s="37" t="s">
        <v>35</v>
      </c>
      <c r="B12" s="226">
        <v>0.58904666755688551</v>
      </c>
      <c r="C12" s="226">
        <v>0.59906650724723642</v>
      </c>
      <c r="D12" s="226">
        <v>0.59620830163248906</v>
      </c>
      <c r="E12" s="226">
        <v>0.56828734749648313</v>
      </c>
      <c r="F12" s="226">
        <v>0.55585095391441319</v>
      </c>
      <c r="G12" s="226">
        <v>0.54794426586257061</v>
      </c>
      <c r="H12" s="226">
        <v>0.54246603059241028</v>
      </c>
      <c r="I12" s="226">
        <v>0.50551371540131285</v>
      </c>
      <c r="J12" s="226">
        <v>0.49989951032874891</v>
      </c>
      <c r="K12" s="226">
        <v>0.44338614920828051</v>
      </c>
      <c r="L12" s="226">
        <v>0.53947985156307554</v>
      </c>
      <c r="M12" s="226">
        <v>0.5305201664938991</v>
      </c>
      <c r="N12" s="226">
        <v>0.53158972076493927</v>
      </c>
      <c r="O12" s="226">
        <v>0.52525256115992724</v>
      </c>
      <c r="P12" s="226">
        <v>0.50862677284236113</v>
      </c>
      <c r="Q12" s="226">
        <v>0.56074446916210685</v>
      </c>
      <c r="R12" s="226">
        <v>0.57273736783243678</v>
      </c>
      <c r="S12" s="226">
        <v>0.60606080849619293</v>
      </c>
      <c r="T12" s="226">
        <v>0.57339283928648843</v>
      </c>
      <c r="U12" s="226">
        <v>0.58638139664366873</v>
      </c>
      <c r="V12" s="226">
        <v>0.57129703826552436</v>
      </c>
      <c r="W12" s="226">
        <v>0.62950153891817162</v>
      </c>
      <c r="X12" s="226">
        <v>0.53441703487223213</v>
      </c>
      <c r="Y12" s="226">
        <v>0.44785603731890788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0.51599070748537035</v>
      </c>
      <c r="C15" s="226">
        <v>0.52174510044300981</v>
      </c>
      <c r="D15" s="226">
        <v>0.51238592981826814</v>
      </c>
      <c r="E15" s="226">
        <v>0.53716604693273218</v>
      </c>
      <c r="F15" s="226">
        <v>0.55648064383237605</v>
      </c>
      <c r="G15" s="226">
        <v>0.55781006332364824</v>
      </c>
      <c r="H15" s="226">
        <v>0.55290695668589762</v>
      </c>
      <c r="I15" s="226">
        <v>0.57228886373719712</v>
      </c>
      <c r="J15" s="226">
        <v>0.55258650948388399</v>
      </c>
      <c r="K15" s="226">
        <v>0.50231615624687043</v>
      </c>
      <c r="L15" s="226">
        <v>0.5382420500733831</v>
      </c>
      <c r="M15" s="226">
        <v>0.54271345371959268</v>
      </c>
      <c r="N15" s="226">
        <v>0.54853978745047227</v>
      </c>
      <c r="O15" s="226">
        <v>0.53877661872363902</v>
      </c>
      <c r="P15" s="226">
        <v>0.55408513222312594</v>
      </c>
      <c r="Q15" s="226">
        <v>0.55709692621048235</v>
      </c>
      <c r="R15" s="226">
        <v>0.55051896571208614</v>
      </c>
      <c r="S15" s="226">
        <v>0.5552505187080875</v>
      </c>
      <c r="T15" s="226">
        <v>0.53865786090532852</v>
      </c>
      <c r="U15" s="226">
        <v>0.51728247946160999</v>
      </c>
      <c r="V15" s="226">
        <v>0.45524919815066561</v>
      </c>
      <c r="W15" s="226">
        <v>0.47414649959631572</v>
      </c>
      <c r="X15" s="226">
        <v>0.45823158525716201</v>
      </c>
      <c r="Y15" s="226">
        <v>0.44429611555448789</v>
      </c>
      <c r="DA15" s="69" t="s">
        <v>164</v>
      </c>
    </row>
    <row r="16" spans="1:105" ht="12" customHeight="1" x14ac:dyDescent="0.25">
      <c r="A16" s="57" t="s">
        <v>165</v>
      </c>
      <c r="B16" s="261">
        <v>114.8739041177521</v>
      </c>
      <c r="C16" s="261">
        <v>117.1976256507312</v>
      </c>
      <c r="D16" s="261">
        <v>116.3907122134765</v>
      </c>
      <c r="E16" s="261">
        <v>117.9560792713114</v>
      </c>
      <c r="F16" s="261">
        <v>123.566897412595</v>
      </c>
      <c r="G16" s="261">
        <v>121.6196409067833</v>
      </c>
      <c r="H16" s="261">
        <v>123.8827392317793</v>
      </c>
      <c r="I16" s="261">
        <v>120.7814859240063</v>
      </c>
      <c r="J16" s="261">
        <v>117.81417842307989</v>
      </c>
      <c r="K16" s="261">
        <v>102.835880697588</v>
      </c>
      <c r="L16" s="261">
        <v>117.37711888849159</v>
      </c>
      <c r="M16" s="261">
        <v>115.4881691412392</v>
      </c>
      <c r="N16" s="261">
        <v>116.25986531602661</v>
      </c>
      <c r="O16" s="261">
        <v>115.92579604476209</v>
      </c>
      <c r="P16" s="261">
        <v>116.3509144146458</v>
      </c>
      <c r="Q16" s="261">
        <v>133.11729165270819</v>
      </c>
      <c r="R16" s="261">
        <v>138.52122205367851</v>
      </c>
      <c r="S16" s="261">
        <v>146.8582996937819</v>
      </c>
      <c r="T16" s="261">
        <v>136.98178031156431</v>
      </c>
      <c r="U16" s="261">
        <v>127.6294565238033</v>
      </c>
      <c r="V16" s="261">
        <v>123.96091785991359</v>
      </c>
      <c r="W16" s="261">
        <v>133.47292284333031</v>
      </c>
      <c r="X16" s="261">
        <v>141.5432067179417</v>
      </c>
      <c r="Y16" s="261">
        <v>125.80594272249969</v>
      </c>
      <c r="DA16" s="70" t="s">
        <v>166</v>
      </c>
    </row>
    <row r="17" spans="1:105" ht="12" customHeight="1" x14ac:dyDescent="0.25">
      <c r="A17" s="18" t="s">
        <v>28</v>
      </c>
      <c r="B17" s="230">
        <v>1.380017677902768</v>
      </c>
      <c r="C17" s="230">
        <v>0.98511776484010272</v>
      </c>
      <c r="D17" s="230">
        <v>1.012617205880691</v>
      </c>
      <c r="E17" s="230">
        <v>0.79624086446654463</v>
      </c>
      <c r="F17" s="230">
        <v>1.0085990094856729</v>
      </c>
      <c r="G17" s="230">
        <v>0.9945900069257595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2.4124439817553078</v>
      </c>
      <c r="S17" s="230">
        <v>5.4299370495964689</v>
      </c>
      <c r="T17" s="230">
        <v>6.8505295138814706</v>
      </c>
      <c r="U17" s="230">
        <v>2.6918422213763269</v>
      </c>
      <c r="V17" s="230">
        <v>2.6670254942826821</v>
      </c>
      <c r="W17" s="230">
        <v>3.4491351673725732</v>
      </c>
      <c r="X17" s="230">
        <v>1.9267338738973481</v>
      </c>
      <c r="Y17" s="230">
        <v>0.29295133926181632</v>
      </c>
      <c r="DA17" s="71" t="s">
        <v>167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37.139793785482588</v>
      </c>
      <c r="C19" s="230">
        <v>37.083600115484998</v>
      </c>
      <c r="D19" s="230">
        <v>36.498927044844748</v>
      </c>
      <c r="E19" s="230">
        <v>33.25738947049026</v>
      </c>
      <c r="F19" s="230">
        <v>29.368117499019618</v>
      </c>
      <c r="G19" s="230">
        <v>29.531506559091131</v>
      </c>
      <c r="H19" s="230">
        <v>27.66984479838937</v>
      </c>
      <c r="I19" s="230">
        <v>26.037187899548091</v>
      </c>
      <c r="J19" s="230">
        <v>25.830024718180589</v>
      </c>
      <c r="K19" s="230">
        <v>24.204243093518539</v>
      </c>
      <c r="L19" s="230">
        <v>30.058343583003339</v>
      </c>
      <c r="M19" s="230">
        <v>30.35479929852989</v>
      </c>
      <c r="N19" s="230">
        <v>30.321768258252838</v>
      </c>
      <c r="O19" s="230">
        <v>29.353150282959319</v>
      </c>
      <c r="P19" s="230">
        <v>27.942090689545491</v>
      </c>
      <c r="Q19" s="230">
        <v>27.075657116299389</v>
      </c>
      <c r="R19" s="230">
        <v>26.067788838318322</v>
      </c>
      <c r="S19" s="230">
        <v>26.017567110731569</v>
      </c>
      <c r="T19" s="230">
        <v>25.771920966808299</v>
      </c>
      <c r="U19" s="230">
        <v>30.405608229505091</v>
      </c>
      <c r="V19" s="230">
        <v>27.034755953351041</v>
      </c>
      <c r="W19" s="230">
        <v>29.42811559468652</v>
      </c>
      <c r="X19" s="230">
        <v>17.860529273947559</v>
      </c>
      <c r="Y19" s="230">
        <v>15.16717663193916</v>
      </c>
      <c r="DA19" s="71" t="s">
        <v>169</v>
      </c>
    </row>
    <row r="20" spans="1:105" ht="12" customHeight="1" x14ac:dyDescent="0.25">
      <c r="A20" s="18" t="s">
        <v>36</v>
      </c>
      <c r="B20" s="230">
        <v>43.820526934157947</v>
      </c>
      <c r="C20" s="230">
        <v>46.831681280564823</v>
      </c>
      <c r="D20" s="230">
        <v>47.511713635069142</v>
      </c>
      <c r="E20" s="230">
        <v>52.466344451772393</v>
      </c>
      <c r="F20" s="230">
        <v>63.788794041460243</v>
      </c>
      <c r="G20" s="230">
        <v>61.030319720945471</v>
      </c>
      <c r="H20" s="230">
        <v>68.010483929010121</v>
      </c>
      <c r="I20" s="230">
        <v>65.267763117556711</v>
      </c>
      <c r="J20" s="230">
        <v>63.431768867564138</v>
      </c>
      <c r="K20" s="230">
        <v>51.210432910799291</v>
      </c>
      <c r="L20" s="230">
        <v>57.329398640075901</v>
      </c>
      <c r="M20" s="230">
        <v>54.080906609985711</v>
      </c>
      <c r="N20" s="230">
        <v>54.649500484516793</v>
      </c>
      <c r="O20" s="230">
        <v>56.463718689813817</v>
      </c>
      <c r="P20" s="230">
        <v>57.969417384400579</v>
      </c>
      <c r="Q20" s="230">
        <v>79.142099749809333</v>
      </c>
      <c r="R20" s="230">
        <v>84.984457294744885</v>
      </c>
      <c r="S20" s="230">
        <v>91.574461899537795</v>
      </c>
      <c r="T20" s="230">
        <v>80.148619706421698</v>
      </c>
      <c r="U20" s="230">
        <v>67.709380893265219</v>
      </c>
      <c r="V20" s="230">
        <v>72.715963341878336</v>
      </c>
      <c r="W20" s="230">
        <v>78.430137707970545</v>
      </c>
      <c r="X20" s="230">
        <v>106.441576495908</v>
      </c>
      <c r="Y20" s="230">
        <v>95.299199098106385</v>
      </c>
      <c r="DA20" s="71" t="s">
        <v>170</v>
      </c>
    </row>
    <row r="21" spans="1:105" ht="12" customHeight="1" x14ac:dyDescent="0.25">
      <c r="A21" s="18" t="s">
        <v>40</v>
      </c>
      <c r="B21" s="230">
        <v>32.533565720208813</v>
      </c>
      <c r="C21" s="230">
        <v>32.297226489841258</v>
      </c>
      <c r="D21" s="230">
        <v>31.367454327681919</v>
      </c>
      <c r="E21" s="230">
        <v>31.436104484582209</v>
      </c>
      <c r="F21" s="230">
        <v>29.401386862629511</v>
      </c>
      <c r="G21" s="230">
        <v>30.063224619820961</v>
      </c>
      <c r="H21" s="230">
        <v>28.20241050437976</v>
      </c>
      <c r="I21" s="230">
        <v>29.476534906901531</v>
      </c>
      <c r="J21" s="230">
        <v>28.55238483733519</v>
      </c>
      <c r="K21" s="230">
        <v>27.42120469327017</v>
      </c>
      <c r="L21" s="230">
        <v>29.98937666541239</v>
      </c>
      <c r="M21" s="230">
        <v>31.052463232723639</v>
      </c>
      <c r="N21" s="230">
        <v>31.288596573256939</v>
      </c>
      <c r="O21" s="230">
        <v>30.10892707198893</v>
      </c>
      <c r="P21" s="230">
        <v>30.439406340699691</v>
      </c>
      <c r="Q21" s="230">
        <v>26.899534786599489</v>
      </c>
      <c r="R21" s="230">
        <v>25.056531938860001</v>
      </c>
      <c r="S21" s="230">
        <v>23.836333633916091</v>
      </c>
      <c r="T21" s="230">
        <v>24.210710124452849</v>
      </c>
      <c r="U21" s="230">
        <v>26.822625179656701</v>
      </c>
      <c r="V21" s="230">
        <v>21.543173070401529</v>
      </c>
      <c r="W21" s="230">
        <v>22.165534373300609</v>
      </c>
      <c r="X21" s="230">
        <v>15.31436707418883</v>
      </c>
      <c r="Y21" s="230">
        <v>15.046615653192321</v>
      </c>
      <c r="DA21" s="71" t="s">
        <v>171</v>
      </c>
    </row>
    <row r="22" spans="1:105" ht="12" customHeight="1" x14ac:dyDescent="0.25">
      <c r="A22" s="57" t="s">
        <v>172</v>
      </c>
      <c r="B22" s="261">
        <v>190.7305202502059</v>
      </c>
      <c r="C22" s="261">
        <v>193.84446325133121</v>
      </c>
      <c r="D22" s="261">
        <v>196.33668128852241</v>
      </c>
      <c r="E22" s="261">
        <v>198.04049305245181</v>
      </c>
      <c r="F22" s="261">
        <v>210.43320589782701</v>
      </c>
      <c r="G22" s="261">
        <v>205.5167652294806</v>
      </c>
      <c r="H22" s="261">
        <v>214.6727423538259</v>
      </c>
      <c r="I22" s="261">
        <v>208.58514481035209</v>
      </c>
      <c r="J22" s="261">
        <v>202.61914034805179</v>
      </c>
      <c r="K22" s="261">
        <v>174.79416193489351</v>
      </c>
      <c r="L22" s="261">
        <v>200.4004519211226</v>
      </c>
      <c r="M22" s="261">
        <v>195.73065311221609</v>
      </c>
      <c r="N22" s="261">
        <v>196.748062173195</v>
      </c>
      <c r="O22" s="261">
        <v>196.82133440412079</v>
      </c>
      <c r="P22" s="261">
        <v>198.14061898764811</v>
      </c>
      <c r="Q22" s="261">
        <v>276.51856925436027</v>
      </c>
      <c r="R22" s="261">
        <v>298.91869179799198</v>
      </c>
      <c r="S22" s="261">
        <v>309.78076623376143</v>
      </c>
      <c r="T22" s="261">
        <v>284.95575766392977</v>
      </c>
      <c r="U22" s="261">
        <v>271.14055962804582</v>
      </c>
      <c r="V22" s="261">
        <v>256.30889407664188</v>
      </c>
      <c r="W22" s="261">
        <v>257.82662117477338</v>
      </c>
      <c r="X22" s="261">
        <v>271.58513374446972</v>
      </c>
      <c r="Y22" s="261">
        <v>244.24074634993499</v>
      </c>
      <c r="DA22" s="70" t="s">
        <v>173</v>
      </c>
    </row>
    <row r="23" spans="1:105" ht="12" customHeight="1" x14ac:dyDescent="0.25">
      <c r="A23" s="18" t="s">
        <v>28</v>
      </c>
      <c r="B23" s="230">
        <v>3.1053599078007408</v>
      </c>
      <c r="C23" s="230">
        <v>2.2255240883544158</v>
      </c>
      <c r="D23" s="230">
        <v>2.1924178833624648</v>
      </c>
      <c r="E23" s="230">
        <v>1.7724447852172449</v>
      </c>
      <c r="F23" s="230">
        <v>2.2028951279885018</v>
      </c>
      <c r="G23" s="230">
        <v>2.2177680316111821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3.1941132571849482</v>
      </c>
      <c r="S23" s="230">
        <v>7.339174039574961</v>
      </c>
      <c r="T23" s="230">
        <v>9.6266615598863243</v>
      </c>
      <c r="U23" s="230">
        <v>3.6575904373308492</v>
      </c>
      <c r="V23" s="230">
        <v>3.705817281433808</v>
      </c>
      <c r="W23" s="230">
        <v>5.4198898978250334</v>
      </c>
      <c r="X23" s="230">
        <v>3.0233317476271622</v>
      </c>
      <c r="Y23" s="230">
        <v>0.46085859140324897</v>
      </c>
      <c r="DA23" s="71" t="s">
        <v>174</v>
      </c>
    </row>
    <row r="24" spans="1:105" ht="12" customHeight="1" x14ac:dyDescent="0.25">
      <c r="A24" s="18" t="s">
        <v>42</v>
      </c>
      <c r="B24" s="230">
        <v>5.4456577815870766</v>
      </c>
      <c r="C24" s="230">
        <v>2.0421324161602459</v>
      </c>
      <c r="D24" s="230">
        <v>12.25279449693504</v>
      </c>
      <c r="E24" s="230">
        <v>5.4456577815862204</v>
      </c>
      <c r="F24" s="230">
        <v>4.765004299205871</v>
      </c>
      <c r="G24" s="230">
        <v>1.3613929492652239</v>
      </c>
      <c r="H24" s="230">
        <v>12.252794496953481</v>
      </c>
      <c r="I24" s="230">
        <v>9.5299226138981847</v>
      </c>
      <c r="J24" s="230">
        <v>7.4877901977445447</v>
      </c>
      <c r="K24" s="230">
        <v>5.4456577815815264</v>
      </c>
      <c r="L24" s="230">
        <v>10.210662080802351</v>
      </c>
      <c r="M24" s="230">
        <v>7.4877901977204546</v>
      </c>
      <c r="N24" s="230">
        <v>6.8071367153527964</v>
      </c>
      <c r="O24" s="230">
        <v>6.807136715376803</v>
      </c>
      <c r="P24" s="230">
        <v>6.8071367153687117</v>
      </c>
      <c r="Q24" s="230">
        <v>122.5892519340856</v>
      </c>
      <c r="R24" s="230">
        <v>148.6896818566189</v>
      </c>
      <c r="S24" s="230">
        <v>143.50266551965851</v>
      </c>
      <c r="T24" s="230">
        <v>126.4849527082397</v>
      </c>
      <c r="U24" s="230">
        <v>134.16741186552409</v>
      </c>
      <c r="V24" s="230">
        <v>113.9999999996725</v>
      </c>
      <c r="W24" s="230">
        <v>82.920808254268877</v>
      </c>
      <c r="X24" s="230">
        <v>73.513327600769529</v>
      </c>
      <c r="Y24" s="230">
        <v>69.998882200908696</v>
      </c>
      <c r="DA24" s="71" t="s">
        <v>175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83.57315159954841</v>
      </c>
      <c r="C26" s="230">
        <v>83.77723789531926</v>
      </c>
      <c r="D26" s="230">
        <v>79.023840313935736</v>
      </c>
      <c r="E26" s="230">
        <v>74.031476111693749</v>
      </c>
      <c r="F26" s="230">
        <v>64.143313991330245</v>
      </c>
      <c r="G26" s="230">
        <v>65.850280734780156</v>
      </c>
      <c r="H26" s="230">
        <v>58.537931629135599</v>
      </c>
      <c r="I26" s="230">
        <v>56.764043625021287</v>
      </c>
      <c r="J26" s="230">
        <v>56.465900977361962</v>
      </c>
      <c r="K26" s="230">
        <v>54.352184206371341</v>
      </c>
      <c r="L26" s="230">
        <v>65.41867204219551</v>
      </c>
      <c r="M26" s="230">
        <v>67.67367266806859</v>
      </c>
      <c r="N26" s="230">
        <v>67.779907369934904</v>
      </c>
      <c r="O26" s="230">
        <v>64.993227641796238</v>
      </c>
      <c r="P26" s="230">
        <v>62.229818023877833</v>
      </c>
      <c r="Q26" s="230">
        <v>39.237671166068608</v>
      </c>
      <c r="R26" s="230">
        <v>34.514156823400072</v>
      </c>
      <c r="S26" s="230">
        <v>35.165684494661143</v>
      </c>
      <c r="T26" s="230">
        <v>36.215822498519707</v>
      </c>
      <c r="U26" s="230">
        <v>41.314182910989537</v>
      </c>
      <c r="V26" s="230">
        <v>37.564644967227657</v>
      </c>
      <c r="W26" s="230">
        <v>46.242648862372072</v>
      </c>
      <c r="X26" s="230">
        <v>28.025824383376602</v>
      </c>
      <c r="Y26" s="230">
        <v>23.860357408752861</v>
      </c>
      <c r="DA26" s="71" t="s">
        <v>177</v>
      </c>
    </row>
    <row r="27" spans="1:105" ht="12" customHeight="1" x14ac:dyDescent="0.25">
      <c r="A27" s="18" t="s">
        <v>36</v>
      </c>
      <c r="B27" s="230">
        <v>98.606350961269655</v>
      </c>
      <c r="C27" s="230">
        <v>105.7995688514973</v>
      </c>
      <c r="D27" s="230">
        <v>102.8676285942892</v>
      </c>
      <c r="E27" s="230">
        <v>116.79091437395449</v>
      </c>
      <c r="F27" s="230">
        <v>139.32199247930239</v>
      </c>
      <c r="G27" s="230">
        <v>136.087323513824</v>
      </c>
      <c r="H27" s="230">
        <v>143.88201622773681</v>
      </c>
      <c r="I27" s="230">
        <v>142.29117857143271</v>
      </c>
      <c r="J27" s="230">
        <v>138.66544917294519</v>
      </c>
      <c r="K27" s="230">
        <v>114.9963199469406</v>
      </c>
      <c r="L27" s="230">
        <v>124.77111779812471</v>
      </c>
      <c r="M27" s="230">
        <v>120.5691902464271</v>
      </c>
      <c r="N27" s="230">
        <v>122.16101808790729</v>
      </c>
      <c r="O27" s="230">
        <v>125.0209700469478</v>
      </c>
      <c r="P27" s="230">
        <v>129.10366424840149</v>
      </c>
      <c r="Q27" s="230">
        <v>114.6916461542061</v>
      </c>
      <c r="R27" s="230">
        <v>112.5207398607881</v>
      </c>
      <c r="S27" s="230">
        <v>123.7732421798667</v>
      </c>
      <c r="T27" s="230">
        <v>112.628320897284</v>
      </c>
      <c r="U27" s="230">
        <v>92.001374414201351</v>
      </c>
      <c r="V27" s="230">
        <v>101.03843182830791</v>
      </c>
      <c r="W27" s="230">
        <v>123.24327416030739</v>
      </c>
      <c r="X27" s="230">
        <v>167.0226500126964</v>
      </c>
      <c r="Y27" s="230">
        <v>149.92064814887021</v>
      </c>
      <c r="DA27" s="71" t="s">
        <v>178</v>
      </c>
    </row>
    <row r="28" spans="1:105" ht="12" customHeight="1" x14ac:dyDescent="0.25">
      <c r="A28" s="57" t="s">
        <v>179</v>
      </c>
      <c r="B28" s="261">
        <v>263.19078313532339</v>
      </c>
      <c r="C28" s="261">
        <v>266.92194230352112</v>
      </c>
      <c r="D28" s="261">
        <v>263.25501514052678</v>
      </c>
      <c r="E28" s="261">
        <v>263.30454923132032</v>
      </c>
      <c r="F28" s="261">
        <v>264.93109618911222</v>
      </c>
      <c r="G28" s="261">
        <v>263.37662355024378</v>
      </c>
      <c r="H28" s="261">
        <v>260.79831914193107</v>
      </c>
      <c r="I28" s="261">
        <v>256.90466429738251</v>
      </c>
      <c r="J28" s="261">
        <v>250.94139407028399</v>
      </c>
      <c r="K28" s="261">
        <v>225.0968319147818</v>
      </c>
      <c r="L28" s="261">
        <v>256.6335223572417</v>
      </c>
      <c r="M28" s="261">
        <v>255.56003790347771</v>
      </c>
      <c r="N28" s="261">
        <v>257.1940626297208</v>
      </c>
      <c r="O28" s="261">
        <v>254.1914995145811</v>
      </c>
      <c r="P28" s="261">
        <v>253.884856254672</v>
      </c>
      <c r="Q28" s="261">
        <v>264.2376252515441</v>
      </c>
      <c r="R28" s="261">
        <v>265.11261487603429</v>
      </c>
      <c r="S28" s="261">
        <v>274.13102676287878</v>
      </c>
      <c r="T28" s="261">
        <v>262.48445899049102</v>
      </c>
      <c r="U28" s="261">
        <v>260.47455648869209</v>
      </c>
      <c r="V28" s="261">
        <v>242.65786344567761</v>
      </c>
      <c r="W28" s="261">
        <v>262.09546011149217</v>
      </c>
      <c r="X28" s="261">
        <v>236.76658273778861</v>
      </c>
      <c r="Y28" s="261">
        <v>212.54306806928849</v>
      </c>
      <c r="DA28" s="70" t="s">
        <v>180</v>
      </c>
    </row>
    <row r="29" spans="1:105" ht="12" customHeight="1" x14ac:dyDescent="0.25">
      <c r="A29" s="60" t="s">
        <v>181</v>
      </c>
      <c r="B29" s="262">
        <v>141.77175393131211</v>
      </c>
      <c r="C29" s="262">
        <v>144.14632532758631</v>
      </c>
      <c r="D29" s="262">
        <v>142.6877645215794</v>
      </c>
      <c r="E29" s="262">
        <v>136.90945204319991</v>
      </c>
      <c r="F29" s="262">
        <v>133.99510223500479</v>
      </c>
      <c r="G29" s="262">
        <v>132.1283971318818</v>
      </c>
      <c r="H29" s="262">
        <v>130.35480699195861</v>
      </c>
      <c r="I29" s="262">
        <v>122.63530305067739</v>
      </c>
      <c r="J29" s="262">
        <v>121.31163547414771</v>
      </c>
      <c r="K29" s="262">
        <v>107.70999498704209</v>
      </c>
      <c r="L29" s="262">
        <v>129.6498001425486</v>
      </c>
      <c r="M29" s="262">
        <v>127.521408368848</v>
      </c>
      <c r="N29" s="262">
        <v>127.7808664964554</v>
      </c>
      <c r="O29" s="262">
        <v>127.08166021747211</v>
      </c>
      <c r="P29" s="262">
        <v>123.16338530322891</v>
      </c>
      <c r="Q29" s="262">
        <v>133.02851737331471</v>
      </c>
      <c r="R29" s="262">
        <v>135.42411797060021</v>
      </c>
      <c r="S29" s="262">
        <v>143.4692897042535</v>
      </c>
      <c r="T29" s="262">
        <v>135.66319817985831</v>
      </c>
      <c r="U29" s="262">
        <v>138.71127328659739</v>
      </c>
      <c r="V29" s="262">
        <v>135.68965295505751</v>
      </c>
      <c r="W29" s="262">
        <v>150.5537556609784</v>
      </c>
      <c r="X29" s="262">
        <v>128.96976015982821</v>
      </c>
      <c r="Y29" s="262">
        <v>108.0029618989379</v>
      </c>
      <c r="DA29" s="72" t="s">
        <v>182</v>
      </c>
    </row>
    <row r="30" spans="1:105" ht="12" customHeight="1" x14ac:dyDescent="0.25">
      <c r="A30" s="59" t="s">
        <v>31</v>
      </c>
      <c r="B30" s="230">
        <v>0.82089390681877561</v>
      </c>
      <c r="C30" s="230">
        <v>0.82450387351143462</v>
      </c>
      <c r="D30" s="230">
        <v>0.82614365602117745</v>
      </c>
      <c r="E30" s="230">
        <v>0.82862922774065439</v>
      </c>
      <c r="F30" s="230">
        <v>0.83273278893549219</v>
      </c>
      <c r="G30" s="230">
        <v>0.83123571237798766</v>
      </c>
      <c r="H30" s="230">
        <v>0</v>
      </c>
      <c r="I30" s="230">
        <v>1.6624682252667771</v>
      </c>
      <c r="J30" s="230">
        <v>1.6639061674416491</v>
      </c>
      <c r="K30" s="230">
        <v>2.5041611329357059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0.51389715221993459</v>
      </c>
      <c r="R30" s="230">
        <v>0.44543461745382679</v>
      </c>
      <c r="S30" s="230">
        <v>0.79398657089689106</v>
      </c>
      <c r="T30" s="230">
        <v>0.61268150919869957</v>
      </c>
      <c r="U30" s="230">
        <v>0.67713702750756344</v>
      </c>
      <c r="V30" s="230">
        <v>1.128229629673223</v>
      </c>
      <c r="W30" s="230">
        <v>0.86563725913550027</v>
      </c>
      <c r="X30" s="230">
        <v>0.7628335202393054</v>
      </c>
      <c r="Y30" s="230">
        <v>0.63460472086852182</v>
      </c>
      <c r="DA30" s="71" t="s">
        <v>183</v>
      </c>
    </row>
    <row r="31" spans="1:105" ht="12" customHeight="1" x14ac:dyDescent="0.25">
      <c r="A31" s="59" t="s">
        <v>159</v>
      </c>
      <c r="B31" s="230">
        <v>2.3408550514039801</v>
      </c>
      <c r="C31" s="230">
        <v>2.351144442548875</v>
      </c>
      <c r="D31" s="230">
        <v>1.5705013386877971</v>
      </c>
      <c r="E31" s="230">
        <v>2.3628878719798481</v>
      </c>
      <c r="F31" s="230">
        <v>2.3745371148417052</v>
      </c>
      <c r="G31" s="230">
        <v>2.370277881286142</v>
      </c>
      <c r="H31" s="230">
        <v>2.3745502835459482</v>
      </c>
      <c r="I31" s="230">
        <v>2.3701361373018379</v>
      </c>
      <c r="J31" s="230">
        <v>2.3776698063982891</v>
      </c>
      <c r="K31" s="230">
        <v>1.590417654848546</v>
      </c>
      <c r="L31" s="230">
        <v>2.3740519880340858</v>
      </c>
      <c r="M31" s="230">
        <v>2.3594567112818989</v>
      </c>
      <c r="N31" s="230">
        <v>2.3665823010863769</v>
      </c>
      <c r="O31" s="230">
        <v>3.1624582342849581</v>
      </c>
      <c r="P31" s="230">
        <v>3.1665905066044848</v>
      </c>
      <c r="Q31" s="230">
        <v>0.44643229034085291</v>
      </c>
      <c r="R31" s="230">
        <v>5.608670892911212E-2</v>
      </c>
      <c r="S31" s="230">
        <v>5.6871753016804173E-2</v>
      </c>
      <c r="T31" s="230">
        <v>5.1274859016350753E-2</v>
      </c>
      <c r="U31" s="230">
        <v>5.6375203038528422E-3</v>
      </c>
      <c r="V31" s="230">
        <v>0.32588355924976659</v>
      </c>
      <c r="W31" s="230">
        <v>1.5995536545857849</v>
      </c>
      <c r="X31" s="230">
        <v>2.4878358038239741</v>
      </c>
      <c r="Y31" s="230">
        <v>1.9906236097250909</v>
      </c>
      <c r="DA31" s="71" t="s">
        <v>184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138.6100049730893</v>
      </c>
      <c r="C33" s="230">
        <v>140.97067701152599</v>
      </c>
      <c r="D33" s="230">
        <v>140.2911195268704</v>
      </c>
      <c r="E33" s="230">
        <v>133.71793494347941</v>
      </c>
      <c r="F33" s="230">
        <v>130.78783233122761</v>
      </c>
      <c r="G33" s="230">
        <v>128.92688353821771</v>
      </c>
      <c r="H33" s="230">
        <v>127.9802567084127</v>
      </c>
      <c r="I33" s="230">
        <v>118.6026986881087</v>
      </c>
      <c r="J33" s="230">
        <v>117.2700595003078</v>
      </c>
      <c r="K33" s="230">
        <v>103.61541619925779</v>
      </c>
      <c r="L33" s="230">
        <v>127.2757481545145</v>
      </c>
      <c r="M33" s="230">
        <v>125.16195165756611</v>
      </c>
      <c r="N33" s="230">
        <v>125.41428419536901</v>
      </c>
      <c r="O33" s="230">
        <v>123.91920198318719</v>
      </c>
      <c r="P33" s="230">
        <v>119.9967947966245</v>
      </c>
      <c r="Q33" s="230">
        <v>132.06818793075391</v>
      </c>
      <c r="R33" s="230">
        <v>134.92259664421729</v>
      </c>
      <c r="S33" s="230">
        <v>142.61843138033981</v>
      </c>
      <c r="T33" s="230">
        <v>134.9992418116432</v>
      </c>
      <c r="U33" s="230">
        <v>138.02849873878591</v>
      </c>
      <c r="V33" s="230">
        <v>134.23553976613451</v>
      </c>
      <c r="W33" s="230">
        <v>148.0885647472571</v>
      </c>
      <c r="X33" s="230">
        <v>125.7190908357649</v>
      </c>
      <c r="Y33" s="230">
        <v>105.3777335683443</v>
      </c>
      <c r="DA33" s="71" t="s">
        <v>186</v>
      </c>
    </row>
    <row r="34" spans="1:105" ht="12" customHeight="1" x14ac:dyDescent="0.25">
      <c r="A34" s="60" t="s">
        <v>187</v>
      </c>
      <c r="B34" s="262">
        <v>121.41902920401139</v>
      </c>
      <c r="C34" s="262">
        <v>122.7756169759347</v>
      </c>
      <c r="D34" s="262">
        <v>120.5672506189474</v>
      </c>
      <c r="E34" s="262">
        <v>126.3950971881203</v>
      </c>
      <c r="F34" s="262">
        <v>130.9359939541074</v>
      </c>
      <c r="G34" s="262">
        <v>131.24822641836201</v>
      </c>
      <c r="H34" s="262">
        <v>130.44351214997249</v>
      </c>
      <c r="I34" s="262">
        <v>134.2693612467051</v>
      </c>
      <c r="J34" s="262">
        <v>129.6297585961363</v>
      </c>
      <c r="K34" s="262">
        <v>117.38683692773979</v>
      </c>
      <c r="L34" s="262">
        <v>126.9837222146931</v>
      </c>
      <c r="M34" s="262">
        <v>128.03862953462971</v>
      </c>
      <c r="N34" s="262">
        <v>129.41319613326539</v>
      </c>
      <c r="O34" s="262">
        <v>127.109839297109</v>
      </c>
      <c r="P34" s="262">
        <v>130.72147095144311</v>
      </c>
      <c r="Q34" s="262">
        <v>131.20910787822939</v>
      </c>
      <c r="R34" s="262">
        <v>129.68849690543411</v>
      </c>
      <c r="S34" s="262">
        <v>130.66173705862531</v>
      </c>
      <c r="T34" s="262">
        <v>126.82126081063269</v>
      </c>
      <c r="U34" s="262">
        <v>121.7632832020948</v>
      </c>
      <c r="V34" s="262">
        <v>106.96821049062009</v>
      </c>
      <c r="W34" s="262">
        <v>111.54170445051381</v>
      </c>
      <c r="X34" s="262">
        <v>107.7968225779604</v>
      </c>
      <c r="Y34" s="262">
        <v>104.5401061703506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81.081498156867326</v>
      </c>
      <c r="C35" s="261">
        <f t="shared" si="0"/>
        <v>82.418450408682844</v>
      </c>
      <c r="D35" s="261">
        <f t="shared" si="0"/>
        <v>81.514627066329069</v>
      </c>
      <c r="E35" s="261">
        <f t="shared" si="0"/>
        <v>81.990236012171877</v>
      </c>
      <c r="F35" s="261">
        <f t="shared" si="0"/>
        <v>83.884200453849644</v>
      </c>
      <c r="G35" s="261">
        <f t="shared" si="0"/>
        <v>83.066224772368358</v>
      </c>
      <c r="H35" s="261">
        <f t="shared" si="0"/>
        <v>83.2186587756878</v>
      </c>
      <c r="I35" s="261">
        <f t="shared" si="0"/>
        <v>81.760090814011903</v>
      </c>
      <c r="J35" s="261">
        <f t="shared" si="0"/>
        <v>79.746536512771996</v>
      </c>
      <c r="K35" s="261">
        <f t="shared" si="0"/>
        <v>70.8304541634147</v>
      </c>
      <c r="L35" s="261">
        <f t="shared" si="0"/>
        <v>80.830926765781214</v>
      </c>
      <c r="M35" s="261">
        <f t="shared" si="0"/>
        <v>79.992458082387486</v>
      </c>
      <c r="N35" s="261">
        <f t="shared" si="0"/>
        <v>80.5132513115785</v>
      </c>
      <c r="O35" s="261">
        <f t="shared" si="0"/>
        <v>79.868717900458563</v>
      </c>
      <c r="P35" s="261">
        <f t="shared" si="0"/>
        <v>79.939604985407357</v>
      </c>
      <c r="Q35" s="261">
        <f t="shared" si="0"/>
        <v>86.593402541196269</v>
      </c>
      <c r="R35" s="261">
        <f t="shared" si="0"/>
        <v>88.21179799060863</v>
      </c>
      <c r="S35" s="261">
        <f t="shared" si="0"/>
        <v>92.57003355656451</v>
      </c>
      <c r="T35" s="261">
        <f t="shared" si="0"/>
        <v>87.74460171510249</v>
      </c>
      <c r="U35" s="261">
        <f t="shared" si="0"/>
        <v>85.201302227182367</v>
      </c>
      <c r="V35" s="261">
        <f t="shared" si="0"/>
        <v>80.607665868669159</v>
      </c>
      <c r="W35" s="261">
        <f t="shared" si="0"/>
        <v>88.906504271100971</v>
      </c>
      <c r="X35" s="261">
        <f t="shared" si="0"/>
        <v>85.3102239159807</v>
      </c>
      <c r="Y35" s="261">
        <f t="shared" si="0"/>
        <v>75.193597209822329</v>
      </c>
      <c r="DA35" s="70"/>
    </row>
    <row r="36" spans="1:105" ht="12" customHeight="1" x14ac:dyDescent="0.25">
      <c r="A36" s="60" t="s">
        <v>190</v>
      </c>
      <c r="B36" s="262">
        <v>31.248028831385739</v>
      </c>
      <c r="C36" s="262">
        <v>31.771410064920541</v>
      </c>
      <c r="D36" s="262">
        <v>31.449927478618349</v>
      </c>
      <c r="E36" s="262">
        <v>30.176324875037391</v>
      </c>
      <c r="F36" s="262">
        <v>29.533970637991381</v>
      </c>
      <c r="G36" s="262">
        <v>29.122528631635561</v>
      </c>
      <c r="H36" s="262">
        <v>28.73161017086634</v>
      </c>
      <c r="I36" s="262">
        <v>27.03014796113716</v>
      </c>
      <c r="J36" s="262">
        <v>26.73839730243678</v>
      </c>
      <c r="K36" s="262">
        <v>23.74044854106965</v>
      </c>
      <c r="L36" s="262">
        <v>28.576219031617519</v>
      </c>
      <c r="M36" s="262">
        <v>28.10709845107295</v>
      </c>
      <c r="N36" s="262">
        <v>28.16428583027362</v>
      </c>
      <c r="O36" s="262">
        <v>28.010173199521081</v>
      </c>
      <c r="P36" s="262">
        <v>27.14654300454665</v>
      </c>
      <c r="Q36" s="262">
        <v>29.320924874018509</v>
      </c>
      <c r="R36" s="262">
        <v>29.848941171035801</v>
      </c>
      <c r="S36" s="262">
        <v>31.622184086605909</v>
      </c>
      <c r="T36" s="262">
        <v>29.901637036500869</v>
      </c>
      <c r="U36" s="262">
        <v>30.573465776531538</v>
      </c>
      <c r="V36" s="262">
        <v>29.907467955250389</v>
      </c>
      <c r="W36" s="262">
        <v>33.183677052108521</v>
      </c>
      <c r="X36" s="262">
        <v>28.42633085998046</v>
      </c>
      <c r="Y36" s="262">
        <v>23.805021618962151</v>
      </c>
      <c r="DA36" s="72" t="s">
        <v>191</v>
      </c>
    </row>
    <row r="37" spans="1:105" ht="12" customHeight="1" x14ac:dyDescent="0.25">
      <c r="A37" s="59" t="s">
        <v>31</v>
      </c>
      <c r="B37" s="230">
        <v>0.18093390084043079</v>
      </c>
      <c r="C37" s="230">
        <v>0.18172957656683261</v>
      </c>
      <c r="D37" s="230">
        <v>0.18209100237783349</v>
      </c>
      <c r="E37" s="230">
        <v>0.18263884928385629</v>
      </c>
      <c r="F37" s="230">
        <v>0.1835433185802563</v>
      </c>
      <c r="G37" s="230">
        <v>0.1832133467055036</v>
      </c>
      <c r="H37" s="230">
        <v>0</v>
      </c>
      <c r="I37" s="230">
        <v>0.36642598820896272</v>
      </c>
      <c r="J37" s="230">
        <v>0.36674292622582638</v>
      </c>
      <c r="K37" s="230">
        <v>0.55194421392516868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0.11326849378414069</v>
      </c>
      <c r="R37" s="230">
        <v>9.8178610214825601E-2</v>
      </c>
      <c r="S37" s="230">
        <v>0.17500323280996971</v>
      </c>
      <c r="T37" s="230">
        <v>0.13504163511423881</v>
      </c>
      <c r="U37" s="230">
        <v>0.14924832889213421</v>
      </c>
      <c r="V37" s="230">
        <v>0.24867402016859749</v>
      </c>
      <c r="W37" s="230">
        <v>0.19079581990706851</v>
      </c>
      <c r="X37" s="230">
        <v>0.1681367633043056</v>
      </c>
      <c r="Y37" s="230">
        <v>0.13987374822096579</v>
      </c>
      <c r="DA37" s="71" t="s">
        <v>192</v>
      </c>
    </row>
    <row r="38" spans="1:105" ht="12" customHeight="1" x14ac:dyDescent="0.25">
      <c r="A38" s="59" t="s">
        <v>159</v>
      </c>
      <c r="B38" s="230">
        <v>0.51594978624448717</v>
      </c>
      <c r="C38" s="230">
        <v>0.51821767940541197</v>
      </c>
      <c r="D38" s="230">
        <v>0.34615549113417088</v>
      </c>
      <c r="E38" s="230">
        <v>0.52080605834030302</v>
      </c>
      <c r="F38" s="230">
        <v>0.52337367753606667</v>
      </c>
      <c r="G38" s="230">
        <v>0.5224348963666644</v>
      </c>
      <c r="H38" s="230">
        <v>0.52337658006099441</v>
      </c>
      <c r="I38" s="230">
        <v>0.52240365445855941</v>
      </c>
      <c r="J38" s="230">
        <v>0.52406415665736905</v>
      </c>
      <c r="K38" s="230">
        <v>0.35054526275191927</v>
      </c>
      <c r="L38" s="230">
        <v>0.52326675033758741</v>
      </c>
      <c r="M38" s="230">
        <v>0.52004979339018753</v>
      </c>
      <c r="N38" s="230">
        <v>0.52162035049678057</v>
      </c>
      <c r="O38" s="230">
        <v>0.69704001920486813</v>
      </c>
      <c r="P38" s="230">
        <v>0.69795081674386383</v>
      </c>
      <c r="Q38" s="230">
        <v>9.8398508116019606E-2</v>
      </c>
      <c r="R38" s="230">
        <v>1.236211762269347E-2</v>
      </c>
      <c r="S38" s="230">
        <v>1.253514983542884E-2</v>
      </c>
      <c r="T38" s="230">
        <v>1.1301533827707639E-2</v>
      </c>
      <c r="U38" s="230">
        <v>1.2425704846514469E-3</v>
      </c>
      <c r="V38" s="230">
        <v>7.1828263195819989E-2</v>
      </c>
      <c r="W38" s="230">
        <v>0.35255893596450522</v>
      </c>
      <c r="X38" s="230">
        <v>0.54834593471496429</v>
      </c>
      <c r="Y38" s="230">
        <v>0.43875498626661508</v>
      </c>
      <c r="DA38" s="71" t="s">
        <v>193</v>
      </c>
    </row>
    <row r="39" spans="1:105" ht="12" customHeight="1" x14ac:dyDescent="0.25">
      <c r="A39" s="59" t="s">
        <v>35</v>
      </c>
      <c r="B39" s="230">
        <v>30.551145144300818</v>
      </c>
      <c r="C39" s="230">
        <v>31.071462808948301</v>
      </c>
      <c r="D39" s="230">
        <v>30.921680985106349</v>
      </c>
      <c r="E39" s="230">
        <v>29.472879967413231</v>
      </c>
      <c r="F39" s="230">
        <v>28.827053641875061</v>
      </c>
      <c r="G39" s="230">
        <v>28.416880388563388</v>
      </c>
      <c r="H39" s="230">
        <v>28.208233590805339</v>
      </c>
      <c r="I39" s="230">
        <v>26.14131831846964</v>
      </c>
      <c r="J39" s="230">
        <v>25.847590219553581</v>
      </c>
      <c r="K39" s="230">
        <v>22.837959064392571</v>
      </c>
      <c r="L39" s="230">
        <v>28.052952281279929</v>
      </c>
      <c r="M39" s="230">
        <v>27.587048657682761</v>
      </c>
      <c r="N39" s="230">
        <v>27.642665479776841</v>
      </c>
      <c r="O39" s="230">
        <v>27.313133180316221</v>
      </c>
      <c r="P39" s="230">
        <v>26.448592187802781</v>
      </c>
      <c r="Q39" s="230">
        <v>29.109257872118349</v>
      </c>
      <c r="R39" s="230">
        <v>29.73840044319828</v>
      </c>
      <c r="S39" s="230">
        <v>31.434645703960509</v>
      </c>
      <c r="T39" s="230">
        <v>29.75529386755893</v>
      </c>
      <c r="U39" s="230">
        <v>30.422974877154751</v>
      </c>
      <c r="V39" s="230">
        <v>29.58696567188597</v>
      </c>
      <c r="W39" s="230">
        <v>32.640322296236953</v>
      </c>
      <c r="X39" s="230">
        <v>27.70984816196119</v>
      </c>
      <c r="Y39" s="230">
        <v>23.226392884474571</v>
      </c>
      <c r="DA39" s="71" t="s">
        <v>194</v>
      </c>
    </row>
    <row r="40" spans="1:105" ht="12" customHeight="1" x14ac:dyDescent="0.25">
      <c r="A40" s="60" t="s">
        <v>195</v>
      </c>
      <c r="B40" s="262">
        <v>23.071401282759599</v>
      </c>
      <c r="C40" s="262">
        <v>23.58596567501024</v>
      </c>
      <c r="D40" s="262">
        <v>23.49037276315077</v>
      </c>
      <c r="E40" s="262">
        <v>23.95506385932093</v>
      </c>
      <c r="F40" s="262">
        <v>25.49051974888393</v>
      </c>
      <c r="G40" s="262">
        <v>25.015166659632769</v>
      </c>
      <c r="H40" s="262">
        <v>25.735886857154771</v>
      </c>
      <c r="I40" s="262">
        <v>25.135522560652308</v>
      </c>
      <c r="J40" s="262">
        <v>24.436337552438129</v>
      </c>
      <c r="K40" s="262">
        <v>21.216676394011088</v>
      </c>
      <c r="L40" s="262">
        <v>24.266121130347791</v>
      </c>
      <c r="M40" s="262">
        <v>23.664260037895708</v>
      </c>
      <c r="N40" s="262">
        <v>23.82489653388032</v>
      </c>
      <c r="O40" s="262">
        <v>23.842160527308248</v>
      </c>
      <c r="P40" s="262">
        <v>23.98063510525817</v>
      </c>
      <c r="Q40" s="262">
        <v>28.352570335666829</v>
      </c>
      <c r="R40" s="262">
        <v>29.778108602635971</v>
      </c>
      <c r="S40" s="262">
        <v>32.148588590777912</v>
      </c>
      <c r="T40" s="262">
        <v>29.890186326410529</v>
      </c>
      <c r="U40" s="262">
        <v>27.789891101207761</v>
      </c>
      <c r="V40" s="262">
        <v>27.12324670300989</v>
      </c>
      <c r="W40" s="262">
        <v>31.13782844511643</v>
      </c>
      <c r="X40" s="262">
        <v>33.124306774237262</v>
      </c>
      <c r="Y40" s="262">
        <v>28.346804849772131</v>
      </c>
      <c r="DA40" s="72" t="s">
        <v>196</v>
      </c>
    </row>
    <row r="41" spans="1:105" ht="12" customHeight="1" x14ac:dyDescent="0.25">
      <c r="A41" s="64" t="s">
        <v>28</v>
      </c>
      <c r="B41" s="229">
        <v>0.3827370352794266</v>
      </c>
      <c r="C41" s="229">
        <v>0.27073563034346471</v>
      </c>
      <c r="D41" s="229">
        <v>0.27773087241592709</v>
      </c>
      <c r="E41" s="229">
        <v>0.2184535826173499</v>
      </c>
      <c r="F41" s="229">
        <v>0.27070383429176592</v>
      </c>
      <c r="G41" s="229">
        <v>0.26932987446666151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0.62929628745481081</v>
      </c>
      <c r="S41" s="229">
        <v>1.349461567712404</v>
      </c>
      <c r="T41" s="229">
        <v>1.727280121389519</v>
      </c>
      <c r="U41" s="229">
        <v>0.69072211342274037</v>
      </c>
      <c r="V41" s="229">
        <v>0.6515768287408622</v>
      </c>
      <c r="W41" s="229">
        <v>0.7649388212809668</v>
      </c>
      <c r="X41" s="229">
        <v>0.41399284793464031</v>
      </c>
      <c r="Y41" s="229">
        <v>6.7514230982930606E-2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6.1002520529707997E-2</v>
      </c>
      <c r="C43" s="229">
        <v>5.9607796596657082E-2</v>
      </c>
      <c r="D43" s="229">
        <v>5.8950072699297071E-2</v>
      </c>
      <c r="E43" s="229">
        <v>5.6542297608388213E-2</v>
      </c>
      <c r="F43" s="229">
        <v>5.0186892138408191E-2</v>
      </c>
      <c r="G43" s="229">
        <v>5.155926873764196E-2</v>
      </c>
      <c r="H43" s="229">
        <v>0</v>
      </c>
      <c r="I43" s="229">
        <v>9.9042142497926977E-2</v>
      </c>
      <c r="J43" s="229">
        <v>9.9244974613629147E-2</v>
      </c>
      <c r="K43" s="229">
        <v>0.16087445326668029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2.8050576513340711E-2</v>
      </c>
      <c r="R43" s="229">
        <v>2.2449227510457141E-2</v>
      </c>
      <c r="S43" s="229">
        <v>3.5997298618405747E-2</v>
      </c>
      <c r="T43" s="229">
        <v>2.9490957150325261E-2</v>
      </c>
      <c r="U43" s="229">
        <v>3.8275004737041367E-2</v>
      </c>
      <c r="V43" s="229">
        <v>5.5512515252042031E-2</v>
      </c>
      <c r="W43" s="229">
        <v>3.8149896024755978E-2</v>
      </c>
      <c r="X43" s="229">
        <v>2.3285950338270519E-2</v>
      </c>
      <c r="Y43" s="229">
        <v>2.1050335729482911E-2</v>
      </c>
      <c r="DA43" s="73" t="s">
        <v>199</v>
      </c>
    </row>
    <row r="44" spans="1:105" ht="12" customHeight="1" x14ac:dyDescent="0.25">
      <c r="A44" s="64" t="s">
        <v>159</v>
      </c>
      <c r="B44" s="229">
        <v>0.1739543406817694</v>
      </c>
      <c r="C44" s="229">
        <v>0.16997681175705301</v>
      </c>
      <c r="D44" s="229">
        <v>0.11206424865122459</v>
      </c>
      <c r="E44" s="229">
        <v>0.161233884589153</v>
      </c>
      <c r="F44" s="229">
        <v>0.14310789684833611</v>
      </c>
      <c r="G44" s="229">
        <v>0.14702182839871569</v>
      </c>
      <c r="H44" s="229">
        <v>0.13722718612390941</v>
      </c>
      <c r="I44" s="229">
        <v>0.14120171290038669</v>
      </c>
      <c r="J44" s="229">
        <v>0.14181796076783029</v>
      </c>
      <c r="K44" s="229">
        <v>0.1021729661579269</v>
      </c>
      <c r="L44" s="229">
        <v>0.15199122122776321</v>
      </c>
      <c r="M44" s="229">
        <v>0.1583457819815037</v>
      </c>
      <c r="N44" s="229">
        <v>0.15825519104482819</v>
      </c>
      <c r="O44" s="229">
        <v>0.20468749740117981</v>
      </c>
      <c r="P44" s="229">
        <v>0.2028651535791558</v>
      </c>
      <c r="Q44" s="229">
        <v>2.4368072607790291E-2</v>
      </c>
      <c r="R44" s="229">
        <v>2.826684859519125E-3</v>
      </c>
      <c r="S44" s="229">
        <v>2.5784182646635409E-3</v>
      </c>
      <c r="T44" s="229">
        <v>2.468076231185497E-3</v>
      </c>
      <c r="U44" s="229">
        <v>3.1865945527949179E-4</v>
      </c>
      <c r="V44" s="229">
        <v>1.6034516004053281E-2</v>
      </c>
      <c r="W44" s="229">
        <v>7.0494661550738691E-2</v>
      </c>
      <c r="X44" s="229">
        <v>7.5942678763569346E-2</v>
      </c>
      <c r="Y44" s="229">
        <v>6.6030544554410736E-2</v>
      </c>
      <c r="DA44" s="73" t="s">
        <v>200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1.3989681857231451</v>
      </c>
      <c r="T46" s="229">
        <v>1.2552020636268051</v>
      </c>
      <c r="U46" s="229">
        <v>1.638607050728778</v>
      </c>
      <c r="V46" s="229">
        <v>1.8535683576923769</v>
      </c>
      <c r="W46" s="229">
        <v>1.951074806529979</v>
      </c>
      <c r="X46" s="229">
        <v>1.5229578675787869</v>
      </c>
      <c r="Y46" s="229">
        <v>1.586758383485074</v>
      </c>
      <c r="DA46" s="73" t="s">
        <v>202</v>
      </c>
    </row>
    <row r="47" spans="1:105" ht="12" customHeight="1" x14ac:dyDescent="0.25">
      <c r="A47" s="64" t="s">
        <v>35</v>
      </c>
      <c r="B47" s="229">
        <v>10.300429329244009</v>
      </c>
      <c r="C47" s="229">
        <v>10.19152451717324</v>
      </c>
      <c r="D47" s="229">
        <v>10.010573385027341</v>
      </c>
      <c r="E47" s="229">
        <v>9.1243695250388495</v>
      </c>
      <c r="F47" s="229">
        <v>7.8822821935645013</v>
      </c>
      <c r="G47" s="229">
        <v>7.9969805638365923</v>
      </c>
      <c r="H47" s="229">
        <v>7.3960827990068641</v>
      </c>
      <c r="I47" s="229">
        <v>7.0657984348671539</v>
      </c>
      <c r="J47" s="229">
        <v>6.9946637050703568</v>
      </c>
      <c r="K47" s="229">
        <v>6.6565498568829966</v>
      </c>
      <c r="L47" s="229">
        <v>8.1484299805502562</v>
      </c>
      <c r="M47" s="229">
        <v>8.3997587303819756</v>
      </c>
      <c r="N47" s="229">
        <v>8.3865502991286416</v>
      </c>
      <c r="O47" s="229">
        <v>8.020568005896509</v>
      </c>
      <c r="P47" s="229">
        <v>7.6875011639969459</v>
      </c>
      <c r="Q47" s="229">
        <v>7.2088136595557684</v>
      </c>
      <c r="R47" s="229">
        <v>6.7998937435114089</v>
      </c>
      <c r="S47" s="229">
        <v>6.4659510010193824</v>
      </c>
      <c r="T47" s="229">
        <v>6.4980855400720134</v>
      </c>
      <c r="U47" s="229">
        <v>7.8020271059755792</v>
      </c>
      <c r="V47" s="229">
        <v>6.604818959409827</v>
      </c>
      <c r="W47" s="229">
        <v>6.5264789470884637</v>
      </c>
      <c r="X47" s="229">
        <v>3.8376505857474261</v>
      </c>
      <c r="Y47" s="229">
        <v>3.4954619735412051</v>
      </c>
      <c r="DA47" s="73" t="s">
        <v>203</v>
      </c>
    </row>
    <row r="48" spans="1:105" ht="12" customHeight="1" x14ac:dyDescent="0.25">
      <c r="A48" s="64" t="s">
        <v>36</v>
      </c>
      <c r="B48" s="229">
        <v>12.153278057024689</v>
      </c>
      <c r="C48" s="229">
        <v>12.870547262535579</v>
      </c>
      <c r="D48" s="229">
        <v>13.03105418435697</v>
      </c>
      <c r="E48" s="229">
        <v>14.394464569467191</v>
      </c>
      <c r="F48" s="229">
        <v>17.120650495856271</v>
      </c>
      <c r="G48" s="229">
        <v>16.526697669031979</v>
      </c>
      <c r="H48" s="229">
        <v>18.179038372082381</v>
      </c>
      <c r="I48" s="229">
        <v>17.711930346030819</v>
      </c>
      <c r="J48" s="229">
        <v>17.177060273352119</v>
      </c>
      <c r="K48" s="229">
        <v>14.083679400599809</v>
      </c>
      <c r="L48" s="229">
        <v>15.54126192468774</v>
      </c>
      <c r="M48" s="229">
        <v>14.96523047234249</v>
      </c>
      <c r="N48" s="229">
        <v>15.115239346600809</v>
      </c>
      <c r="O48" s="229">
        <v>15.42836428975636</v>
      </c>
      <c r="P48" s="229">
        <v>15.94869791849684</v>
      </c>
      <c r="Q48" s="229">
        <v>21.071350079215641</v>
      </c>
      <c r="R48" s="229">
        <v>22.16855764171245</v>
      </c>
      <c r="S48" s="229">
        <v>22.758314836551161</v>
      </c>
      <c r="T48" s="229">
        <v>20.208528011621059</v>
      </c>
      <c r="U48" s="229">
        <v>17.374111416243771</v>
      </c>
      <c r="V48" s="229">
        <v>17.765123316108809</v>
      </c>
      <c r="W48" s="229">
        <v>17.393999997089232</v>
      </c>
      <c r="X48" s="229">
        <v>22.870855175789341</v>
      </c>
      <c r="Y48" s="229">
        <v>21.962869862996619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2.3573656604247911E-2</v>
      </c>
      <c r="D50" s="229">
        <v>0</v>
      </c>
      <c r="E50" s="229">
        <v>0</v>
      </c>
      <c r="F50" s="229">
        <v>2.358843618464905E-2</v>
      </c>
      <c r="G50" s="229">
        <v>2.3577455161178609E-2</v>
      </c>
      <c r="H50" s="229">
        <v>2.353849994161801E-2</v>
      </c>
      <c r="I50" s="229">
        <v>0.11754992435602341</v>
      </c>
      <c r="J50" s="229">
        <v>2.3550638634200451E-2</v>
      </c>
      <c r="K50" s="229">
        <v>0.21339971710367481</v>
      </c>
      <c r="L50" s="229">
        <v>0.42443800388203518</v>
      </c>
      <c r="M50" s="229">
        <v>0.14092505318973919</v>
      </c>
      <c r="N50" s="229">
        <v>0.16485169710603831</v>
      </c>
      <c r="O50" s="229">
        <v>0.18854073425419829</v>
      </c>
      <c r="P50" s="229">
        <v>0.1415708691852291</v>
      </c>
      <c r="Q50" s="229">
        <v>1.9987947774285791E-2</v>
      </c>
      <c r="R50" s="229">
        <v>0.15508501758732521</v>
      </c>
      <c r="S50" s="229">
        <v>0.1373172828887439</v>
      </c>
      <c r="T50" s="229">
        <v>0.1691315563196277</v>
      </c>
      <c r="U50" s="229">
        <v>0.24582975064457041</v>
      </c>
      <c r="V50" s="229">
        <v>0.1766122098019271</v>
      </c>
      <c r="W50" s="229">
        <v>4.3926913155522911</v>
      </c>
      <c r="X50" s="229">
        <v>4.3796216680852291</v>
      </c>
      <c r="Y50" s="229">
        <v>1.1471195184824079</v>
      </c>
      <c r="DA50" s="73" t="s">
        <v>206</v>
      </c>
    </row>
    <row r="51" spans="1:105" ht="12" customHeight="1" x14ac:dyDescent="0.25">
      <c r="A51" s="61" t="s">
        <v>207</v>
      </c>
      <c r="B51" s="263">
        <v>26.762068042721999</v>
      </c>
      <c r="C51" s="263">
        <v>27.06107466875207</v>
      </c>
      <c r="D51" s="263">
        <v>26.57432682455995</v>
      </c>
      <c r="E51" s="263">
        <v>27.858847277813549</v>
      </c>
      <c r="F51" s="263">
        <v>28.85971006697433</v>
      </c>
      <c r="G51" s="263">
        <v>28.928529481100028</v>
      </c>
      <c r="H51" s="263">
        <v>28.751161747666689</v>
      </c>
      <c r="I51" s="263">
        <v>29.594420292222431</v>
      </c>
      <c r="J51" s="263">
        <v>28.57180165789709</v>
      </c>
      <c r="K51" s="263">
        <v>25.873329228333962</v>
      </c>
      <c r="L51" s="263">
        <v>27.988586603815911</v>
      </c>
      <c r="M51" s="263">
        <v>28.221099593418831</v>
      </c>
      <c r="N51" s="263">
        <v>28.52406894742456</v>
      </c>
      <c r="O51" s="263">
        <v>28.016384173629241</v>
      </c>
      <c r="P51" s="263">
        <v>28.81242687560254</v>
      </c>
      <c r="Q51" s="263">
        <v>28.91990733151092</v>
      </c>
      <c r="R51" s="263">
        <v>28.584748216936859</v>
      </c>
      <c r="S51" s="263">
        <v>28.799260879180689</v>
      </c>
      <c r="T51" s="263">
        <v>27.952778352191089</v>
      </c>
      <c r="U51" s="263">
        <v>26.837945349443071</v>
      </c>
      <c r="V51" s="263">
        <v>23.576951210408879</v>
      </c>
      <c r="W51" s="263">
        <v>24.58499877387603</v>
      </c>
      <c r="X51" s="263">
        <v>23.759586281762981</v>
      </c>
      <c r="Y51" s="263">
        <v>23.04177074108804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12.67219968772654</v>
      </c>
      <c r="C54" s="223">
        <v>10.507876663885851</v>
      </c>
      <c r="D54" s="223">
        <v>9.3311442407064842</v>
      </c>
      <c r="E54" s="223">
        <v>8.8717538613767086</v>
      </c>
      <c r="F54" s="223">
        <v>10.022728902885319</v>
      </c>
      <c r="G54" s="223">
        <v>10.30625041666732</v>
      </c>
      <c r="H54" s="223">
        <v>11.475623175032901</v>
      </c>
      <c r="I54" s="223">
        <v>11.65705277166364</v>
      </c>
      <c r="J54" s="223">
        <v>10.656425907103349</v>
      </c>
      <c r="K54" s="223">
        <v>4.6556392449330737</v>
      </c>
      <c r="L54" s="223">
        <v>9.3688584997839897</v>
      </c>
      <c r="M54" s="223">
        <v>12.33203618403653</v>
      </c>
      <c r="N54" s="223">
        <v>10.13541047299366</v>
      </c>
      <c r="O54" s="223">
        <v>9.5822200556461716</v>
      </c>
      <c r="P54" s="223">
        <v>8.9478793524071136</v>
      </c>
      <c r="Q54" s="223">
        <v>8.2343102945416202</v>
      </c>
      <c r="R54" s="223">
        <v>7.3155171308658584</v>
      </c>
      <c r="S54" s="223">
        <v>0</v>
      </c>
      <c r="T54" s="223">
        <v>0</v>
      </c>
      <c r="U54" s="223">
        <v>0</v>
      </c>
      <c r="V54" s="223">
        <v>0</v>
      </c>
      <c r="W54" s="223">
        <v>0</v>
      </c>
      <c r="X54" s="223">
        <v>0</v>
      </c>
      <c r="Y54" s="223">
        <v>0</v>
      </c>
      <c r="DA54" s="89" t="s">
        <v>209</v>
      </c>
    </row>
    <row r="55" spans="1:105" ht="12" customHeight="1" x14ac:dyDescent="0.25">
      <c r="A55" s="55" t="s">
        <v>91</v>
      </c>
      <c r="B55" s="259">
        <v>3.6906042051954309E-2</v>
      </c>
      <c r="C55" s="259">
        <v>3.0571485129876921E-2</v>
      </c>
      <c r="D55" s="259">
        <v>2.7065142059041428E-2</v>
      </c>
      <c r="E55" s="259">
        <v>2.563231887394089E-2</v>
      </c>
      <c r="F55" s="259">
        <v>2.8565406057823459E-2</v>
      </c>
      <c r="G55" s="259">
        <v>2.947341729900509E-2</v>
      </c>
      <c r="H55" s="259">
        <v>3.249041986773054E-2</v>
      </c>
      <c r="I55" s="259">
        <v>3.307842895840548E-2</v>
      </c>
      <c r="J55" s="259">
        <v>3.026740362537933E-2</v>
      </c>
      <c r="K55" s="259">
        <v>1.33551205930986E-2</v>
      </c>
      <c r="L55" s="259">
        <v>2.685884815087218E-2</v>
      </c>
      <c r="M55" s="259">
        <v>3.5480665987782323E-2</v>
      </c>
      <c r="N55" s="259">
        <v>2.9178224465771639E-2</v>
      </c>
      <c r="O55" s="259">
        <v>2.74971957125725E-2</v>
      </c>
      <c r="P55" s="259">
        <v>2.5635931725649271E-2</v>
      </c>
      <c r="Q55" s="259">
        <v>2.2742319859018041E-2</v>
      </c>
      <c r="R55" s="259">
        <v>1.9979869854814689E-2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210</v>
      </c>
    </row>
    <row r="56" spans="1:105" ht="12" customHeight="1" x14ac:dyDescent="0.25">
      <c r="A56" s="173" t="s">
        <v>92</v>
      </c>
      <c r="B56" s="224">
        <v>2.7269654397275859E-2</v>
      </c>
      <c r="C56" s="224">
        <v>2.2589088061234011E-2</v>
      </c>
      <c r="D56" s="224">
        <v>1.999827207491495E-2</v>
      </c>
      <c r="E56" s="224">
        <v>1.8939567567531269E-2</v>
      </c>
      <c r="F56" s="224">
        <v>2.110680819737067E-2</v>
      </c>
      <c r="G56" s="224">
        <v>2.17777322889058E-2</v>
      </c>
      <c r="H56" s="224">
        <v>2.4006977496208639E-2</v>
      </c>
      <c r="I56" s="224">
        <v>2.4441453906943481E-2</v>
      </c>
      <c r="J56" s="224">
        <v>2.2364404050833241E-2</v>
      </c>
      <c r="K56" s="224">
        <v>9.8680189681422479E-3</v>
      </c>
      <c r="L56" s="224">
        <v>1.9845842736322662E-2</v>
      </c>
      <c r="M56" s="224">
        <v>2.621645252313826E-2</v>
      </c>
      <c r="N56" s="224">
        <v>2.1559616064697931E-2</v>
      </c>
      <c r="O56" s="224">
        <v>2.031751394312414E-2</v>
      </c>
      <c r="P56" s="224">
        <v>1.894223708211476E-2</v>
      </c>
      <c r="Q56" s="224">
        <v>1.6804164528796569E-2</v>
      </c>
      <c r="R56" s="224">
        <v>1.47630066934933E-2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211</v>
      </c>
    </row>
    <row r="57" spans="1:105" ht="12" customHeight="1" x14ac:dyDescent="0.25">
      <c r="A57" s="173" t="s">
        <v>93</v>
      </c>
      <c r="B57" s="224">
        <v>0.68174135993189644</v>
      </c>
      <c r="C57" s="224">
        <v>0.56472720153085054</v>
      </c>
      <c r="D57" s="224">
        <v>0.49995680187287378</v>
      </c>
      <c r="E57" s="224">
        <v>0.47348918918828192</v>
      </c>
      <c r="F57" s="224">
        <v>0.52767020493426686</v>
      </c>
      <c r="G57" s="224">
        <v>0.54444330722264511</v>
      </c>
      <c r="H57" s="224">
        <v>0.60017443740521614</v>
      </c>
      <c r="I57" s="224">
        <v>0.61103634767358694</v>
      </c>
      <c r="J57" s="224">
        <v>0.55911010127083116</v>
      </c>
      <c r="K57" s="224">
        <v>0.2467004742035562</v>
      </c>
      <c r="L57" s="224">
        <v>0.49614606840806652</v>
      </c>
      <c r="M57" s="224">
        <v>0.65541131307845635</v>
      </c>
      <c r="N57" s="224">
        <v>0.53899040161744838</v>
      </c>
      <c r="O57" s="224">
        <v>0.50793784857810365</v>
      </c>
      <c r="P57" s="224">
        <v>0.47355592705286892</v>
      </c>
      <c r="Q57" s="224">
        <v>0.42010411321991431</v>
      </c>
      <c r="R57" s="224">
        <v>0.36907516733733248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212</v>
      </c>
    </row>
    <row r="58" spans="1:105" ht="12" customHeight="1" x14ac:dyDescent="0.25">
      <c r="A58" s="173" t="s">
        <v>94</v>
      </c>
      <c r="B58" s="224">
        <v>1.704353399829741E-2</v>
      </c>
      <c r="C58" s="224">
        <v>1.411818003827126E-2</v>
      </c>
      <c r="D58" s="224">
        <v>1.249892004682185E-2</v>
      </c>
      <c r="E58" s="224">
        <v>1.1837229729707049E-2</v>
      </c>
      <c r="F58" s="224">
        <v>1.319175512335667E-2</v>
      </c>
      <c r="G58" s="224">
        <v>1.361108268056613E-2</v>
      </c>
      <c r="H58" s="224">
        <v>1.50043609351304E-2</v>
      </c>
      <c r="I58" s="224">
        <v>1.5275908691839681E-2</v>
      </c>
      <c r="J58" s="224">
        <v>1.397775253177078E-2</v>
      </c>
      <c r="K58" s="224">
        <v>6.1675118550889091E-3</v>
      </c>
      <c r="L58" s="224">
        <v>1.240365171020167E-2</v>
      </c>
      <c r="M58" s="224">
        <v>1.638528282696142E-2</v>
      </c>
      <c r="N58" s="224">
        <v>1.3474760040436219E-2</v>
      </c>
      <c r="O58" s="224">
        <v>1.269844621445259E-2</v>
      </c>
      <c r="P58" s="224">
        <v>1.183889817632173E-2</v>
      </c>
      <c r="Q58" s="224">
        <v>1.0502602830497859E-2</v>
      </c>
      <c r="R58" s="224">
        <v>9.226879183433314E-3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213</v>
      </c>
    </row>
    <row r="59" spans="1:105" ht="12" customHeight="1" x14ac:dyDescent="0.25">
      <c r="A59" s="56" t="s">
        <v>95</v>
      </c>
      <c r="B59" s="260">
        <v>2.324496404701765E-2</v>
      </c>
      <c r="C59" s="260">
        <v>1.9252077206476741E-2</v>
      </c>
      <c r="D59" s="260">
        <v>1.709272069555743E-2</v>
      </c>
      <c r="E59" s="260">
        <v>1.6218398084554071E-2</v>
      </c>
      <c r="F59" s="260">
        <v>1.824223679153672E-2</v>
      </c>
      <c r="G59" s="260">
        <v>1.8775457537523899E-2</v>
      </c>
      <c r="H59" s="260">
        <v>2.085610980372225E-2</v>
      </c>
      <c r="I59" s="260">
        <v>2.1187098342078051E-2</v>
      </c>
      <c r="J59" s="260">
        <v>1.937193106401008E-2</v>
      </c>
      <c r="K59" s="260">
        <v>8.4760167855453331E-3</v>
      </c>
      <c r="L59" s="260">
        <v>1.709324459685994E-2</v>
      </c>
      <c r="M59" s="260">
        <v>2.2537613608826789E-2</v>
      </c>
      <c r="N59" s="260">
        <v>1.8513693176564761E-2</v>
      </c>
      <c r="O59" s="260">
        <v>1.7490296499481899E-2</v>
      </c>
      <c r="P59" s="260">
        <v>1.631805920229603E-2</v>
      </c>
      <c r="Q59" s="260">
        <v>1.4879230134517011E-2</v>
      </c>
      <c r="R59" s="260">
        <v>1.3150803787292539E-2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214</v>
      </c>
    </row>
    <row r="60" spans="1:105" ht="12" customHeight="1" x14ac:dyDescent="0.25">
      <c r="A60" s="37" t="s">
        <v>159</v>
      </c>
      <c r="B60" s="226">
        <v>2.0739076297652211E-4</v>
      </c>
      <c r="C60" s="226">
        <v>1.7010466015228239E-4</v>
      </c>
      <c r="D60" s="226">
        <v>1.0229111066300679E-4</v>
      </c>
      <c r="E60" s="226">
        <v>1.4600294052273969E-4</v>
      </c>
      <c r="F60" s="226">
        <v>1.640179354447519E-4</v>
      </c>
      <c r="G60" s="226">
        <v>1.6950612645956221E-4</v>
      </c>
      <c r="H60" s="226">
        <v>1.89893407331135E-4</v>
      </c>
      <c r="I60" s="226">
        <v>1.967398345489043E-4</v>
      </c>
      <c r="J60" s="226">
        <v>1.8477422879228499E-4</v>
      </c>
      <c r="K60" s="226">
        <v>6.0560874224540452E-5</v>
      </c>
      <c r="L60" s="226">
        <v>1.5812529456163291E-4</v>
      </c>
      <c r="M60" s="226">
        <v>2.0807839958807961E-4</v>
      </c>
      <c r="N60" s="226">
        <v>1.703545492124386E-4</v>
      </c>
      <c r="O60" s="226">
        <v>2.176010302881865E-4</v>
      </c>
      <c r="P60" s="226">
        <v>2.0352774134888821E-4</v>
      </c>
      <c r="Q60" s="226">
        <v>2.518760384336494E-5</v>
      </c>
      <c r="R60" s="226">
        <v>2.7868408296076559E-6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215</v>
      </c>
    </row>
    <row r="61" spans="1:105" ht="12" customHeight="1" x14ac:dyDescent="0.25">
      <c r="A61" s="37" t="s">
        <v>35</v>
      </c>
      <c r="B61" s="226">
        <v>1.2280313841007459E-2</v>
      </c>
      <c r="C61" s="226">
        <v>1.0199190092500801E-2</v>
      </c>
      <c r="D61" s="226">
        <v>9.1375499523932528E-3</v>
      </c>
      <c r="E61" s="226">
        <v>8.2624367977385364E-3</v>
      </c>
      <c r="F61" s="226">
        <v>9.0339923963211523E-3</v>
      </c>
      <c r="G61" s="226">
        <v>9.2199723912574222E-3</v>
      </c>
      <c r="H61" s="226">
        <v>1.023461460718466E-2</v>
      </c>
      <c r="I61" s="226">
        <v>9.8449514986575191E-3</v>
      </c>
      <c r="J61" s="226">
        <v>9.1133279929303222E-3</v>
      </c>
      <c r="K61" s="226">
        <v>3.9455297600831966E-3</v>
      </c>
      <c r="L61" s="226">
        <v>8.4772849410725895E-3</v>
      </c>
      <c r="M61" s="226">
        <v>1.1037921766353339E-2</v>
      </c>
      <c r="N61" s="226">
        <v>9.0277417519328291E-3</v>
      </c>
      <c r="O61" s="226">
        <v>8.5265777526160012E-3</v>
      </c>
      <c r="P61" s="226">
        <v>7.7126096863883026E-3</v>
      </c>
      <c r="Q61" s="226">
        <v>7.4512558116508979E-3</v>
      </c>
      <c r="R61" s="226">
        <v>6.7040446541448027E-3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218</v>
      </c>
    </row>
    <row r="64" spans="1:105" ht="12" customHeight="1" x14ac:dyDescent="0.25">
      <c r="A64" s="37" t="s">
        <v>40</v>
      </c>
      <c r="B64" s="226">
        <v>1.075725944303367E-2</v>
      </c>
      <c r="C64" s="226">
        <v>8.8827824538236632E-3</v>
      </c>
      <c r="D64" s="226">
        <v>7.8528796325011713E-3</v>
      </c>
      <c r="E64" s="226">
        <v>7.8099583462927936E-3</v>
      </c>
      <c r="F64" s="226">
        <v>9.0442264597708176E-3</v>
      </c>
      <c r="G64" s="226">
        <v>9.3859790198069191E-3</v>
      </c>
      <c r="H64" s="226">
        <v>1.0431601789206451E-2</v>
      </c>
      <c r="I64" s="226">
        <v>1.114540700887163E-2</v>
      </c>
      <c r="J64" s="226">
        <v>1.0073828842287479E-2</v>
      </c>
      <c r="K64" s="226">
        <v>4.4699261512375962E-3</v>
      </c>
      <c r="L64" s="226">
        <v>8.4578343612257134E-3</v>
      </c>
      <c r="M64" s="226">
        <v>1.1291613442885359E-2</v>
      </c>
      <c r="N64" s="226">
        <v>9.315596875419491E-3</v>
      </c>
      <c r="O64" s="226">
        <v>8.7461177165777063E-3</v>
      </c>
      <c r="P64" s="226">
        <v>8.4019217745588352E-3</v>
      </c>
      <c r="Q64" s="226">
        <v>7.4027867190227508E-3</v>
      </c>
      <c r="R64" s="226">
        <v>6.4439722923181264E-3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219</v>
      </c>
    </row>
    <row r="65" spans="1:105" ht="12" customHeight="1" x14ac:dyDescent="0.25">
      <c r="A65" s="57" t="s">
        <v>220</v>
      </c>
      <c r="B65" s="261">
        <v>1.434016460965831</v>
      </c>
      <c r="C65" s="261">
        <v>1.196761053549388</v>
      </c>
      <c r="D65" s="261">
        <v>1.073721884444053</v>
      </c>
      <c r="E65" s="261">
        <v>1.0389074017178681</v>
      </c>
      <c r="F65" s="261">
        <v>1.2359559566360101</v>
      </c>
      <c r="G65" s="261">
        <v>1.2555790861381291</v>
      </c>
      <c r="H65" s="261">
        <v>1.4486787434012121</v>
      </c>
      <c r="I65" s="261">
        <v>1.458326671884131</v>
      </c>
      <c r="J65" s="261">
        <v>1.32944510945498</v>
      </c>
      <c r="K65" s="261">
        <v>0.56078028422784687</v>
      </c>
      <c r="L65" s="261">
        <v>1.1282934253210291</v>
      </c>
      <c r="M65" s="261">
        <v>1.4647514872619249</v>
      </c>
      <c r="N65" s="261">
        <v>1.203157872995207</v>
      </c>
      <c r="O65" s="261">
        <v>1.1505335216056181</v>
      </c>
      <c r="P65" s="261">
        <v>1.0821129607523801</v>
      </c>
      <c r="Q65" s="261">
        <v>1.124108245307315</v>
      </c>
      <c r="R65" s="261">
        <v>1.0376230701072591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221</v>
      </c>
    </row>
    <row r="66" spans="1:105" ht="12" customHeight="1" x14ac:dyDescent="0.25">
      <c r="A66" s="18" t="s">
        <v>28</v>
      </c>
      <c r="B66" s="230">
        <v>2.4034004535928091E-2</v>
      </c>
      <c r="C66" s="230">
        <v>1.388627834229729E-2</v>
      </c>
      <c r="D66" s="230">
        <v>1.2787903940109381E-2</v>
      </c>
      <c r="E66" s="230">
        <v>9.5610352370492056E-3</v>
      </c>
      <c r="F66" s="230">
        <v>1.323822221480488E-2</v>
      </c>
      <c r="G66" s="230">
        <v>1.3639529184540479E-2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2.206155525809526E-2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222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223</v>
      </c>
    </row>
    <row r="68" spans="1:105" ht="12" customHeight="1" x14ac:dyDescent="0.25">
      <c r="A68" s="18" t="s">
        <v>35</v>
      </c>
      <c r="B68" s="230">
        <v>0.64681633184601428</v>
      </c>
      <c r="C68" s="230">
        <v>0.5227326229586936</v>
      </c>
      <c r="D68" s="230">
        <v>0.46092913517166489</v>
      </c>
      <c r="E68" s="230">
        <v>0.39934533231054342</v>
      </c>
      <c r="F68" s="230">
        <v>0.38546703082801709</v>
      </c>
      <c r="G68" s="230">
        <v>0.40498682147551313</v>
      </c>
      <c r="H68" s="230">
        <v>0.41894417092610209</v>
      </c>
      <c r="I68" s="230">
        <v>0.41586710415798173</v>
      </c>
      <c r="J68" s="230">
        <v>0.38470658788297663</v>
      </c>
      <c r="K68" s="230">
        <v>0.17998170967049029</v>
      </c>
      <c r="L68" s="230">
        <v>0.38809369115141518</v>
      </c>
      <c r="M68" s="230">
        <v>0.52658098774270712</v>
      </c>
      <c r="N68" s="230">
        <v>0.42934364453817092</v>
      </c>
      <c r="O68" s="230">
        <v>0.39353315693662527</v>
      </c>
      <c r="P68" s="230">
        <v>0.35194933907632392</v>
      </c>
      <c r="Q68" s="230">
        <v>0.28654313845011281</v>
      </c>
      <c r="R68" s="230">
        <v>0.23838728205182011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224</v>
      </c>
    </row>
    <row r="69" spans="1:105" ht="12" customHeight="1" x14ac:dyDescent="0.25">
      <c r="A69" s="18" t="s">
        <v>36</v>
      </c>
      <c r="B69" s="230">
        <v>0.76316612458388833</v>
      </c>
      <c r="C69" s="230">
        <v>0.66014215224839756</v>
      </c>
      <c r="D69" s="230">
        <v>0.60000484533227927</v>
      </c>
      <c r="E69" s="230">
        <v>0.6300010341702752</v>
      </c>
      <c r="F69" s="230">
        <v>0.83725070359318776</v>
      </c>
      <c r="G69" s="230">
        <v>0.83695273547807525</v>
      </c>
      <c r="H69" s="230">
        <v>1.0297345724751099</v>
      </c>
      <c r="I69" s="230">
        <v>1.042459567726149</v>
      </c>
      <c r="J69" s="230">
        <v>0.94473852157200333</v>
      </c>
      <c r="K69" s="230">
        <v>0.38079857455735661</v>
      </c>
      <c r="L69" s="230">
        <v>0.74019973416961382</v>
      </c>
      <c r="M69" s="230">
        <v>0.93817049951921749</v>
      </c>
      <c r="N69" s="230">
        <v>0.77381422845703629</v>
      </c>
      <c r="O69" s="230">
        <v>0.75700036466899301</v>
      </c>
      <c r="P69" s="230">
        <v>0.73016362167605564</v>
      </c>
      <c r="Q69" s="230">
        <v>0.83756510685720198</v>
      </c>
      <c r="R69" s="230">
        <v>0.77717423279734388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5.0633324263371424</v>
      </c>
      <c r="C71" s="261">
        <v>4.1942615185199106</v>
      </c>
      <c r="D71" s="261">
        <v>3.7132080220915729</v>
      </c>
      <c r="E71" s="261">
        <v>3.5166315351273458</v>
      </c>
      <c r="F71" s="261">
        <v>3.9190370660840319</v>
      </c>
      <c r="G71" s="261">
        <v>4.0436118648251567</v>
      </c>
      <c r="H71" s="261">
        <v>4.457530185165905</v>
      </c>
      <c r="I71" s="261">
        <v>4.5382022196150134</v>
      </c>
      <c r="J71" s="261">
        <v>4.1525429907025808</v>
      </c>
      <c r="K71" s="261">
        <v>1.8322586600179269</v>
      </c>
      <c r="L71" s="261">
        <v>3.6849054847152081</v>
      </c>
      <c r="M71" s="261">
        <v>4.8677776487403754</v>
      </c>
      <c r="N71" s="261">
        <v>4.0031128201855486</v>
      </c>
      <c r="O71" s="261">
        <v>3.7724837165906391</v>
      </c>
      <c r="P71" s="261">
        <v>3.5171272010993531</v>
      </c>
      <c r="Q71" s="261">
        <v>3.1201374948360101</v>
      </c>
      <c r="R71" s="261">
        <v>2.7411425686738502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227</v>
      </c>
    </row>
    <row r="72" spans="1:105" ht="12" customHeight="1" x14ac:dyDescent="0.25">
      <c r="A72" s="57" t="s">
        <v>179</v>
      </c>
      <c r="B72" s="261">
        <v>3.998591901586261</v>
      </c>
      <c r="C72" s="261">
        <v>3.3117044082642209</v>
      </c>
      <c r="D72" s="261">
        <v>2.9402553025559262</v>
      </c>
      <c r="E72" s="261">
        <v>2.789813486123585</v>
      </c>
      <c r="F72" s="261">
        <v>3.1378410840796751</v>
      </c>
      <c r="G72" s="261">
        <v>3.2295878534927289</v>
      </c>
      <c r="H72" s="261">
        <v>3.58575305457556</v>
      </c>
      <c r="I72" s="261">
        <v>3.646105830286543</v>
      </c>
      <c r="J72" s="261">
        <v>3.3338283787489469</v>
      </c>
      <c r="K72" s="261">
        <v>1.4597188862166439</v>
      </c>
      <c r="L72" s="261">
        <v>2.9388104782061859</v>
      </c>
      <c r="M72" s="261">
        <v>3.8748509478153581</v>
      </c>
      <c r="N72" s="261">
        <v>3.1830256209858341</v>
      </c>
      <c r="O72" s="261">
        <v>3.0070748902202431</v>
      </c>
      <c r="P72" s="261">
        <v>2.8055342621438859</v>
      </c>
      <c r="Q72" s="261">
        <v>2.5587966629908729</v>
      </c>
      <c r="R72" s="261">
        <v>2.2614574227364082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228</v>
      </c>
    </row>
    <row r="73" spans="1:105" ht="12" customHeight="1" x14ac:dyDescent="0.25">
      <c r="A73" s="60" t="s">
        <v>181</v>
      </c>
      <c r="B73" s="262">
        <v>2.1539028851627799</v>
      </c>
      <c r="C73" s="262">
        <v>1.78842554831866</v>
      </c>
      <c r="D73" s="262">
        <v>1.5936579822438459</v>
      </c>
      <c r="E73" s="262">
        <v>1.4506085702011711</v>
      </c>
      <c r="F73" s="262">
        <v>1.587036565003024</v>
      </c>
      <c r="G73" s="262">
        <v>1.6201903598220611</v>
      </c>
      <c r="H73" s="262">
        <v>1.7922667173926261</v>
      </c>
      <c r="I73" s="262">
        <v>1.7404950380131641</v>
      </c>
      <c r="J73" s="262">
        <v>1.6116598639078541</v>
      </c>
      <c r="K73" s="262">
        <v>0.6984830154180437</v>
      </c>
      <c r="L73" s="262">
        <v>1.484670387783064</v>
      </c>
      <c r="M73" s="262">
        <v>1.933504370004071</v>
      </c>
      <c r="N73" s="262">
        <v>1.581411980398443</v>
      </c>
      <c r="O73" s="262">
        <v>1.5033707664387901</v>
      </c>
      <c r="P73" s="262">
        <v>1.36100712113064</v>
      </c>
      <c r="Q73" s="262">
        <v>1.288207635129252</v>
      </c>
      <c r="R73" s="262">
        <v>1.1551916416551851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229</v>
      </c>
    </row>
    <row r="74" spans="1:105" ht="12" customHeight="1" x14ac:dyDescent="0.25">
      <c r="A74" s="59" t="s">
        <v>31</v>
      </c>
      <c r="B74" s="230">
        <v>1.247163631174485E-2</v>
      </c>
      <c r="C74" s="230">
        <v>1.02296315131479E-2</v>
      </c>
      <c r="D74" s="230">
        <v>9.2270730872593409E-3</v>
      </c>
      <c r="E74" s="230">
        <v>8.7796469954498947E-3</v>
      </c>
      <c r="F74" s="230">
        <v>9.8628782908777371E-3</v>
      </c>
      <c r="G74" s="230">
        <v>1.0192813332855259E-2</v>
      </c>
      <c r="H74" s="230">
        <v>0</v>
      </c>
      <c r="I74" s="230">
        <v>2.3594492164590398E-2</v>
      </c>
      <c r="J74" s="230">
        <v>2.2105470566720079E-2</v>
      </c>
      <c r="K74" s="230">
        <v>1.623910593846023E-2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4.9764234634227106E-3</v>
      </c>
      <c r="R74" s="230">
        <v>3.7996359488805679E-3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230</v>
      </c>
    </row>
    <row r="75" spans="1:105" ht="12" customHeight="1" x14ac:dyDescent="0.25">
      <c r="A75" s="59" t="s">
        <v>159</v>
      </c>
      <c r="B75" s="230">
        <v>3.5564026748302197E-2</v>
      </c>
      <c r="C75" s="230">
        <v>2.9170683187975301E-2</v>
      </c>
      <c r="D75" s="230">
        <v>1.7540691053057569E-2</v>
      </c>
      <c r="E75" s="230">
        <v>2.5035710437558659E-2</v>
      </c>
      <c r="F75" s="230">
        <v>2.812399232026629E-2</v>
      </c>
      <c r="G75" s="230">
        <v>2.906492061298626E-2</v>
      </c>
      <c r="H75" s="230">
        <v>3.2648028409394667E-2</v>
      </c>
      <c r="I75" s="230">
        <v>3.3638031494771521E-2</v>
      </c>
      <c r="J75" s="230">
        <v>3.1588025185055747E-2</v>
      </c>
      <c r="K75" s="230">
        <v>1.031361777954171E-2</v>
      </c>
      <c r="L75" s="230">
        <v>2.718619451643094E-2</v>
      </c>
      <c r="M75" s="230">
        <v>3.5774541078652577E-2</v>
      </c>
      <c r="N75" s="230">
        <v>2.9288748043047031E-2</v>
      </c>
      <c r="O75" s="230">
        <v>3.7411749668454349E-2</v>
      </c>
      <c r="P75" s="230">
        <v>3.4992154677973099E-2</v>
      </c>
      <c r="Q75" s="230">
        <v>4.3231142941437383E-3</v>
      </c>
      <c r="R75" s="230">
        <v>4.7842953185726699E-4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231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232</v>
      </c>
    </row>
    <row r="77" spans="1:105" ht="12" customHeight="1" x14ac:dyDescent="0.25">
      <c r="A77" s="59" t="s">
        <v>35</v>
      </c>
      <c r="B77" s="230">
        <v>2.105867222102733</v>
      </c>
      <c r="C77" s="230">
        <v>1.749025233617536</v>
      </c>
      <c r="D77" s="230">
        <v>1.5668902181035289</v>
      </c>
      <c r="E77" s="230">
        <v>1.4167932127681631</v>
      </c>
      <c r="F77" s="230">
        <v>1.5490496943918799</v>
      </c>
      <c r="G77" s="230">
        <v>1.58093262587622</v>
      </c>
      <c r="H77" s="230">
        <v>1.759618688983231</v>
      </c>
      <c r="I77" s="230">
        <v>1.683262514353802</v>
      </c>
      <c r="J77" s="230">
        <v>1.557966368156078</v>
      </c>
      <c r="K77" s="230">
        <v>0.67193029170004182</v>
      </c>
      <c r="L77" s="230">
        <v>1.4574841932666329</v>
      </c>
      <c r="M77" s="230">
        <v>1.8977298289254181</v>
      </c>
      <c r="N77" s="230">
        <v>1.552123232355396</v>
      </c>
      <c r="O77" s="230">
        <v>1.465959016770336</v>
      </c>
      <c r="P77" s="230">
        <v>1.326014966452667</v>
      </c>
      <c r="Q77" s="230">
        <v>1.278908097371686</v>
      </c>
      <c r="R77" s="230">
        <v>1.1509135761744469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233</v>
      </c>
    </row>
    <row r="78" spans="1:105" ht="12" customHeight="1" x14ac:dyDescent="0.25">
      <c r="A78" s="60" t="s">
        <v>187</v>
      </c>
      <c r="B78" s="262">
        <v>1.844689016423481</v>
      </c>
      <c r="C78" s="262">
        <v>1.523278859945562</v>
      </c>
      <c r="D78" s="262">
        <v>1.34659732031208</v>
      </c>
      <c r="E78" s="262">
        <v>1.339204915922414</v>
      </c>
      <c r="F78" s="262">
        <v>1.5508045190766511</v>
      </c>
      <c r="G78" s="262">
        <v>1.609397493670669</v>
      </c>
      <c r="H78" s="262">
        <v>1.7934863371829339</v>
      </c>
      <c r="I78" s="262">
        <v>1.905610792273378</v>
      </c>
      <c r="J78" s="262">
        <v>1.722168514841093</v>
      </c>
      <c r="K78" s="262">
        <v>0.76123587079859989</v>
      </c>
      <c r="L78" s="262">
        <v>1.4541400904231221</v>
      </c>
      <c r="M78" s="262">
        <v>1.9413465778112871</v>
      </c>
      <c r="N78" s="262">
        <v>1.6016136405873911</v>
      </c>
      <c r="O78" s="262">
        <v>1.503704123781453</v>
      </c>
      <c r="P78" s="262">
        <v>1.4445271410132461</v>
      </c>
      <c r="Q78" s="262">
        <v>1.270589027861621</v>
      </c>
      <c r="R78" s="262">
        <v>1.106265781081224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1.3900533444108674</v>
      </c>
      <c r="C79" s="261">
        <f t="shared" si="1"/>
        <v>1.1538916515856208</v>
      </c>
      <c r="D79" s="261">
        <f t="shared" si="1"/>
        <v>1.0273471748657219</v>
      </c>
      <c r="E79" s="261">
        <f t="shared" si="1"/>
        <v>0.98028473496389523</v>
      </c>
      <c r="F79" s="261">
        <f t="shared" si="1"/>
        <v>1.12111838498125</v>
      </c>
      <c r="G79" s="261">
        <f t="shared" si="1"/>
        <v>1.1493906151826641</v>
      </c>
      <c r="H79" s="261">
        <f t="shared" si="1"/>
        <v>1.2911288863822099</v>
      </c>
      <c r="I79" s="261">
        <f t="shared" si="1"/>
        <v>1.309398812305099</v>
      </c>
      <c r="J79" s="261">
        <f t="shared" si="1"/>
        <v>1.1955178356540164</v>
      </c>
      <c r="K79" s="261">
        <f t="shared" si="1"/>
        <v>0.51831427206522562</v>
      </c>
      <c r="L79" s="261">
        <f t="shared" si="1"/>
        <v>1.0445014559392429</v>
      </c>
      <c r="M79" s="261">
        <f t="shared" si="1"/>
        <v>1.3686247721937037</v>
      </c>
      <c r="N79" s="261">
        <f t="shared" si="1"/>
        <v>1.1243974634621505</v>
      </c>
      <c r="O79" s="261">
        <f t="shared" si="1"/>
        <v>1.0661866262819364</v>
      </c>
      <c r="P79" s="261">
        <f t="shared" si="1"/>
        <v>0.99681387517224429</v>
      </c>
      <c r="Q79" s="261">
        <f t="shared" si="1"/>
        <v>0.94623546083467969</v>
      </c>
      <c r="R79" s="261">
        <f t="shared" si="1"/>
        <v>0.84909834249197369</v>
      </c>
      <c r="S79" s="261">
        <f t="shared" si="1"/>
        <v>0</v>
      </c>
      <c r="T79" s="261">
        <f t="shared" si="1"/>
        <v>0</v>
      </c>
      <c r="U79" s="261">
        <f t="shared" si="1"/>
        <v>0</v>
      </c>
      <c r="V79" s="261">
        <f t="shared" si="1"/>
        <v>0</v>
      </c>
      <c r="W79" s="261">
        <f t="shared" si="1"/>
        <v>0</v>
      </c>
      <c r="X79" s="261">
        <f t="shared" si="1"/>
        <v>0</v>
      </c>
      <c r="Y79" s="261">
        <f t="shared" si="1"/>
        <v>0</v>
      </c>
      <c r="DA79" s="70"/>
    </row>
    <row r="80" spans="1:105" ht="12" customHeight="1" x14ac:dyDescent="0.25">
      <c r="A80" s="60" t="s">
        <v>190</v>
      </c>
      <c r="B80" s="262">
        <v>0.53571317712061794</v>
      </c>
      <c r="C80" s="262">
        <v>0.444812595374311</v>
      </c>
      <c r="D80" s="262">
        <v>0.39637050806353452</v>
      </c>
      <c r="E80" s="262">
        <v>0.36079162679710919</v>
      </c>
      <c r="F80" s="262">
        <v>0.39472364622423961</v>
      </c>
      <c r="G80" s="262">
        <v>0.40296957266709732</v>
      </c>
      <c r="H80" s="262">
        <v>0.44576796105149458</v>
      </c>
      <c r="I80" s="262">
        <v>0.43289144232063959</v>
      </c>
      <c r="J80" s="262">
        <v>0.40084788969796531</v>
      </c>
      <c r="K80" s="262">
        <v>0.1737248962949928</v>
      </c>
      <c r="L80" s="262">
        <v>0.36926339432246791</v>
      </c>
      <c r="M80" s="262">
        <v>0.48089622617929628</v>
      </c>
      <c r="N80" s="262">
        <v>0.39332471403037877</v>
      </c>
      <c r="O80" s="262">
        <v>0.37391450432934292</v>
      </c>
      <c r="P80" s="262">
        <v>0.338506185198586</v>
      </c>
      <c r="Q80" s="262">
        <v>0.32039968457258211</v>
      </c>
      <c r="R80" s="262">
        <v>0.28731628932634629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235</v>
      </c>
    </row>
    <row r="81" spans="1:105" ht="12" customHeight="1" x14ac:dyDescent="0.25">
      <c r="A81" s="59" t="s">
        <v>31</v>
      </c>
      <c r="B81" s="230">
        <v>3.1019132563874941E-3</v>
      </c>
      <c r="C81" s="230">
        <v>2.5442875983090101E-3</v>
      </c>
      <c r="D81" s="230">
        <v>2.2949338492233278E-3</v>
      </c>
      <c r="E81" s="230">
        <v>2.1836511842429221E-3</v>
      </c>
      <c r="F81" s="230">
        <v>2.453069681626232E-3</v>
      </c>
      <c r="G81" s="230">
        <v>2.5351302753506529E-3</v>
      </c>
      <c r="H81" s="230">
        <v>0</v>
      </c>
      <c r="I81" s="230">
        <v>5.8683613115105672E-3</v>
      </c>
      <c r="J81" s="230">
        <v>5.4980156954239608E-3</v>
      </c>
      <c r="K81" s="230">
        <v>4.0389485969017412E-3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1.237723224501968E-3</v>
      </c>
      <c r="R81" s="230">
        <v>9.450356653023798E-4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236</v>
      </c>
    </row>
    <row r="82" spans="1:105" ht="12" customHeight="1" x14ac:dyDescent="0.25">
      <c r="A82" s="59" t="s">
        <v>159</v>
      </c>
      <c r="B82" s="230">
        <v>8.8453931195211499E-3</v>
      </c>
      <c r="C82" s="230">
        <v>7.2552571785186332E-3</v>
      </c>
      <c r="D82" s="230">
        <v>4.3626754937070951E-3</v>
      </c>
      <c r="E82" s="230">
        <v>6.2268174077694137E-3</v>
      </c>
      <c r="F82" s="230">
        <v>6.9949269221890086E-3</v>
      </c>
      <c r="G82" s="230">
        <v>7.2289521833128886E-3</v>
      </c>
      <c r="H82" s="230">
        <v>8.1201335243112488E-3</v>
      </c>
      <c r="I82" s="230">
        <v>8.3663645414475511E-3</v>
      </c>
      <c r="J82" s="230">
        <v>7.8564922529334134E-3</v>
      </c>
      <c r="K82" s="230">
        <v>2.56517644613695E-3</v>
      </c>
      <c r="L82" s="230">
        <v>6.7616802681963401E-3</v>
      </c>
      <c r="M82" s="230">
        <v>8.8977517014787108E-3</v>
      </c>
      <c r="N82" s="230">
        <v>7.284621965135729E-3</v>
      </c>
      <c r="O82" s="230">
        <v>9.3049540044672138E-3</v>
      </c>
      <c r="P82" s="230">
        <v>8.7031585713375197E-3</v>
      </c>
      <c r="Q82" s="230">
        <v>1.0752338508503709E-3</v>
      </c>
      <c r="R82" s="230">
        <v>1.18993760723904E-4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237</v>
      </c>
    </row>
    <row r="83" spans="1:105" ht="12" customHeight="1" x14ac:dyDescent="0.25">
      <c r="A83" s="59" t="s">
        <v>35</v>
      </c>
      <c r="B83" s="230">
        <v>0.52376587074470926</v>
      </c>
      <c r="C83" s="230">
        <v>0.43501305059748341</v>
      </c>
      <c r="D83" s="230">
        <v>0.38971289872060411</v>
      </c>
      <c r="E83" s="230">
        <v>0.35238115820509691</v>
      </c>
      <c r="F83" s="230">
        <v>0.38527564962042432</v>
      </c>
      <c r="G83" s="230">
        <v>0.39320549020843382</v>
      </c>
      <c r="H83" s="230">
        <v>0.4376478275271834</v>
      </c>
      <c r="I83" s="230">
        <v>0.41865671646768149</v>
      </c>
      <c r="J83" s="230">
        <v>0.3874933817496079</v>
      </c>
      <c r="K83" s="230">
        <v>0.1671207712519541</v>
      </c>
      <c r="L83" s="230">
        <v>0.36250171405427162</v>
      </c>
      <c r="M83" s="230">
        <v>0.47199847447781762</v>
      </c>
      <c r="N83" s="230">
        <v>0.38604009206524309</v>
      </c>
      <c r="O83" s="230">
        <v>0.36460955032487569</v>
      </c>
      <c r="P83" s="230">
        <v>0.32980302662724847</v>
      </c>
      <c r="Q83" s="230">
        <v>0.31808672749722972</v>
      </c>
      <c r="R83" s="230">
        <v>0.28625225990031999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238</v>
      </c>
    </row>
    <row r="84" spans="1:105" ht="12" customHeight="1" x14ac:dyDescent="0.25">
      <c r="A84" s="60" t="s">
        <v>195</v>
      </c>
      <c r="B84" s="262">
        <v>0.39553386706420801</v>
      </c>
      <c r="C84" s="262">
        <v>0.33021306214842577</v>
      </c>
      <c r="D84" s="262">
        <v>0.29605445014339132</v>
      </c>
      <c r="E84" s="262">
        <v>0.28640951128487402</v>
      </c>
      <c r="F84" s="262">
        <v>0.34068263366143742</v>
      </c>
      <c r="G84" s="262">
        <v>0.3461358437151042</v>
      </c>
      <c r="H84" s="262">
        <v>0.39928962358672893</v>
      </c>
      <c r="I84" s="262">
        <v>0.40254876260418371</v>
      </c>
      <c r="J84" s="262">
        <v>0.3663366292694476</v>
      </c>
      <c r="K84" s="262">
        <v>0.15525675093702049</v>
      </c>
      <c r="L84" s="262">
        <v>0.31356808420729659</v>
      </c>
      <c r="M84" s="262">
        <v>0.40488182611091178</v>
      </c>
      <c r="N84" s="262">
        <v>0.33272353051889242</v>
      </c>
      <c r="O84" s="262">
        <v>0.31827470584371559</v>
      </c>
      <c r="P84" s="262">
        <v>0.29902862057834267</v>
      </c>
      <c r="Q84" s="262">
        <v>0.30981814630339821</v>
      </c>
      <c r="R84" s="262">
        <v>0.28663447784769208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239</v>
      </c>
    </row>
    <row r="85" spans="1:105" ht="12" customHeight="1" x14ac:dyDescent="0.25">
      <c r="A85" s="64" t="s">
        <v>28</v>
      </c>
      <c r="B85" s="229">
        <v>6.5616066305381479E-3</v>
      </c>
      <c r="C85" s="229">
        <v>3.790408362339012E-3</v>
      </c>
      <c r="D85" s="229">
        <v>3.5003046375630619E-3</v>
      </c>
      <c r="E85" s="229">
        <v>2.611856274034523E-3</v>
      </c>
      <c r="F85" s="229">
        <v>3.6179762561650412E-3</v>
      </c>
      <c r="G85" s="229">
        <v>3.7267280528112019E-3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6.0574032814875878E-3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1.045821298414566E-3</v>
      </c>
      <c r="C87" s="229">
        <v>8.3453326920412832E-4</v>
      </c>
      <c r="D87" s="229">
        <v>7.4296102215461179E-4</v>
      </c>
      <c r="E87" s="229">
        <v>6.7602624313778099E-4</v>
      </c>
      <c r="F87" s="229">
        <v>6.7075143062722347E-4</v>
      </c>
      <c r="G87" s="229">
        <v>7.134276268739232E-4</v>
      </c>
      <c r="H87" s="229">
        <v>0</v>
      </c>
      <c r="I87" s="229">
        <v>1.586173186254739E-3</v>
      </c>
      <c r="J87" s="229">
        <v>1.4878280918271759E-3</v>
      </c>
      <c r="K87" s="229">
        <v>1.177227029300623E-3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3.0651815744452371E-4</v>
      </c>
      <c r="R87" s="229">
        <v>2.1608903007944321E-4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242</v>
      </c>
    </row>
    <row r="88" spans="1:105" ht="12" customHeight="1" x14ac:dyDescent="0.25">
      <c r="A88" s="64" t="s">
        <v>159</v>
      </c>
      <c r="B88" s="229">
        <v>2.9822563536216679E-3</v>
      </c>
      <c r="C88" s="229">
        <v>2.3797441358948579E-3</v>
      </c>
      <c r="D88" s="229">
        <v>1.412370925301593E-3</v>
      </c>
      <c r="E88" s="229">
        <v>1.927730953210247E-3</v>
      </c>
      <c r="F88" s="229">
        <v>1.9126473558145119E-3</v>
      </c>
      <c r="G88" s="229">
        <v>2.034346814864427E-3</v>
      </c>
      <c r="H88" s="229">
        <v>2.1290656038942301E-3</v>
      </c>
      <c r="I88" s="229">
        <v>2.2613643566981719E-3</v>
      </c>
      <c r="J88" s="229">
        <v>2.1260597504051959E-3</v>
      </c>
      <c r="K88" s="229">
        <v>7.4766860108945192E-4</v>
      </c>
      <c r="L88" s="229">
        <v>1.964038496334418E-3</v>
      </c>
      <c r="M88" s="229">
        <v>2.709204904905723E-3</v>
      </c>
      <c r="N88" s="229">
        <v>2.210092531251851E-3</v>
      </c>
      <c r="O88" s="229">
        <v>2.7324223805401011E-3</v>
      </c>
      <c r="P88" s="229">
        <v>2.5296447225823188E-3</v>
      </c>
      <c r="Q88" s="229">
        <v>2.6627818906545161E-4</v>
      </c>
      <c r="R88" s="229">
        <v>2.7208757599753E-5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243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0.1765895619032877</v>
      </c>
      <c r="C91" s="229">
        <v>0.14268546665198481</v>
      </c>
      <c r="D91" s="229">
        <v>0.12616550741899851</v>
      </c>
      <c r="E91" s="229">
        <v>0.10909201627663941</v>
      </c>
      <c r="F91" s="229">
        <v>0.10534726962888941</v>
      </c>
      <c r="G91" s="229">
        <v>0.1106545341991939</v>
      </c>
      <c r="H91" s="229">
        <v>0.11474945989711351</v>
      </c>
      <c r="I91" s="229">
        <v>0.1131597089299796</v>
      </c>
      <c r="J91" s="229">
        <v>0.10486029336802789</v>
      </c>
      <c r="K91" s="229">
        <v>4.8710471142486063E-2</v>
      </c>
      <c r="L91" s="229">
        <v>0.105294437647185</v>
      </c>
      <c r="M91" s="229">
        <v>0.14371502207134071</v>
      </c>
      <c r="N91" s="229">
        <v>0.11712129034567879</v>
      </c>
      <c r="O91" s="229">
        <v>0.1070684814764323</v>
      </c>
      <c r="P91" s="229">
        <v>9.5859966121596293E-2</v>
      </c>
      <c r="Q91" s="229">
        <v>7.8773150321422375E-2</v>
      </c>
      <c r="R91" s="229">
        <v>6.5453586008435996E-2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246</v>
      </c>
    </row>
    <row r="92" spans="1:105" ht="12" customHeight="1" x14ac:dyDescent="0.25">
      <c r="A92" s="64" t="s">
        <v>36</v>
      </c>
      <c r="B92" s="229">
        <v>0.20835462087834589</v>
      </c>
      <c r="C92" s="229">
        <v>0.18019286899882539</v>
      </c>
      <c r="D92" s="229">
        <v>0.16423330613937359</v>
      </c>
      <c r="E92" s="229">
        <v>0.17210188153785211</v>
      </c>
      <c r="F92" s="229">
        <v>0.22881872784020749</v>
      </c>
      <c r="G92" s="229">
        <v>0.22868056484812599</v>
      </c>
      <c r="H92" s="229">
        <v>0.28204590069292679</v>
      </c>
      <c r="I92" s="229">
        <v>0.28365893833802841</v>
      </c>
      <c r="J92" s="229">
        <v>0.2575093893589675</v>
      </c>
      <c r="K92" s="229">
        <v>0.1030597943037387</v>
      </c>
      <c r="L92" s="229">
        <v>0.20082499801723741</v>
      </c>
      <c r="M92" s="229">
        <v>0.25604645284110422</v>
      </c>
      <c r="N92" s="229">
        <v>0.21108993245310859</v>
      </c>
      <c r="O92" s="229">
        <v>0.20595692661105819</v>
      </c>
      <c r="P92" s="229">
        <v>0.19887367943574949</v>
      </c>
      <c r="Q92" s="229">
        <v>0.2302537845551213</v>
      </c>
      <c r="R92" s="229">
        <v>0.21338739236467921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248</v>
      </c>
    </row>
    <row r="94" spans="1:105" ht="12" customHeight="1" x14ac:dyDescent="0.25">
      <c r="A94" s="64" t="s">
        <v>39</v>
      </c>
      <c r="B94" s="229">
        <v>0</v>
      </c>
      <c r="C94" s="229">
        <v>3.3004073017759908E-4</v>
      </c>
      <c r="D94" s="229">
        <v>0</v>
      </c>
      <c r="E94" s="229">
        <v>0</v>
      </c>
      <c r="F94" s="229">
        <v>3.1526114973363148E-4</v>
      </c>
      <c r="G94" s="229">
        <v>3.262421732348114E-4</v>
      </c>
      <c r="H94" s="229">
        <v>3.6519739279441212E-4</v>
      </c>
      <c r="I94" s="229">
        <v>1.882577793222715E-3</v>
      </c>
      <c r="J94" s="229">
        <v>3.5305870021978868E-4</v>
      </c>
      <c r="K94" s="229">
        <v>1.5615898604056609E-3</v>
      </c>
      <c r="L94" s="229">
        <v>5.4846100465398666E-3</v>
      </c>
      <c r="M94" s="229">
        <v>2.411146293561128E-3</v>
      </c>
      <c r="N94" s="229">
        <v>2.3022151888530689E-3</v>
      </c>
      <c r="O94" s="229">
        <v>2.5168753756850881E-3</v>
      </c>
      <c r="P94" s="229">
        <v>1.7653302984145601E-3</v>
      </c>
      <c r="Q94" s="229">
        <v>2.184150803445212E-4</v>
      </c>
      <c r="R94" s="229">
        <v>1.4927984054100779E-3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249</v>
      </c>
    </row>
    <row r="95" spans="1:105" ht="12" customHeight="1" x14ac:dyDescent="0.25">
      <c r="A95" s="61" t="s">
        <v>207</v>
      </c>
      <c r="B95" s="263">
        <v>0.4588063002260413</v>
      </c>
      <c r="C95" s="263">
        <v>0.3788659940628839</v>
      </c>
      <c r="D95" s="263">
        <v>0.33492221665879601</v>
      </c>
      <c r="E95" s="263">
        <v>0.33308359688191203</v>
      </c>
      <c r="F95" s="263">
        <v>0.38571210509557308</v>
      </c>
      <c r="G95" s="263">
        <v>0.40028519880046259</v>
      </c>
      <c r="H95" s="263">
        <v>0.4460713017439864</v>
      </c>
      <c r="I95" s="263">
        <v>0.47395860738027579</v>
      </c>
      <c r="J95" s="263">
        <v>0.4283333166866034</v>
      </c>
      <c r="K95" s="263">
        <v>0.18933262483321231</v>
      </c>
      <c r="L95" s="263">
        <v>0.36166997740947848</v>
      </c>
      <c r="M95" s="263">
        <v>0.48284671990349548</v>
      </c>
      <c r="N95" s="263">
        <v>0.39834921891287939</v>
      </c>
      <c r="O95" s="263">
        <v>0.37399741610887788</v>
      </c>
      <c r="P95" s="263">
        <v>0.35927906939531562</v>
      </c>
      <c r="Q95" s="263">
        <v>0.31601762995869942</v>
      </c>
      <c r="R95" s="263">
        <v>0.27514757531793532</v>
      </c>
      <c r="S95" s="263">
        <v>0</v>
      </c>
      <c r="T95" s="263">
        <v>0</v>
      </c>
      <c r="U95" s="263">
        <v>0</v>
      </c>
      <c r="V95" s="263">
        <v>0</v>
      </c>
      <c r="W95" s="263">
        <v>0</v>
      </c>
      <c r="X95" s="263">
        <v>0</v>
      </c>
      <c r="Y95" s="263">
        <v>0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0.99999999999999989</v>
      </c>
      <c r="C100" s="232">
        <f t="shared" si="2"/>
        <v>1.0000000000000002</v>
      </c>
      <c r="D100" s="232">
        <f t="shared" si="2"/>
        <v>1</v>
      </c>
      <c r="E100" s="232">
        <f t="shared" si="2"/>
        <v>1.0000000000000002</v>
      </c>
      <c r="F100" s="232">
        <f t="shared" si="2"/>
        <v>0.99999999999999989</v>
      </c>
      <c r="G100" s="232">
        <f t="shared" si="2"/>
        <v>1</v>
      </c>
      <c r="H100" s="232">
        <f t="shared" si="2"/>
        <v>1.0000000000000002</v>
      </c>
      <c r="I100" s="232">
        <f t="shared" si="2"/>
        <v>0.99999999999999978</v>
      </c>
      <c r="J100" s="232">
        <f t="shared" si="2"/>
        <v>0.99999999999999989</v>
      </c>
      <c r="K100" s="232">
        <f t="shared" si="2"/>
        <v>0.99999999999999989</v>
      </c>
      <c r="L100" s="232">
        <f t="shared" si="2"/>
        <v>1.0000000000000002</v>
      </c>
      <c r="M100" s="232">
        <f t="shared" si="2"/>
        <v>1</v>
      </c>
      <c r="N100" s="232">
        <f t="shared" si="2"/>
        <v>1</v>
      </c>
      <c r="O100" s="232">
        <f t="shared" si="2"/>
        <v>1.0000000000000002</v>
      </c>
      <c r="P100" s="232">
        <f t="shared" si="2"/>
        <v>1.0000000000000004</v>
      </c>
      <c r="Q100" s="232">
        <f t="shared" si="2"/>
        <v>1</v>
      </c>
      <c r="R100" s="232">
        <f t="shared" si="2"/>
        <v>1.0000000000000002</v>
      </c>
      <c r="S100" s="232">
        <f t="shared" si="2"/>
        <v>1.0000000000000002</v>
      </c>
      <c r="T100" s="232">
        <f t="shared" si="2"/>
        <v>1</v>
      </c>
      <c r="U100" s="232">
        <f t="shared" si="2"/>
        <v>1</v>
      </c>
      <c r="V100" s="232">
        <f t="shared" si="2"/>
        <v>0.99999999999999989</v>
      </c>
      <c r="W100" s="232">
        <f t="shared" si="2"/>
        <v>1.0000000000000002</v>
      </c>
      <c r="X100" s="232">
        <f t="shared" si="2"/>
        <v>1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2.6113932584432621E-3</v>
      </c>
      <c r="C101" s="266">
        <f t="shared" si="3"/>
        <v>2.6069221852305742E-3</v>
      </c>
      <c r="D101" s="266">
        <f t="shared" si="3"/>
        <v>2.5763198083599928E-3</v>
      </c>
      <c r="E101" s="266">
        <f t="shared" si="3"/>
        <v>2.5579958578911548E-3</v>
      </c>
      <c r="F101" s="266">
        <f t="shared" si="3"/>
        <v>2.4732115775528323E-3</v>
      </c>
      <c r="G101" s="266">
        <f t="shared" si="3"/>
        <v>2.4975909764330291E-3</v>
      </c>
      <c r="H101" s="266">
        <f t="shared" si="3"/>
        <v>2.4259817470457887E-3</v>
      </c>
      <c r="I101" s="266">
        <f t="shared" si="3"/>
        <v>2.4441011151351759E-3</v>
      </c>
      <c r="J101" s="266">
        <f t="shared" si="3"/>
        <v>2.4508842432667418E-3</v>
      </c>
      <c r="K101" s="266">
        <f t="shared" si="3"/>
        <v>2.5125576544562517E-3</v>
      </c>
      <c r="L101" s="266">
        <f t="shared" si="3"/>
        <v>2.5050928589554753E-3</v>
      </c>
      <c r="M101" s="266">
        <f t="shared" si="3"/>
        <v>2.5309943145466621E-3</v>
      </c>
      <c r="N101" s="266">
        <f t="shared" si="3"/>
        <v>2.534412045375739E-3</v>
      </c>
      <c r="O101" s="266">
        <f t="shared" si="3"/>
        <v>2.5145443774933114E-3</v>
      </c>
      <c r="P101" s="266">
        <f t="shared" si="3"/>
        <v>2.5042953405710368E-3</v>
      </c>
      <c r="Q101" s="266">
        <f t="shared" si="3"/>
        <v>2.1730214505866906E-3</v>
      </c>
      <c r="R101" s="266">
        <f t="shared" si="3"/>
        <v>2.0871165533093363E-3</v>
      </c>
      <c r="S101" s="266">
        <f t="shared" si="3"/>
        <v>2.0749123065585406E-3</v>
      </c>
      <c r="T101" s="266">
        <f t="shared" si="3"/>
        <v>2.1250247959345887E-3</v>
      </c>
      <c r="U101" s="266">
        <f t="shared" si="3"/>
        <v>2.1956021666740123E-3</v>
      </c>
      <c r="V101" s="266">
        <f t="shared" si="3"/>
        <v>2.1539898292352957E-3</v>
      </c>
      <c r="W101" s="266">
        <f t="shared" si="3"/>
        <v>2.2095749320538999E-3</v>
      </c>
      <c r="X101" s="266">
        <f t="shared" si="3"/>
        <v>1.9933090996852908E-3</v>
      </c>
      <c r="Y101" s="266">
        <f t="shared" si="3"/>
        <v>2.0058768415293399E-3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1.3927430711697406E-3</v>
      </c>
      <c r="C102" s="267">
        <f t="shared" si="4"/>
        <v>1.3903584987896402E-3</v>
      </c>
      <c r="D102" s="267">
        <f t="shared" si="4"/>
        <v>1.3740372311253299E-3</v>
      </c>
      <c r="E102" s="267">
        <f t="shared" si="4"/>
        <v>1.3642644575419499E-3</v>
      </c>
      <c r="F102" s="267">
        <f t="shared" si="4"/>
        <v>1.319046174694844E-3</v>
      </c>
      <c r="G102" s="267">
        <f t="shared" si="4"/>
        <v>1.3320485207642826E-3</v>
      </c>
      <c r="H102" s="267">
        <f t="shared" si="4"/>
        <v>1.2938569317577544E-3</v>
      </c>
      <c r="I102" s="267">
        <f t="shared" si="4"/>
        <v>1.3035205947387605E-3</v>
      </c>
      <c r="J102" s="267">
        <f t="shared" si="4"/>
        <v>1.3071382630755958E-3</v>
      </c>
      <c r="K102" s="267">
        <f t="shared" si="4"/>
        <v>1.3400307490433346E-3</v>
      </c>
      <c r="L102" s="267">
        <f t="shared" si="4"/>
        <v>1.3360495247762532E-3</v>
      </c>
      <c r="M102" s="267">
        <f t="shared" si="4"/>
        <v>1.3498636344248863E-3</v>
      </c>
      <c r="N102" s="267">
        <f t="shared" si="4"/>
        <v>1.3516864242003946E-3</v>
      </c>
      <c r="O102" s="267">
        <f t="shared" si="4"/>
        <v>1.3410903346630998E-3</v>
      </c>
      <c r="P102" s="267">
        <f t="shared" si="4"/>
        <v>1.3356241816378869E-3</v>
      </c>
      <c r="Q102" s="267">
        <f t="shared" si="4"/>
        <v>1.1589447736462346E-3</v>
      </c>
      <c r="R102" s="267">
        <f t="shared" si="4"/>
        <v>1.1131288284316459E-3</v>
      </c>
      <c r="S102" s="267">
        <f t="shared" si="4"/>
        <v>1.1066198968312214E-3</v>
      </c>
      <c r="T102" s="267">
        <f t="shared" si="4"/>
        <v>1.1333465578317807E-3</v>
      </c>
      <c r="U102" s="267">
        <f t="shared" si="4"/>
        <v>1.1709878222261397E-3</v>
      </c>
      <c r="V102" s="267">
        <f t="shared" si="4"/>
        <v>1.148794575592158E-3</v>
      </c>
      <c r="W102" s="267">
        <f t="shared" si="4"/>
        <v>1.17843996376208E-3</v>
      </c>
      <c r="X102" s="267">
        <f t="shared" si="4"/>
        <v>1.0630981864988215E-3</v>
      </c>
      <c r="Y102" s="267">
        <f t="shared" si="4"/>
        <v>1.0698009821489816E-3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3.4818576779243507E-2</v>
      </c>
      <c r="C103" s="267">
        <f t="shared" si="5"/>
        <v>3.4758962469740994E-2</v>
      </c>
      <c r="D103" s="267">
        <f t="shared" si="5"/>
        <v>3.4350930778133261E-2</v>
      </c>
      <c r="E103" s="267">
        <f t="shared" si="5"/>
        <v>3.4106611438548734E-2</v>
      </c>
      <c r="F103" s="267">
        <f t="shared" si="5"/>
        <v>3.2976154367371092E-2</v>
      </c>
      <c r="G103" s="267">
        <f t="shared" si="5"/>
        <v>3.3301213019107073E-2</v>
      </c>
      <c r="H103" s="267">
        <f t="shared" si="5"/>
        <v>3.2346423293943861E-2</v>
      </c>
      <c r="I103" s="267">
        <f t="shared" si="5"/>
        <v>3.258801486846901E-2</v>
      </c>
      <c r="J103" s="267">
        <f t="shared" si="5"/>
        <v>3.2678456576889892E-2</v>
      </c>
      <c r="K103" s="267">
        <f t="shared" si="5"/>
        <v>3.3500768726083367E-2</v>
      </c>
      <c r="L103" s="267">
        <f t="shared" si="5"/>
        <v>3.3401238119406332E-2</v>
      </c>
      <c r="M103" s="267">
        <f t="shared" si="5"/>
        <v>3.374659086062215E-2</v>
      </c>
      <c r="N103" s="267">
        <f t="shared" si="5"/>
        <v>3.3792160605009863E-2</v>
      </c>
      <c r="O103" s="267">
        <f t="shared" si="5"/>
        <v>3.3527258366577488E-2</v>
      </c>
      <c r="P103" s="267">
        <f t="shared" si="5"/>
        <v>3.3390604540947159E-2</v>
      </c>
      <c r="Q103" s="267">
        <f t="shared" si="5"/>
        <v>2.8973619341155863E-2</v>
      </c>
      <c r="R103" s="267">
        <f t="shared" si="5"/>
        <v>2.7828220710791142E-2</v>
      </c>
      <c r="S103" s="267">
        <f t="shared" si="5"/>
        <v>2.766549742078054E-2</v>
      </c>
      <c r="T103" s="267">
        <f t="shared" si="5"/>
        <v>2.8333663945794525E-2</v>
      </c>
      <c r="U103" s="267">
        <f t="shared" si="5"/>
        <v>2.9274695555653499E-2</v>
      </c>
      <c r="V103" s="267">
        <f t="shared" si="5"/>
        <v>2.871986438980394E-2</v>
      </c>
      <c r="W103" s="267">
        <f t="shared" si="5"/>
        <v>2.9460999094051993E-2</v>
      </c>
      <c r="X103" s="267">
        <f t="shared" si="5"/>
        <v>2.6577454662470544E-2</v>
      </c>
      <c r="Y103" s="267">
        <f t="shared" si="5"/>
        <v>2.6745024553724538E-2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8.7046441948108761E-4</v>
      </c>
      <c r="C104" s="267">
        <f t="shared" si="6"/>
        <v>8.6897406174352479E-4</v>
      </c>
      <c r="D104" s="267">
        <f t="shared" si="6"/>
        <v>8.5877326945333124E-4</v>
      </c>
      <c r="E104" s="267">
        <f t="shared" si="6"/>
        <v>8.5266528596371859E-4</v>
      </c>
      <c r="F104" s="267">
        <f t="shared" si="6"/>
        <v>8.2440385918427735E-4</v>
      </c>
      <c r="G104" s="267">
        <f t="shared" si="6"/>
        <v>8.3253032547767687E-4</v>
      </c>
      <c r="H104" s="267">
        <f t="shared" si="6"/>
        <v>8.0866058234859643E-4</v>
      </c>
      <c r="I104" s="267">
        <f t="shared" si="6"/>
        <v>8.1470037171172522E-4</v>
      </c>
      <c r="J104" s="267">
        <f t="shared" si="6"/>
        <v>8.1696141442224755E-4</v>
      </c>
      <c r="K104" s="267">
        <f t="shared" si="6"/>
        <v>8.3751921815208407E-4</v>
      </c>
      <c r="L104" s="267">
        <f t="shared" si="6"/>
        <v>8.350309529851584E-4</v>
      </c>
      <c r="M104" s="267">
        <f t="shared" si="6"/>
        <v>8.4366477151555375E-4</v>
      </c>
      <c r="N104" s="267">
        <f t="shared" si="6"/>
        <v>8.4480401512524676E-4</v>
      </c>
      <c r="O104" s="267">
        <f t="shared" si="6"/>
        <v>8.3818145916443696E-4</v>
      </c>
      <c r="P104" s="267">
        <f t="shared" si="6"/>
        <v>8.3476511352367907E-4</v>
      </c>
      <c r="Q104" s="267">
        <f t="shared" si="6"/>
        <v>7.2434048352889668E-4</v>
      </c>
      <c r="R104" s="267">
        <f t="shared" si="6"/>
        <v>6.9570551776977868E-4</v>
      </c>
      <c r="S104" s="267">
        <f t="shared" si="6"/>
        <v>6.9163743551951329E-4</v>
      </c>
      <c r="T104" s="267">
        <f t="shared" si="6"/>
        <v>7.0834159864486277E-4</v>
      </c>
      <c r="U104" s="267">
        <f t="shared" si="6"/>
        <v>7.318673888913373E-4</v>
      </c>
      <c r="V104" s="267">
        <f t="shared" si="6"/>
        <v>7.1799660974509864E-4</v>
      </c>
      <c r="W104" s="267">
        <f t="shared" si="6"/>
        <v>7.3652497735130016E-4</v>
      </c>
      <c r="X104" s="267">
        <f t="shared" si="6"/>
        <v>6.6443636656176317E-4</v>
      </c>
      <c r="Y104" s="267">
        <f t="shared" si="6"/>
        <v>6.6862561384311312E-4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1.6447643537523021E-3</v>
      </c>
      <c r="C105" s="268">
        <f t="shared" si="7"/>
        <v>1.6416823379080037E-3</v>
      </c>
      <c r="D105" s="268">
        <f t="shared" si="7"/>
        <v>1.6270490954995197E-3</v>
      </c>
      <c r="E105" s="268">
        <f t="shared" si="7"/>
        <v>1.6185268030547376E-3</v>
      </c>
      <c r="F105" s="268">
        <f t="shared" si="7"/>
        <v>1.5794248169257962E-3</v>
      </c>
      <c r="G105" s="268">
        <f t="shared" si="7"/>
        <v>1.5910409318468861E-3</v>
      </c>
      <c r="H105" s="268">
        <f t="shared" si="7"/>
        <v>1.5572757109385755E-3</v>
      </c>
      <c r="I105" s="268">
        <f t="shared" si="7"/>
        <v>1.5654737034055248E-3</v>
      </c>
      <c r="J105" s="268">
        <f t="shared" si="7"/>
        <v>1.5686301076257843E-3</v>
      </c>
      <c r="K105" s="268">
        <f t="shared" si="7"/>
        <v>1.5946303670838276E-3</v>
      </c>
      <c r="L105" s="268">
        <f t="shared" si="7"/>
        <v>1.5942666169242474E-3</v>
      </c>
      <c r="M105" s="268">
        <f t="shared" si="7"/>
        <v>1.6077086018349406E-3</v>
      </c>
      <c r="N105" s="268">
        <f t="shared" si="7"/>
        <v>1.6080939759072308E-3</v>
      </c>
      <c r="O105" s="268">
        <f t="shared" si="7"/>
        <v>1.5994404368789568E-3</v>
      </c>
      <c r="P105" s="268">
        <f t="shared" si="7"/>
        <v>1.5940610259382823E-3</v>
      </c>
      <c r="Q105" s="268">
        <f t="shared" si="7"/>
        <v>1.421705720918367E-3</v>
      </c>
      <c r="R105" s="268">
        <f t="shared" si="7"/>
        <v>1.373745698707201E-3</v>
      </c>
      <c r="S105" s="268">
        <f t="shared" si="7"/>
        <v>1.3643624992298292E-3</v>
      </c>
      <c r="T105" s="268">
        <f t="shared" si="7"/>
        <v>1.3919193170440097E-3</v>
      </c>
      <c r="U105" s="268">
        <f t="shared" si="7"/>
        <v>1.4309635959289381E-3</v>
      </c>
      <c r="V105" s="268">
        <f t="shared" si="7"/>
        <v>1.4111975666641265E-3</v>
      </c>
      <c r="W105" s="268">
        <f t="shared" si="7"/>
        <v>1.4435502511750539E-3</v>
      </c>
      <c r="X105" s="268">
        <f t="shared" si="7"/>
        <v>1.3214032484533502E-3</v>
      </c>
      <c r="Y105" s="268">
        <f t="shared" si="7"/>
        <v>1.3256027104941673E-3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0.16945560963551967</v>
      </c>
      <c r="C106" s="269">
        <f t="shared" si="8"/>
        <v>0.17014570515323718</v>
      </c>
      <c r="D106" s="269">
        <f t="shared" si="8"/>
        <v>0.16980072205167196</v>
      </c>
      <c r="E106" s="269">
        <f t="shared" si="8"/>
        <v>0.17114823781534552</v>
      </c>
      <c r="F106" s="269">
        <f t="shared" si="8"/>
        <v>0.17387789607685067</v>
      </c>
      <c r="G106" s="269">
        <f t="shared" si="8"/>
        <v>0.17341544490558736</v>
      </c>
      <c r="H106" s="269">
        <f t="shared" si="8"/>
        <v>0.17451869259797093</v>
      </c>
      <c r="I106" s="269">
        <f t="shared" si="8"/>
        <v>0.17380221235793464</v>
      </c>
      <c r="J106" s="269">
        <f t="shared" si="8"/>
        <v>0.17391597675909529</v>
      </c>
      <c r="K106" s="269">
        <f t="shared" si="8"/>
        <v>0.17216152271568286</v>
      </c>
      <c r="L106" s="269">
        <f t="shared" si="8"/>
        <v>0.17202891173919818</v>
      </c>
      <c r="M106" s="269">
        <f t="shared" si="8"/>
        <v>0.1714045385435182</v>
      </c>
      <c r="N106" s="269">
        <f t="shared" si="8"/>
        <v>0.17149471119698187</v>
      </c>
      <c r="O106" s="269">
        <f t="shared" si="8"/>
        <v>0.17209076476171442</v>
      </c>
      <c r="P106" s="269">
        <f t="shared" si="8"/>
        <v>0.17234884481774526</v>
      </c>
      <c r="Q106" s="269">
        <f t="shared" si="8"/>
        <v>0.16901614738051846</v>
      </c>
      <c r="R106" s="269">
        <f t="shared" si="8"/>
        <v>0.16937594878165757</v>
      </c>
      <c r="S106" s="269">
        <f t="shared" si="8"/>
        <v>0.17250005458300657</v>
      </c>
      <c r="T106" s="269">
        <f t="shared" si="8"/>
        <v>0.17142226796562526</v>
      </c>
      <c r="U106" s="269">
        <f t="shared" si="8"/>
        <v>0.16547532897305214</v>
      </c>
      <c r="V106" s="269">
        <f t="shared" si="8"/>
        <v>0.17017968684520893</v>
      </c>
      <c r="W106" s="269">
        <f t="shared" si="8"/>
        <v>0.17351101467961202</v>
      </c>
      <c r="X106" s="269">
        <f t="shared" si="8"/>
        <v>0.18643456632587405</v>
      </c>
      <c r="Y106" s="269">
        <f t="shared" si="8"/>
        <v>0.18517257173981283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0.28135508088911398</v>
      </c>
      <c r="C107" s="269">
        <f t="shared" si="9"/>
        <v>0.28142040170881866</v>
      </c>
      <c r="D107" s="269">
        <f t="shared" si="9"/>
        <v>0.28643273689118282</v>
      </c>
      <c r="E107" s="269">
        <f t="shared" si="9"/>
        <v>0.28734662606111966</v>
      </c>
      <c r="F107" s="269">
        <f t="shared" si="9"/>
        <v>0.29611233973162254</v>
      </c>
      <c r="G107" s="269">
        <f t="shared" si="9"/>
        <v>0.29304297407968849</v>
      </c>
      <c r="H107" s="269">
        <f t="shared" si="9"/>
        <v>0.3024182913966445</v>
      </c>
      <c r="I107" s="269">
        <f t="shared" si="9"/>
        <v>0.30014997212278766</v>
      </c>
      <c r="J107" s="269">
        <f t="shared" si="9"/>
        <v>0.29910411612068205</v>
      </c>
      <c r="K107" s="269">
        <f t="shared" si="9"/>
        <v>0.29262966268570828</v>
      </c>
      <c r="L107" s="269">
        <f t="shared" si="9"/>
        <v>0.29370862040654794</v>
      </c>
      <c r="M107" s="269">
        <f t="shared" si="9"/>
        <v>0.29049834736310592</v>
      </c>
      <c r="N107" s="269">
        <f t="shared" si="9"/>
        <v>0.29022270075094109</v>
      </c>
      <c r="O107" s="269">
        <f t="shared" si="9"/>
        <v>0.29217943818084902</v>
      </c>
      <c r="P107" s="269">
        <f t="shared" si="9"/>
        <v>0.29350269369000825</v>
      </c>
      <c r="Q107" s="269">
        <f t="shared" si="9"/>
        <v>0.35108964939337572</v>
      </c>
      <c r="R107" s="269">
        <f t="shared" si="9"/>
        <v>0.36550094116435988</v>
      </c>
      <c r="S107" s="269">
        <f t="shared" si="9"/>
        <v>0.36386911189570326</v>
      </c>
      <c r="T107" s="269">
        <f t="shared" si="9"/>
        <v>0.35660043355773285</v>
      </c>
      <c r="U107" s="269">
        <f t="shared" si="9"/>
        <v>0.3515416779512846</v>
      </c>
      <c r="V107" s="269">
        <f t="shared" si="9"/>
        <v>0.35187354274754118</v>
      </c>
      <c r="W107" s="269">
        <f t="shared" si="9"/>
        <v>0.33516729609616347</v>
      </c>
      <c r="X107" s="269">
        <f t="shared" si="9"/>
        <v>0.3577201464080339</v>
      </c>
      <c r="Y107" s="269">
        <f t="shared" si="9"/>
        <v>0.35949563388296302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0.38824444027713617</v>
      </c>
      <c r="C108" s="269">
        <f t="shared" si="10"/>
        <v>0.38751315858096436</v>
      </c>
      <c r="D108" s="269">
        <f t="shared" si="10"/>
        <v>0.38405892364158511</v>
      </c>
      <c r="E108" s="269">
        <f t="shared" si="10"/>
        <v>0.38204143345636449</v>
      </c>
      <c r="F108" s="269">
        <f t="shared" si="10"/>
        <v>0.37279937082891568</v>
      </c>
      <c r="G108" s="269">
        <f t="shared" si="10"/>
        <v>0.37554439406463902</v>
      </c>
      <c r="H108" s="269">
        <f t="shared" si="10"/>
        <v>0.36739728206399364</v>
      </c>
      <c r="I108" s="269">
        <f t="shared" si="10"/>
        <v>0.36968082217543669</v>
      </c>
      <c r="J108" s="269">
        <f t="shared" si="10"/>
        <v>0.37043688835394739</v>
      </c>
      <c r="K108" s="269">
        <f t="shared" si="10"/>
        <v>0.37684330681123734</v>
      </c>
      <c r="L108" s="269">
        <f t="shared" si="10"/>
        <v>0.37612429053446517</v>
      </c>
      <c r="M108" s="269">
        <f t="shared" si="10"/>
        <v>0.37929556501530659</v>
      </c>
      <c r="N108" s="269">
        <f t="shared" si="10"/>
        <v>0.37938648365337607</v>
      </c>
      <c r="O108" s="269">
        <f t="shared" si="10"/>
        <v>0.3773449140733135</v>
      </c>
      <c r="P108" s="269">
        <f t="shared" si="10"/>
        <v>0.37607578687584509</v>
      </c>
      <c r="Q108" s="269">
        <f t="shared" si="10"/>
        <v>0.33549680029179441</v>
      </c>
      <c r="R108" s="269">
        <f t="shared" si="10"/>
        <v>0.32416477426985024</v>
      </c>
      <c r="S108" s="269">
        <f t="shared" si="10"/>
        <v>0.32199485611703854</v>
      </c>
      <c r="T108" s="269">
        <f t="shared" si="10"/>
        <v>0.32847931428207239</v>
      </c>
      <c r="U108" s="269">
        <f t="shared" si="10"/>
        <v>0.33771289244687408</v>
      </c>
      <c r="V108" s="269">
        <f t="shared" si="10"/>
        <v>0.33313273186941272</v>
      </c>
      <c r="W108" s="269">
        <f t="shared" si="10"/>
        <v>0.34071666565843289</v>
      </c>
      <c r="X108" s="269">
        <f t="shared" si="10"/>
        <v>0.31185866278373303</v>
      </c>
      <c r="Y108" s="269">
        <f t="shared" si="10"/>
        <v>0.31284012239925318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0.20913382526723759</v>
      </c>
      <c r="C109" s="270">
        <f t="shared" si="11"/>
        <v>0.20926941166198523</v>
      </c>
      <c r="D109" s="270">
        <f t="shared" si="11"/>
        <v>0.20816511028186477</v>
      </c>
      <c r="E109" s="270">
        <f t="shared" si="11"/>
        <v>0.19864861228188663</v>
      </c>
      <c r="F109" s="270">
        <f t="shared" si="11"/>
        <v>0.18855200663839222</v>
      </c>
      <c r="G109" s="270">
        <f t="shared" si="11"/>
        <v>0.18839970750159846</v>
      </c>
      <c r="H109" s="270">
        <f t="shared" si="11"/>
        <v>0.18363615973597738</v>
      </c>
      <c r="I109" s="270">
        <f t="shared" si="11"/>
        <v>0.1764698191973238</v>
      </c>
      <c r="J109" s="270">
        <f t="shared" si="11"/>
        <v>0.17907888386714405</v>
      </c>
      <c r="K109" s="270">
        <f t="shared" si="11"/>
        <v>0.18032146584322167</v>
      </c>
      <c r="L109" s="270">
        <f t="shared" si="11"/>
        <v>0.19001585860116008</v>
      </c>
      <c r="M109" s="270">
        <f t="shared" si="11"/>
        <v>0.18926395940306615</v>
      </c>
      <c r="N109" s="270">
        <f t="shared" si="11"/>
        <v>0.1884893186203345</v>
      </c>
      <c r="O109" s="270">
        <f t="shared" si="11"/>
        <v>0.1886515412459939</v>
      </c>
      <c r="P109" s="270">
        <f t="shared" si="11"/>
        <v>0.1824400546196514</v>
      </c>
      <c r="Q109" s="270">
        <f t="shared" si="11"/>
        <v>0.16890343259716251</v>
      </c>
      <c r="R109" s="270">
        <f t="shared" si="11"/>
        <v>0.16558898433845007</v>
      </c>
      <c r="S109" s="270">
        <f t="shared" si="11"/>
        <v>0.16851931662406944</v>
      </c>
      <c r="T109" s="270">
        <f t="shared" si="11"/>
        <v>0.16977216282754137</v>
      </c>
      <c r="U109" s="270">
        <f t="shared" si="11"/>
        <v>0.17984322902048697</v>
      </c>
      <c r="V109" s="270">
        <f t="shared" si="11"/>
        <v>0.18628147521561811</v>
      </c>
      <c r="W109" s="270">
        <f t="shared" si="11"/>
        <v>0.19571561296537612</v>
      </c>
      <c r="X109" s="270">
        <f t="shared" si="11"/>
        <v>0.16987336843698725</v>
      </c>
      <c r="Y109" s="270">
        <f t="shared" si="11"/>
        <v>0.15896853342180475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0.17911061500989872</v>
      </c>
      <c r="C110" s="270">
        <f t="shared" si="12"/>
        <v>0.17824374691897896</v>
      </c>
      <c r="D110" s="270">
        <f t="shared" si="12"/>
        <v>0.17589381335972035</v>
      </c>
      <c r="E110" s="270">
        <f t="shared" si="12"/>
        <v>0.18339282117447769</v>
      </c>
      <c r="F110" s="270">
        <f t="shared" si="12"/>
        <v>0.1842473641905234</v>
      </c>
      <c r="G110" s="270">
        <f t="shared" si="12"/>
        <v>0.18714468656304059</v>
      </c>
      <c r="H110" s="270">
        <f t="shared" si="12"/>
        <v>0.18376112232801628</v>
      </c>
      <c r="I110" s="270">
        <f t="shared" si="12"/>
        <v>0.19321100297811286</v>
      </c>
      <c r="J110" s="270">
        <f t="shared" si="12"/>
        <v>0.19135800448680335</v>
      </c>
      <c r="K110" s="270">
        <f t="shared" si="12"/>
        <v>0.19652184096801578</v>
      </c>
      <c r="L110" s="270">
        <f t="shared" si="12"/>
        <v>0.18610843193330509</v>
      </c>
      <c r="M110" s="270">
        <f t="shared" si="12"/>
        <v>0.19003160561224047</v>
      </c>
      <c r="N110" s="270">
        <f t="shared" si="12"/>
        <v>0.19089716503304158</v>
      </c>
      <c r="O110" s="270">
        <f t="shared" si="12"/>
        <v>0.18869337282731963</v>
      </c>
      <c r="P110" s="270">
        <f t="shared" si="12"/>
        <v>0.19363573225619371</v>
      </c>
      <c r="Q110" s="270">
        <f t="shared" si="12"/>
        <v>0.16659336769463187</v>
      </c>
      <c r="R110" s="270">
        <f t="shared" si="12"/>
        <v>0.1585757899314002</v>
      </c>
      <c r="S110" s="270">
        <f t="shared" si="12"/>
        <v>0.1534755394929691</v>
      </c>
      <c r="T110" s="270">
        <f t="shared" si="12"/>
        <v>0.15870715145453099</v>
      </c>
      <c r="U110" s="270">
        <f t="shared" si="12"/>
        <v>0.15786966342638725</v>
      </c>
      <c r="V110" s="270">
        <f t="shared" si="12"/>
        <v>0.14685125665379459</v>
      </c>
      <c r="W110" s="270">
        <f t="shared" si="12"/>
        <v>0.14500105269305683</v>
      </c>
      <c r="X110" s="270">
        <f t="shared" si="12"/>
        <v>0.14198529434674576</v>
      </c>
      <c r="Y110" s="270">
        <f t="shared" si="12"/>
        <v>0.15387158897744846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0.11960692731614005</v>
      </c>
      <c r="C111" s="269">
        <f t="shared" si="13"/>
        <v>0.11965383500356742</v>
      </c>
      <c r="D111" s="269">
        <f t="shared" si="13"/>
        <v>0.11892050723298869</v>
      </c>
      <c r="E111" s="269">
        <f t="shared" si="13"/>
        <v>0.11896363882417038</v>
      </c>
      <c r="F111" s="269">
        <f t="shared" si="13"/>
        <v>0.11803815256688226</v>
      </c>
      <c r="G111" s="269">
        <f t="shared" si="13"/>
        <v>0.1184427631764562</v>
      </c>
      <c r="H111" s="269">
        <f t="shared" si="13"/>
        <v>0.11723353567535659</v>
      </c>
      <c r="I111" s="269">
        <f t="shared" si="13"/>
        <v>0.11765118269038076</v>
      </c>
      <c r="J111" s="269">
        <f t="shared" si="13"/>
        <v>0.11772094816099496</v>
      </c>
      <c r="K111" s="269">
        <f t="shared" si="13"/>
        <v>0.11858000107255237</v>
      </c>
      <c r="L111" s="269">
        <f t="shared" si="13"/>
        <v>0.11846649924674142</v>
      </c>
      <c r="M111" s="269">
        <f t="shared" si="13"/>
        <v>0.11872272689512506</v>
      </c>
      <c r="N111" s="269">
        <f t="shared" si="13"/>
        <v>0.1187649473330826</v>
      </c>
      <c r="O111" s="269">
        <f t="shared" si="13"/>
        <v>0.11856436800934586</v>
      </c>
      <c r="P111" s="269">
        <f t="shared" si="13"/>
        <v>0.11841332441378363</v>
      </c>
      <c r="Q111" s="269">
        <f t="shared" si="13"/>
        <v>0.10994577116447544</v>
      </c>
      <c r="R111" s="269">
        <f t="shared" si="13"/>
        <v>0.10786041847512337</v>
      </c>
      <c r="S111" s="269">
        <f t="shared" si="13"/>
        <v>0.10873294784533204</v>
      </c>
      <c r="T111" s="269">
        <f t="shared" si="13"/>
        <v>0.10980568797931979</v>
      </c>
      <c r="U111" s="269">
        <f t="shared" si="13"/>
        <v>0.11046598409941508</v>
      </c>
      <c r="V111" s="269">
        <f t="shared" si="13"/>
        <v>0.11066219556679649</v>
      </c>
      <c r="W111" s="269">
        <f t="shared" si="13"/>
        <v>0.11557593434739745</v>
      </c>
      <c r="X111" s="269">
        <f t="shared" si="13"/>
        <v>0.11236692291868937</v>
      </c>
      <c r="Y111" s="269">
        <f t="shared" si="13"/>
        <v>0.11067674127623084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4.609535835138797E-2</v>
      </c>
      <c r="C112" s="270">
        <f t="shared" si="14"/>
        <v>4.6125243060116859E-2</v>
      </c>
      <c r="D112" s="270">
        <f t="shared" si="14"/>
        <v>4.5881843085103034E-2</v>
      </c>
      <c r="E112" s="270">
        <f t="shared" si="14"/>
        <v>4.3784303937627882E-2</v>
      </c>
      <c r="F112" s="270">
        <f t="shared" si="14"/>
        <v>4.1558902787551817E-2</v>
      </c>
      <c r="G112" s="270">
        <f t="shared" si="14"/>
        <v>4.1525334409609392E-2</v>
      </c>
      <c r="H112" s="270">
        <f t="shared" si="14"/>
        <v>4.0475396930582871E-2</v>
      </c>
      <c r="I112" s="270">
        <f t="shared" si="14"/>
        <v>3.8895857921170097E-2</v>
      </c>
      <c r="J112" s="270">
        <f t="shared" si="14"/>
        <v>3.947092400989885E-2</v>
      </c>
      <c r="K112" s="270">
        <f t="shared" si="14"/>
        <v>3.9744802524744917E-2</v>
      </c>
      <c r="L112" s="270">
        <f t="shared" si="14"/>
        <v>4.1881551602065394E-2</v>
      </c>
      <c r="M112" s="270">
        <f t="shared" si="14"/>
        <v>4.1715824881694029E-2</v>
      </c>
      <c r="N112" s="270">
        <f t="shared" si="14"/>
        <v>4.15450856699573E-2</v>
      </c>
      <c r="O112" s="270">
        <f t="shared" si="14"/>
        <v>4.1580841292238477E-2</v>
      </c>
      <c r="P112" s="270">
        <f t="shared" si="14"/>
        <v>4.0211762418602234E-2</v>
      </c>
      <c r="Q112" s="270">
        <f t="shared" si="14"/>
        <v>3.7228144430471524E-2</v>
      </c>
      <c r="R112" s="270">
        <f t="shared" si="14"/>
        <v>3.6497604165034961E-2</v>
      </c>
      <c r="S112" s="270">
        <f t="shared" si="14"/>
        <v>3.7143481113068907E-2</v>
      </c>
      <c r="T112" s="270">
        <f t="shared" si="14"/>
        <v>3.7419621974712977E-2</v>
      </c>
      <c r="U112" s="270">
        <f t="shared" si="14"/>
        <v>3.9639393953498178E-2</v>
      </c>
      <c r="V112" s="270">
        <f t="shared" si="14"/>
        <v>4.1058453090105092E-2</v>
      </c>
      <c r="W112" s="270">
        <f t="shared" si="14"/>
        <v>4.3137839147122735E-2</v>
      </c>
      <c r="X112" s="270">
        <f t="shared" si="14"/>
        <v>3.744192878628979E-2</v>
      </c>
      <c r="Y112" s="270">
        <f t="shared" si="14"/>
        <v>3.5038385135972683E-2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3.4033651067593249E-2</v>
      </c>
      <c r="C113" s="270">
        <f t="shared" si="15"/>
        <v>3.4241741154844185E-2</v>
      </c>
      <c r="D113" s="270">
        <f t="shared" si="15"/>
        <v>3.4269764146903234E-2</v>
      </c>
      <c r="E113" s="270">
        <f t="shared" si="15"/>
        <v>3.4757572408342957E-2</v>
      </c>
      <c r="F113" s="270">
        <f t="shared" si="15"/>
        <v>3.586913677246361E-2</v>
      </c>
      <c r="G113" s="270">
        <f t="shared" si="15"/>
        <v>3.5668714554029569E-2</v>
      </c>
      <c r="H113" s="270">
        <f t="shared" si="15"/>
        <v>3.6255198706550633E-2</v>
      </c>
      <c r="I113" s="270">
        <f t="shared" si="15"/>
        <v>3.6169528768364434E-2</v>
      </c>
      <c r="J113" s="270">
        <f t="shared" si="15"/>
        <v>3.6072649071027973E-2</v>
      </c>
      <c r="K113" s="270">
        <f t="shared" si="15"/>
        <v>3.5519658023840953E-2</v>
      </c>
      <c r="L113" s="270">
        <f t="shared" si="15"/>
        <v>3.5564635166680549E-2</v>
      </c>
      <c r="M113" s="270">
        <f t="shared" si="15"/>
        <v>3.5121879599708146E-2</v>
      </c>
      <c r="N113" s="270">
        <f t="shared" si="15"/>
        <v>3.5144060585906592E-2</v>
      </c>
      <c r="O113" s="270">
        <f t="shared" si="15"/>
        <v>3.53934652916401E-2</v>
      </c>
      <c r="P113" s="270">
        <f t="shared" si="15"/>
        <v>3.5522151064992957E-2</v>
      </c>
      <c r="Q113" s="270">
        <f t="shared" si="15"/>
        <v>3.5998645607751817E-2</v>
      </c>
      <c r="R113" s="270">
        <f t="shared" si="15"/>
        <v>3.6410994089701429E-2</v>
      </c>
      <c r="S113" s="270">
        <f t="shared" si="15"/>
        <v>3.7761796903812435E-2</v>
      </c>
      <c r="T113" s="270">
        <f t="shared" si="15"/>
        <v>3.7405292282917189E-2</v>
      </c>
      <c r="U113" s="270">
        <f t="shared" si="15"/>
        <v>3.6030407848990614E-2</v>
      </c>
      <c r="V113" s="270">
        <f t="shared" si="15"/>
        <v>3.7236136274497789E-2</v>
      </c>
      <c r="W113" s="270">
        <f t="shared" si="15"/>
        <v>4.0478293974078615E-2</v>
      </c>
      <c r="X113" s="270">
        <f t="shared" si="15"/>
        <v>4.3629898682501313E-2</v>
      </c>
      <c r="Y113" s="270">
        <f t="shared" si="15"/>
        <v>4.1723392719349973E-2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3.9477917897158842E-2</v>
      </c>
      <c r="C114" s="271">
        <f t="shared" si="16"/>
        <v>3.9286850788606387E-2</v>
      </c>
      <c r="D114" s="271">
        <f t="shared" si="16"/>
        <v>3.8768900000982424E-2</v>
      </c>
      <c r="E114" s="271">
        <f t="shared" si="16"/>
        <v>4.0421762478199535E-2</v>
      </c>
      <c r="F114" s="271">
        <f t="shared" si="16"/>
        <v>4.061011300686683E-2</v>
      </c>
      <c r="G114" s="271">
        <f t="shared" si="16"/>
        <v>4.1248714212817242E-2</v>
      </c>
      <c r="H114" s="271">
        <f t="shared" si="16"/>
        <v>4.0502940038223086E-2</v>
      </c>
      <c r="I114" s="271">
        <f t="shared" si="16"/>
        <v>4.2585796000846235E-2</v>
      </c>
      <c r="J114" s="271">
        <f t="shared" si="16"/>
        <v>4.2177375080068136E-2</v>
      </c>
      <c r="K114" s="271">
        <f t="shared" si="16"/>
        <v>4.3315540523966509E-2</v>
      </c>
      <c r="L114" s="271">
        <f t="shared" si="16"/>
        <v>4.1020312477995487E-2</v>
      </c>
      <c r="M114" s="271">
        <f t="shared" si="16"/>
        <v>4.188502241372289E-2</v>
      </c>
      <c r="N114" s="271">
        <f t="shared" si="16"/>
        <v>4.20758010772187E-2</v>
      </c>
      <c r="O114" s="271">
        <f t="shared" si="16"/>
        <v>4.1590061425467291E-2</v>
      </c>
      <c r="P114" s="271">
        <f t="shared" si="16"/>
        <v>4.2679410930188455E-2</v>
      </c>
      <c r="Q114" s="271">
        <f t="shared" si="16"/>
        <v>3.6718981126252083E-2</v>
      </c>
      <c r="R114" s="271">
        <f t="shared" si="16"/>
        <v>3.4951820220386981E-2</v>
      </c>
      <c r="S114" s="271">
        <f t="shared" si="16"/>
        <v>3.3827669828450688E-2</v>
      </c>
      <c r="T114" s="271">
        <f t="shared" si="16"/>
        <v>3.4980773721689624E-2</v>
      </c>
      <c r="U114" s="271">
        <f t="shared" si="16"/>
        <v>3.4796182296926284E-2</v>
      </c>
      <c r="V114" s="271">
        <f t="shared" si="16"/>
        <v>3.2367606202193616E-2</v>
      </c>
      <c r="W114" s="271">
        <f t="shared" si="16"/>
        <v>3.1959801226196113E-2</v>
      </c>
      <c r="X114" s="271">
        <f t="shared" si="16"/>
        <v>3.1295095449898273E-2</v>
      </c>
      <c r="Y114" s="271">
        <f t="shared" si="16"/>
        <v>3.3914963420908169E-2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1.0000000000000002</v>
      </c>
      <c r="C117" s="232">
        <f t="shared" si="17"/>
        <v>1</v>
      </c>
      <c r="D117" s="232">
        <f t="shared" si="17"/>
        <v>0.99999999999999989</v>
      </c>
      <c r="E117" s="232">
        <f t="shared" si="17"/>
        <v>1.0000000000000002</v>
      </c>
      <c r="F117" s="232">
        <f t="shared" si="17"/>
        <v>1.0000000000000002</v>
      </c>
      <c r="G117" s="232">
        <f t="shared" si="17"/>
        <v>1.0000000000000007</v>
      </c>
      <c r="H117" s="232">
        <f t="shared" si="17"/>
        <v>0.99999999999999956</v>
      </c>
      <c r="I117" s="232">
        <f t="shared" si="17"/>
        <v>1</v>
      </c>
      <c r="J117" s="232">
        <f t="shared" si="17"/>
        <v>1</v>
      </c>
      <c r="K117" s="232">
        <f t="shared" si="17"/>
        <v>1.0000000000000002</v>
      </c>
      <c r="L117" s="232">
        <f t="shared" si="17"/>
        <v>0.99999999999999989</v>
      </c>
      <c r="M117" s="232">
        <f t="shared" si="17"/>
        <v>0.99999999999999978</v>
      </c>
      <c r="N117" s="232">
        <f t="shared" si="17"/>
        <v>0.99999999999999978</v>
      </c>
      <c r="O117" s="232">
        <f t="shared" si="17"/>
        <v>1</v>
      </c>
      <c r="P117" s="232">
        <f t="shared" si="17"/>
        <v>1.0000000000000002</v>
      </c>
      <c r="Q117" s="232">
        <f t="shared" si="17"/>
        <v>1.0000000000000002</v>
      </c>
      <c r="R117" s="232">
        <f t="shared" si="17"/>
        <v>0.99999999999999989</v>
      </c>
      <c r="S117" s="232">
        <f t="shared" si="17"/>
        <v>0</v>
      </c>
      <c r="T117" s="232">
        <f t="shared" si="17"/>
        <v>0</v>
      </c>
      <c r="U117" s="232">
        <f t="shared" si="17"/>
        <v>0</v>
      </c>
      <c r="V117" s="232">
        <f t="shared" si="17"/>
        <v>0</v>
      </c>
      <c r="W117" s="232">
        <f t="shared" si="17"/>
        <v>0</v>
      </c>
      <c r="X117" s="232">
        <f t="shared" si="17"/>
        <v>0</v>
      </c>
      <c r="Y117" s="232">
        <f t="shared" si="17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2.9123627279720884E-3</v>
      </c>
      <c r="C118" s="266">
        <f t="shared" si="18"/>
        <v>2.9093875106991859E-3</v>
      </c>
      <c r="D118" s="266">
        <f t="shared" si="18"/>
        <v>2.9005169527839447E-3</v>
      </c>
      <c r="E118" s="266">
        <f t="shared" si="18"/>
        <v>2.8892053673323275E-3</v>
      </c>
      <c r="F118" s="266">
        <f t="shared" si="18"/>
        <v>2.8500627258909615E-3</v>
      </c>
      <c r="G118" s="266">
        <f t="shared" si="18"/>
        <v>2.8597614173376316E-3</v>
      </c>
      <c r="H118" s="266">
        <f t="shared" si="18"/>
        <v>2.8312553812692956E-3</v>
      </c>
      <c r="I118" s="266">
        <f t="shared" si="18"/>
        <v>2.8376322563121313E-3</v>
      </c>
      <c r="J118" s="266">
        <f t="shared" si="18"/>
        <v>2.840295976271342E-3</v>
      </c>
      <c r="K118" s="266">
        <f t="shared" si="18"/>
        <v>2.8685900883822849E-3</v>
      </c>
      <c r="L118" s="266">
        <f t="shared" si="18"/>
        <v>2.8668218387001409E-3</v>
      </c>
      <c r="M118" s="266">
        <f t="shared" si="18"/>
        <v>2.87711335405511E-3</v>
      </c>
      <c r="N118" s="266">
        <f t="shared" si="18"/>
        <v>2.8788399387985881E-3</v>
      </c>
      <c r="O118" s="266">
        <f t="shared" si="18"/>
        <v>2.869605952784419E-3</v>
      </c>
      <c r="P118" s="266">
        <f t="shared" si="18"/>
        <v>2.8650287644695189E-3</v>
      </c>
      <c r="Q118" s="266">
        <f t="shared" si="18"/>
        <v>2.7618973594052592E-3</v>
      </c>
      <c r="R118" s="266">
        <f t="shared" si="18"/>
        <v>2.7311630192915545E-3</v>
      </c>
      <c r="S118" s="266">
        <f t="shared" si="18"/>
        <v>0</v>
      </c>
      <c r="T118" s="266">
        <f t="shared" si="18"/>
        <v>0</v>
      </c>
      <c r="U118" s="266">
        <f t="shared" si="18"/>
        <v>0</v>
      </c>
      <c r="V118" s="266">
        <f t="shared" si="18"/>
        <v>0</v>
      </c>
      <c r="W118" s="266">
        <f t="shared" si="18"/>
        <v>0</v>
      </c>
      <c r="X118" s="266">
        <f t="shared" si="18"/>
        <v>0</v>
      </c>
      <c r="Y118" s="266">
        <f t="shared" si="18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2.1519274529494242E-3</v>
      </c>
      <c r="C119" s="267">
        <f t="shared" si="19"/>
        <v>2.1497290826480338E-3</v>
      </c>
      <c r="D119" s="267">
        <f t="shared" si="19"/>
        <v>2.1431746803006048E-3</v>
      </c>
      <c r="E119" s="267">
        <f t="shared" si="19"/>
        <v>2.1348166172626714E-3</v>
      </c>
      <c r="F119" s="267">
        <f t="shared" si="19"/>
        <v>2.1058943529136554E-3</v>
      </c>
      <c r="G119" s="267">
        <f t="shared" si="19"/>
        <v>2.1130606581892036E-3</v>
      </c>
      <c r="H119" s="267">
        <f t="shared" si="19"/>
        <v>2.0919977181230345E-3</v>
      </c>
      <c r="I119" s="267">
        <f t="shared" si="19"/>
        <v>2.0967095530661571E-3</v>
      </c>
      <c r="J119" s="267">
        <f t="shared" si="19"/>
        <v>2.0986777598599547E-3</v>
      </c>
      <c r="K119" s="267">
        <f t="shared" si="19"/>
        <v>2.1195841105777309E-3</v>
      </c>
      <c r="L119" s="267">
        <f t="shared" si="19"/>
        <v>2.1182775614318685E-3</v>
      </c>
      <c r="M119" s="267">
        <f t="shared" si="19"/>
        <v>2.1258819007581821E-3</v>
      </c>
      <c r="N119" s="267">
        <f t="shared" si="19"/>
        <v>2.1271576639293171E-3</v>
      </c>
      <c r="O119" s="267">
        <f t="shared" si="19"/>
        <v>2.1203347267267532E-3</v>
      </c>
      <c r="P119" s="267">
        <f t="shared" si="19"/>
        <v>2.1169526695751675E-3</v>
      </c>
      <c r="Q119" s="267">
        <f t="shared" si="19"/>
        <v>2.0407494893574457E-3</v>
      </c>
      <c r="R119" s="267">
        <f t="shared" si="19"/>
        <v>2.0180400687197847E-3</v>
      </c>
      <c r="S119" s="267">
        <f t="shared" si="19"/>
        <v>0</v>
      </c>
      <c r="T119" s="267">
        <f t="shared" si="19"/>
        <v>0</v>
      </c>
      <c r="U119" s="267">
        <f t="shared" si="19"/>
        <v>0</v>
      </c>
      <c r="V119" s="267">
        <f t="shared" si="19"/>
        <v>0</v>
      </c>
      <c r="W119" s="267">
        <f t="shared" si="19"/>
        <v>0</v>
      </c>
      <c r="X119" s="267">
        <f t="shared" si="19"/>
        <v>0</v>
      </c>
      <c r="Y119" s="267">
        <f t="shared" si="19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5.3798186323735599E-2</v>
      </c>
      <c r="C120" s="267">
        <f t="shared" si="20"/>
        <v>5.3743227066200869E-2</v>
      </c>
      <c r="D120" s="267">
        <f t="shared" si="20"/>
        <v>5.3579367007515123E-2</v>
      </c>
      <c r="E120" s="267">
        <f t="shared" si="20"/>
        <v>5.3370415431566808E-2</v>
      </c>
      <c r="F120" s="267">
        <f t="shared" si="20"/>
        <v>5.2647358822841397E-2</v>
      </c>
      <c r="G120" s="267">
        <f t="shared" si="20"/>
        <v>5.2826516454730098E-2</v>
      </c>
      <c r="H120" s="267">
        <f t="shared" si="20"/>
        <v>5.2299942953075877E-2</v>
      </c>
      <c r="I120" s="267">
        <f t="shared" si="20"/>
        <v>5.2417738826653924E-2</v>
      </c>
      <c r="J120" s="267">
        <f t="shared" si="20"/>
        <v>5.2466943996498878E-2</v>
      </c>
      <c r="K120" s="267">
        <f t="shared" si="20"/>
        <v>5.2989602764443276E-2</v>
      </c>
      <c r="L120" s="267">
        <f t="shared" si="20"/>
        <v>5.2956939035796707E-2</v>
      </c>
      <c r="M120" s="267">
        <f t="shared" si="20"/>
        <v>5.3147047518954542E-2</v>
      </c>
      <c r="N120" s="267">
        <f t="shared" si="20"/>
        <v>5.3178941598232943E-2</v>
      </c>
      <c r="O120" s="267">
        <f t="shared" si="20"/>
        <v>5.3008368168168847E-2</v>
      </c>
      <c r="P120" s="267">
        <f t="shared" si="20"/>
        <v>5.2923816739379181E-2</v>
      </c>
      <c r="Q120" s="267">
        <f t="shared" si="20"/>
        <v>5.101873723393615E-2</v>
      </c>
      <c r="R120" s="267">
        <f t="shared" si="20"/>
        <v>5.0451001717994617E-2</v>
      </c>
      <c r="S120" s="267">
        <f t="shared" si="20"/>
        <v>0</v>
      </c>
      <c r="T120" s="267">
        <f t="shared" si="20"/>
        <v>0</v>
      </c>
      <c r="U120" s="267">
        <f t="shared" si="20"/>
        <v>0</v>
      </c>
      <c r="V120" s="267">
        <f t="shared" si="20"/>
        <v>0</v>
      </c>
      <c r="W120" s="267">
        <f t="shared" si="20"/>
        <v>0</v>
      </c>
      <c r="X120" s="267">
        <f t="shared" si="20"/>
        <v>0</v>
      </c>
      <c r="Y120" s="267">
        <f t="shared" si="20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1.3449546580933899E-3</v>
      </c>
      <c r="C121" s="267">
        <f t="shared" si="21"/>
        <v>1.3435806766550213E-3</v>
      </c>
      <c r="D121" s="267">
        <f t="shared" si="21"/>
        <v>1.3394841751878787E-3</v>
      </c>
      <c r="E121" s="267">
        <f t="shared" si="21"/>
        <v>1.3342603857891704E-3</v>
      </c>
      <c r="F121" s="267">
        <f t="shared" si="21"/>
        <v>1.3161839705710346E-3</v>
      </c>
      <c r="G121" s="267">
        <f t="shared" si="21"/>
        <v>1.3206629113682526E-3</v>
      </c>
      <c r="H121" s="267">
        <f t="shared" si="21"/>
        <v>1.3074985738268964E-3</v>
      </c>
      <c r="I121" s="267">
        <f t="shared" si="21"/>
        <v>1.3104434706663487E-3</v>
      </c>
      <c r="J121" s="267">
        <f t="shared" si="21"/>
        <v>1.3116735999124719E-3</v>
      </c>
      <c r="K121" s="267">
        <f t="shared" si="21"/>
        <v>1.3247400691110828E-3</v>
      </c>
      <c r="L121" s="267">
        <f t="shared" si="21"/>
        <v>1.3239234758949184E-3</v>
      </c>
      <c r="M121" s="267">
        <f t="shared" si="21"/>
        <v>1.3286761879738645E-3</v>
      </c>
      <c r="N121" s="267">
        <f t="shared" si="21"/>
        <v>1.3294735399558245E-3</v>
      </c>
      <c r="O121" s="267">
        <f t="shared" si="21"/>
        <v>1.325209204204221E-3</v>
      </c>
      <c r="P121" s="267">
        <f t="shared" si="21"/>
        <v>1.3230954184844802E-3</v>
      </c>
      <c r="Q121" s="267">
        <f t="shared" si="21"/>
        <v>1.2754684308484039E-3</v>
      </c>
      <c r="R121" s="267">
        <f t="shared" si="21"/>
        <v>1.2612750429498657E-3</v>
      </c>
      <c r="S121" s="267">
        <f t="shared" si="21"/>
        <v>0</v>
      </c>
      <c r="T121" s="267">
        <f t="shared" si="21"/>
        <v>0</v>
      </c>
      <c r="U121" s="267">
        <f t="shared" si="21"/>
        <v>0</v>
      </c>
      <c r="V121" s="267">
        <f t="shared" si="21"/>
        <v>0</v>
      </c>
      <c r="W121" s="267">
        <f t="shared" si="21"/>
        <v>0</v>
      </c>
      <c r="X121" s="267">
        <f t="shared" si="21"/>
        <v>0</v>
      </c>
      <c r="Y121" s="267">
        <f t="shared" si="21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1.8343274743003928E-3</v>
      </c>
      <c r="C122" s="268">
        <f t="shared" si="22"/>
        <v>1.8321567546223229E-3</v>
      </c>
      <c r="D122" s="268">
        <f t="shared" si="22"/>
        <v>1.831792570625111E-3</v>
      </c>
      <c r="E122" s="268">
        <f t="shared" si="22"/>
        <v>1.8280937837061811E-3</v>
      </c>
      <c r="F122" s="268">
        <f t="shared" si="22"/>
        <v>1.8200868214928161E-3</v>
      </c>
      <c r="G122" s="268">
        <f t="shared" si="22"/>
        <v>1.8217544478795252E-3</v>
      </c>
      <c r="H122" s="268">
        <f t="shared" si="22"/>
        <v>1.8174272094519568E-3</v>
      </c>
      <c r="I122" s="268">
        <f t="shared" si="22"/>
        <v>1.8175347368745186E-3</v>
      </c>
      <c r="J122" s="268">
        <f t="shared" si="22"/>
        <v>1.8178638159626445E-3</v>
      </c>
      <c r="K122" s="268">
        <f t="shared" si="22"/>
        <v>1.8205914031612599E-3</v>
      </c>
      <c r="L122" s="268">
        <f t="shared" si="22"/>
        <v>1.8244746248706869E-3</v>
      </c>
      <c r="M122" s="268">
        <f t="shared" si="22"/>
        <v>1.8275662893367996E-3</v>
      </c>
      <c r="N122" s="268">
        <f t="shared" si="22"/>
        <v>1.8266347698394139E-3</v>
      </c>
      <c r="O122" s="268">
        <f t="shared" si="22"/>
        <v>1.8252864574087942E-3</v>
      </c>
      <c r="P122" s="268">
        <f t="shared" si="22"/>
        <v>1.8236789477840052E-3</v>
      </c>
      <c r="Q122" s="268">
        <f t="shared" si="22"/>
        <v>1.8069795286170102E-3</v>
      </c>
      <c r="R122" s="268">
        <f t="shared" si="22"/>
        <v>1.7976588055280819E-3</v>
      </c>
      <c r="S122" s="268">
        <f t="shared" si="22"/>
        <v>0</v>
      </c>
      <c r="T122" s="268">
        <f t="shared" si="22"/>
        <v>0</v>
      </c>
      <c r="U122" s="268">
        <f t="shared" si="22"/>
        <v>0</v>
      </c>
      <c r="V122" s="268">
        <f t="shared" si="22"/>
        <v>0</v>
      </c>
      <c r="W122" s="268">
        <f t="shared" si="22"/>
        <v>0</v>
      </c>
      <c r="X122" s="268">
        <f t="shared" si="22"/>
        <v>0</v>
      </c>
      <c r="Y122" s="268">
        <f t="shared" si="22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0.11316239455686018</v>
      </c>
      <c r="C123" s="269">
        <f t="shared" si="23"/>
        <v>0.11389180629255896</v>
      </c>
      <c r="D123" s="269">
        <f t="shared" si="23"/>
        <v>0.11506861931894849</v>
      </c>
      <c r="E123" s="269">
        <f t="shared" si="23"/>
        <v>0.11710282069938442</v>
      </c>
      <c r="F123" s="269">
        <f t="shared" si="23"/>
        <v>0.12331531348515333</v>
      </c>
      <c r="G123" s="269">
        <f t="shared" si="23"/>
        <v>0.12182695309902429</v>
      </c>
      <c r="H123" s="269">
        <f t="shared" si="23"/>
        <v>0.12623965786477287</v>
      </c>
      <c r="I123" s="269">
        <f t="shared" si="23"/>
        <v>0.12510251951754744</v>
      </c>
      <c r="J123" s="269">
        <f t="shared" si="23"/>
        <v>0.1247552529379292</v>
      </c>
      <c r="K123" s="269">
        <f t="shared" si="23"/>
        <v>0.12045183372791769</v>
      </c>
      <c r="L123" s="269">
        <f t="shared" si="23"/>
        <v>0.12043019171941205</v>
      </c>
      <c r="M123" s="269">
        <f t="shared" si="23"/>
        <v>0.11877612629437498</v>
      </c>
      <c r="N123" s="269">
        <f t="shared" si="23"/>
        <v>0.11870835189172507</v>
      </c>
      <c r="O123" s="269">
        <f t="shared" si="23"/>
        <v>0.12006962008012792</v>
      </c>
      <c r="P123" s="269">
        <f t="shared" si="23"/>
        <v>0.1209351308990633</v>
      </c>
      <c r="Q123" s="269">
        <f t="shared" si="23"/>
        <v>0.1365151670386367</v>
      </c>
      <c r="R123" s="269">
        <f t="shared" si="23"/>
        <v>0.14183864948238414</v>
      </c>
      <c r="S123" s="269">
        <f t="shared" si="23"/>
        <v>0</v>
      </c>
      <c r="T123" s="269">
        <f t="shared" si="23"/>
        <v>0</v>
      </c>
      <c r="U123" s="269">
        <f t="shared" si="23"/>
        <v>0</v>
      </c>
      <c r="V123" s="269">
        <f t="shared" si="23"/>
        <v>0</v>
      </c>
      <c r="W123" s="269">
        <f t="shared" si="23"/>
        <v>0</v>
      </c>
      <c r="X123" s="269">
        <f t="shared" si="23"/>
        <v>0</v>
      </c>
      <c r="Y123" s="269">
        <f t="shared" si="23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0.39956223474296682</v>
      </c>
      <c r="C124" s="269">
        <f t="shared" si="24"/>
        <v>0.39915404916532943</v>
      </c>
      <c r="D124" s="269">
        <f t="shared" si="24"/>
        <v>0.3979370510524266</v>
      </c>
      <c r="E124" s="269">
        <f t="shared" si="24"/>
        <v>0.39638515563839583</v>
      </c>
      <c r="F124" s="269">
        <f t="shared" si="24"/>
        <v>0.39101497247479466</v>
      </c>
      <c r="G124" s="269">
        <f t="shared" si="24"/>
        <v>0.39234558654676266</v>
      </c>
      <c r="H124" s="269">
        <f t="shared" si="24"/>
        <v>0.38843469475923476</v>
      </c>
      <c r="I124" s="269">
        <f t="shared" si="24"/>
        <v>0.38930957151078782</v>
      </c>
      <c r="J124" s="269">
        <f t="shared" si="24"/>
        <v>0.38967502114706049</v>
      </c>
      <c r="K124" s="269">
        <f t="shared" si="24"/>
        <v>0.39355683798139007</v>
      </c>
      <c r="L124" s="269">
        <f t="shared" si="24"/>
        <v>0.39331424258357278</v>
      </c>
      <c r="M124" s="269">
        <f t="shared" si="24"/>
        <v>0.39472618925993541</v>
      </c>
      <c r="N124" s="269">
        <f t="shared" si="24"/>
        <v>0.39496306842747564</v>
      </c>
      <c r="O124" s="269">
        <f t="shared" si="24"/>
        <v>0.39369620971788921</v>
      </c>
      <c r="P124" s="269">
        <f t="shared" si="24"/>
        <v>0.39306824137645452</v>
      </c>
      <c r="Q124" s="269">
        <f t="shared" si="24"/>
        <v>0.37891910593948525</v>
      </c>
      <c r="R124" s="269">
        <f t="shared" si="24"/>
        <v>0.37470250149621492</v>
      </c>
      <c r="S124" s="269">
        <f t="shared" si="24"/>
        <v>0</v>
      </c>
      <c r="T124" s="269">
        <f t="shared" si="24"/>
        <v>0</v>
      </c>
      <c r="U124" s="269">
        <f t="shared" si="24"/>
        <v>0</v>
      </c>
      <c r="V124" s="269">
        <f t="shared" si="24"/>
        <v>0</v>
      </c>
      <c r="W124" s="269">
        <f t="shared" si="24"/>
        <v>0</v>
      </c>
      <c r="X124" s="269">
        <f t="shared" si="24"/>
        <v>0</v>
      </c>
      <c r="Y124" s="269">
        <f t="shared" si="24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0.31554047443389283</v>
      </c>
      <c r="C125" s="269">
        <f t="shared" si="25"/>
        <v>0.31516399689445351</v>
      </c>
      <c r="D125" s="269">
        <f t="shared" si="25"/>
        <v>0.31510125947140133</v>
      </c>
      <c r="E125" s="269">
        <f t="shared" si="25"/>
        <v>0.31446019915735862</v>
      </c>
      <c r="F125" s="269">
        <f t="shared" si="25"/>
        <v>0.31307252889743042</v>
      </c>
      <c r="G125" s="269">
        <f t="shared" si="25"/>
        <v>0.31336205922862337</v>
      </c>
      <c r="H125" s="269">
        <f t="shared" si="25"/>
        <v>0.31246695712150546</v>
      </c>
      <c r="I125" s="269">
        <f t="shared" si="25"/>
        <v>0.31278110356930194</v>
      </c>
      <c r="J125" s="269">
        <f t="shared" si="25"/>
        <v>0.31284676568029129</v>
      </c>
      <c r="K125" s="269">
        <f t="shared" si="25"/>
        <v>0.31353779994988162</v>
      </c>
      <c r="L125" s="269">
        <f t="shared" si="25"/>
        <v>0.31367860644644635</v>
      </c>
      <c r="M125" s="269">
        <f t="shared" si="25"/>
        <v>0.31421015069930158</v>
      </c>
      <c r="N125" s="269">
        <f t="shared" si="25"/>
        <v>0.3140499962450633</v>
      </c>
      <c r="O125" s="269">
        <f t="shared" si="25"/>
        <v>0.31381818333929534</v>
      </c>
      <c r="P125" s="269">
        <f t="shared" si="25"/>
        <v>0.31354180713099972</v>
      </c>
      <c r="Q125" s="269">
        <f t="shared" si="25"/>
        <v>0.31074814665255623</v>
      </c>
      <c r="R125" s="269">
        <f t="shared" si="25"/>
        <v>0.30913158732070989</v>
      </c>
      <c r="S125" s="269">
        <f t="shared" si="25"/>
        <v>0</v>
      </c>
      <c r="T125" s="269">
        <f t="shared" si="25"/>
        <v>0</v>
      </c>
      <c r="U125" s="269">
        <f t="shared" si="25"/>
        <v>0</v>
      </c>
      <c r="V125" s="269">
        <f t="shared" si="25"/>
        <v>0</v>
      </c>
      <c r="W125" s="269">
        <f t="shared" si="25"/>
        <v>0</v>
      </c>
      <c r="X125" s="269">
        <f t="shared" si="25"/>
        <v>0</v>
      </c>
      <c r="Y125" s="269">
        <f t="shared" si="25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0.16997071844195361</v>
      </c>
      <c r="C126" s="270">
        <f t="shared" si="26"/>
        <v>0.17019856680134401</v>
      </c>
      <c r="D126" s="270">
        <f t="shared" si="26"/>
        <v>0.17078912737106999</v>
      </c>
      <c r="E126" s="270">
        <f t="shared" si="26"/>
        <v>0.1635086582503617</v>
      </c>
      <c r="F126" s="270">
        <f t="shared" si="26"/>
        <v>0.15834375850933688</v>
      </c>
      <c r="G126" s="270">
        <f t="shared" si="26"/>
        <v>0.1572046374112821</v>
      </c>
      <c r="H126" s="270">
        <f t="shared" si="26"/>
        <v>0.15618033897209138</v>
      </c>
      <c r="I126" s="270">
        <f t="shared" si="26"/>
        <v>0.14930832622153162</v>
      </c>
      <c r="J126" s="270">
        <f t="shared" si="26"/>
        <v>0.1512383117902181</v>
      </c>
      <c r="K126" s="270">
        <f t="shared" si="26"/>
        <v>0.15002945431784301</v>
      </c>
      <c r="L126" s="270">
        <f t="shared" si="26"/>
        <v>0.15846865312538289</v>
      </c>
      <c r="M126" s="270">
        <f t="shared" si="26"/>
        <v>0.15678711456482242</v>
      </c>
      <c r="N126" s="270">
        <f t="shared" si="26"/>
        <v>0.15602840996052397</v>
      </c>
      <c r="O126" s="270">
        <f t="shared" si="26"/>
        <v>0.156891697091944</v>
      </c>
      <c r="P126" s="270">
        <f t="shared" si="26"/>
        <v>0.15210387484320614</v>
      </c>
      <c r="Q126" s="270">
        <f t="shared" si="26"/>
        <v>0.15644390228811053</v>
      </c>
      <c r="R126" s="270">
        <f t="shared" si="26"/>
        <v>0.15790977192591954</v>
      </c>
      <c r="S126" s="270">
        <f t="shared" si="26"/>
        <v>0</v>
      </c>
      <c r="T126" s="270">
        <f t="shared" si="26"/>
        <v>0</v>
      </c>
      <c r="U126" s="270">
        <f t="shared" si="26"/>
        <v>0</v>
      </c>
      <c r="V126" s="270">
        <f t="shared" si="26"/>
        <v>0</v>
      </c>
      <c r="W126" s="270">
        <f t="shared" si="26"/>
        <v>0</v>
      </c>
      <c r="X126" s="270">
        <f t="shared" si="26"/>
        <v>0</v>
      </c>
      <c r="Y126" s="270">
        <f t="shared" si="26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0.14556975599193925</v>
      </c>
      <c r="C127" s="270">
        <f t="shared" si="27"/>
        <v>0.14496543009310961</v>
      </c>
      <c r="D127" s="270">
        <f t="shared" si="27"/>
        <v>0.14431213210033134</v>
      </c>
      <c r="E127" s="270">
        <f t="shared" si="27"/>
        <v>0.15095154090699692</v>
      </c>
      <c r="F127" s="270">
        <f t="shared" si="27"/>
        <v>0.15472877038809352</v>
      </c>
      <c r="G127" s="270">
        <f t="shared" si="27"/>
        <v>0.15615742181734138</v>
      </c>
      <c r="H127" s="270">
        <f t="shared" si="27"/>
        <v>0.15628661814941408</v>
      </c>
      <c r="I127" s="270">
        <f t="shared" si="27"/>
        <v>0.16347277734777024</v>
      </c>
      <c r="J127" s="270">
        <f t="shared" si="27"/>
        <v>0.16160845389007319</v>
      </c>
      <c r="K127" s="270">
        <f t="shared" si="27"/>
        <v>0.16350834563203853</v>
      </c>
      <c r="L127" s="270">
        <f t="shared" si="27"/>
        <v>0.15520995332106349</v>
      </c>
      <c r="M127" s="270">
        <f t="shared" si="27"/>
        <v>0.15742303613447914</v>
      </c>
      <c r="N127" s="270">
        <f t="shared" si="27"/>
        <v>0.1580215862845393</v>
      </c>
      <c r="O127" s="270">
        <f t="shared" si="27"/>
        <v>0.15692648624735134</v>
      </c>
      <c r="P127" s="270">
        <f t="shared" si="27"/>
        <v>0.1614379322877936</v>
      </c>
      <c r="Q127" s="270">
        <f t="shared" si="27"/>
        <v>0.1543042443644457</v>
      </c>
      <c r="R127" s="270">
        <f t="shared" si="27"/>
        <v>0.15122181539479046</v>
      </c>
      <c r="S127" s="270">
        <f t="shared" si="27"/>
        <v>0</v>
      </c>
      <c r="T127" s="270">
        <f t="shared" si="27"/>
        <v>0</v>
      </c>
      <c r="U127" s="270">
        <f t="shared" si="27"/>
        <v>0</v>
      </c>
      <c r="V127" s="270">
        <f t="shared" si="27"/>
        <v>0</v>
      </c>
      <c r="W127" s="270">
        <f t="shared" si="27"/>
        <v>0</v>
      </c>
      <c r="X127" s="270">
        <f t="shared" si="27"/>
        <v>0</v>
      </c>
      <c r="Y127" s="270">
        <f t="shared" si="27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0.10969313762922958</v>
      </c>
      <c r="C128" s="269">
        <f t="shared" si="28"/>
        <v>0.10981206655683257</v>
      </c>
      <c r="D128" s="269">
        <f t="shared" si="28"/>
        <v>0.11009873477081079</v>
      </c>
      <c r="E128" s="269">
        <f t="shared" si="28"/>
        <v>0.11049503291920407</v>
      </c>
      <c r="F128" s="269">
        <f t="shared" si="28"/>
        <v>0.11185759844891197</v>
      </c>
      <c r="G128" s="269">
        <f t="shared" si="28"/>
        <v>0.11152364523608546</v>
      </c>
      <c r="H128" s="269">
        <f t="shared" si="28"/>
        <v>0.11251056841873934</v>
      </c>
      <c r="I128" s="269">
        <f t="shared" si="28"/>
        <v>0.11232674655878973</v>
      </c>
      <c r="J128" s="269">
        <f t="shared" si="28"/>
        <v>0.1121875050862137</v>
      </c>
      <c r="K128" s="269">
        <f t="shared" si="28"/>
        <v>0.11133041990513519</v>
      </c>
      <c r="L128" s="269">
        <f t="shared" si="28"/>
        <v>0.11148652271387439</v>
      </c>
      <c r="M128" s="269">
        <f t="shared" si="28"/>
        <v>0.11098124849530927</v>
      </c>
      <c r="N128" s="269">
        <f t="shared" si="28"/>
        <v>0.11093753592497978</v>
      </c>
      <c r="O128" s="269">
        <f t="shared" si="28"/>
        <v>0.11126718235339449</v>
      </c>
      <c r="P128" s="269">
        <f t="shared" si="28"/>
        <v>0.11140224805379013</v>
      </c>
      <c r="Q128" s="269">
        <f t="shared" si="28"/>
        <v>0.11491374832715771</v>
      </c>
      <c r="R128" s="269">
        <f t="shared" si="28"/>
        <v>0.11606812304620701</v>
      </c>
      <c r="S128" s="269">
        <f t="shared" si="28"/>
        <v>0</v>
      </c>
      <c r="T128" s="269">
        <f t="shared" si="28"/>
        <v>0</v>
      </c>
      <c r="U128" s="269">
        <f t="shared" si="28"/>
        <v>0</v>
      </c>
      <c r="V128" s="269">
        <f t="shared" si="28"/>
        <v>0</v>
      </c>
      <c r="W128" s="269">
        <f t="shared" si="28"/>
        <v>0</v>
      </c>
      <c r="X128" s="269">
        <f t="shared" si="28"/>
        <v>0</v>
      </c>
      <c r="Y128" s="269">
        <f t="shared" si="28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4.2274679244478329E-2</v>
      </c>
      <c r="C129" s="270">
        <f t="shared" si="29"/>
        <v>4.2331349101486095E-2</v>
      </c>
      <c r="D129" s="270">
        <f t="shared" si="29"/>
        <v>4.2478231805097924E-2</v>
      </c>
      <c r="E129" s="270">
        <f t="shared" si="29"/>
        <v>4.0667452279962372E-2</v>
      </c>
      <c r="F129" s="270">
        <f t="shared" si="29"/>
        <v>3.9382851721212128E-2</v>
      </c>
      <c r="G129" s="270">
        <f t="shared" si="29"/>
        <v>3.909953245609217E-2</v>
      </c>
      <c r="H129" s="270">
        <f t="shared" si="29"/>
        <v>3.8844771586900473E-2</v>
      </c>
      <c r="I129" s="270">
        <f t="shared" si="29"/>
        <v>3.7135582277960245E-2</v>
      </c>
      <c r="J129" s="270">
        <f t="shared" si="29"/>
        <v>3.7615603316940305E-2</v>
      </c>
      <c r="K129" s="270">
        <f t="shared" si="29"/>
        <v>3.7314939400441054E-2</v>
      </c>
      <c r="L129" s="270">
        <f t="shared" si="29"/>
        <v>3.941391518838519E-2</v>
      </c>
      <c r="M129" s="270">
        <f t="shared" si="29"/>
        <v>3.8995687249264055E-2</v>
      </c>
      <c r="N129" s="270">
        <f t="shared" si="29"/>
        <v>3.8806984194514213E-2</v>
      </c>
      <c r="O129" s="270">
        <f t="shared" si="29"/>
        <v>3.9021698746004037E-2</v>
      </c>
      <c r="P129" s="270">
        <f t="shared" si="29"/>
        <v>3.7830883929779714E-2</v>
      </c>
      <c r="Q129" s="270">
        <f t="shared" si="29"/>
        <v>3.891032437591882E-2</v>
      </c>
      <c r="R129" s="270">
        <f t="shared" si="29"/>
        <v>3.927491169613867E-2</v>
      </c>
      <c r="S129" s="270">
        <f t="shared" si="29"/>
        <v>0</v>
      </c>
      <c r="T129" s="270">
        <f t="shared" si="29"/>
        <v>0</v>
      </c>
      <c r="U129" s="270">
        <f t="shared" si="29"/>
        <v>0</v>
      </c>
      <c r="V129" s="270">
        <f t="shared" si="29"/>
        <v>0</v>
      </c>
      <c r="W129" s="270">
        <f t="shared" si="29"/>
        <v>0</v>
      </c>
      <c r="X129" s="270">
        <f t="shared" si="29"/>
        <v>0</v>
      </c>
      <c r="Y129" s="270">
        <f t="shared" si="29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3.1212723663697955E-2</v>
      </c>
      <c r="C130" s="270">
        <f t="shared" si="30"/>
        <v>3.1425289115100043E-2</v>
      </c>
      <c r="D130" s="270">
        <f t="shared" si="30"/>
        <v>3.172756121932762E-2</v>
      </c>
      <c r="E130" s="270">
        <f t="shared" si="30"/>
        <v>3.2283302237651273E-2</v>
      </c>
      <c r="F130" s="270">
        <f t="shared" si="30"/>
        <v>3.3991005539754995E-2</v>
      </c>
      <c r="G130" s="270">
        <f t="shared" si="30"/>
        <v>3.3585041088787397E-2</v>
      </c>
      <c r="H130" s="270">
        <f t="shared" si="30"/>
        <v>3.4794591761730984E-2</v>
      </c>
      <c r="I130" s="270">
        <f t="shared" si="30"/>
        <v>3.4532636206530083E-2</v>
      </c>
      <c r="J130" s="270">
        <f t="shared" si="30"/>
        <v>3.4377063422855063E-2</v>
      </c>
      <c r="K130" s="270">
        <f t="shared" si="30"/>
        <v>3.3348105978355795E-2</v>
      </c>
      <c r="L130" s="270">
        <f t="shared" si="30"/>
        <v>3.3469187757988475E-2</v>
      </c>
      <c r="M130" s="270">
        <f t="shared" si="30"/>
        <v>3.2831709222116923E-2</v>
      </c>
      <c r="N130" s="270">
        <f t="shared" si="30"/>
        <v>3.2827829855085984E-2</v>
      </c>
      <c r="O130" s="270">
        <f t="shared" si="30"/>
        <v>3.3215132192270749E-2</v>
      </c>
      <c r="P130" s="270">
        <f t="shared" si="30"/>
        <v>3.3418937471245573E-2</v>
      </c>
      <c r="Q130" s="270">
        <f t="shared" si="30"/>
        <v>3.7625269782312093E-2</v>
      </c>
      <c r="R130" s="270">
        <f t="shared" si="30"/>
        <v>3.9181710974103924E-2</v>
      </c>
      <c r="S130" s="270">
        <f t="shared" si="30"/>
        <v>0</v>
      </c>
      <c r="T130" s="270">
        <f t="shared" si="30"/>
        <v>0</v>
      </c>
      <c r="U130" s="270">
        <f t="shared" si="30"/>
        <v>0</v>
      </c>
      <c r="V130" s="270">
        <f t="shared" si="30"/>
        <v>0</v>
      </c>
      <c r="W130" s="270">
        <f t="shared" si="30"/>
        <v>0</v>
      </c>
      <c r="X130" s="270">
        <f t="shared" si="30"/>
        <v>0</v>
      </c>
      <c r="Y130" s="270">
        <f t="shared" si="30"/>
        <v>0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3.6205734721053276E-2</v>
      </c>
      <c r="C131" s="271">
        <f t="shared" si="31"/>
        <v>3.6055428340246422E-2</v>
      </c>
      <c r="D131" s="271">
        <f t="shared" si="31"/>
        <v>3.5892941746385243E-2</v>
      </c>
      <c r="E131" s="271">
        <f t="shared" si="31"/>
        <v>3.7544278401590428E-2</v>
      </c>
      <c r="F131" s="271">
        <f t="shared" si="31"/>
        <v>3.8483741187944849E-2</v>
      </c>
      <c r="G131" s="271">
        <f t="shared" si="31"/>
        <v>3.8839071691205887E-2</v>
      </c>
      <c r="H131" s="271">
        <f t="shared" si="31"/>
        <v>3.8871205070107884E-2</v>
      </c>
      <c r="I131" s="271">
        <f t="shared" si="31"/>
        <v>4.0658528074299406E-2</v>
      </c>
      <c r="J131" s="271">
        <f t="shared" si="31"/>
        <v>4.0194838346418328E-2</v>
      </c>
      <c r="K131" s="271">
        <f t="shared" si="31"/>
        <v>4.0667374526338333E-2</v>
      </c>
      <c r="L131" s="271">
        <f t="shared" si="31"/>
        <v>3.860341976750073E-2</v>
      </c>
      <c r="M131" s="271">
        <f t="shared" si="31"/>
        <v>3.9153852023928279E-2</v>
      </c>
      <c r="N131" s="271">
        <f t="shared" si="31"/>
        <v>3.9302721875379594E-2</v>
      </c>
      <c r="O131" s="271">
        <f t="shared" si="31"/>
        <v>3.9030351415119693E-2</v>
      </c>
      <c r="P131" s="271">
        <f t="shared" si="31"/>
        <v>4.0152426652764847E-2</v>
      </c>
      <c r="Q131" s="271">
        <f t="shared" si="31"/>
        <v>3.8378154168926808E-2</v>
      </c>
      <c r="R131" s="271">
        <f t="shared" si="31"/>
        <v>3.7611500375964411E-2</v>
      </c>
      <c r="S131" s="271">
        <f t="shared" si="31"/>
        <v>0</v>
      </c>
      <c r="T131" s="271">
        <f t="shared" si="31"/>
        <v>0</v>
      </c>
      <c r="U131" s="271">
        <f t="shared" si="31"/>
        <v>0</v>
      </c>
      <c r="V131" s="271">
        <f t="shared" si="31"/>
        <v>0</v>
      </c>
      <c r="W131" s="271">
        <f t="shared" si="31"/>
        <v>0</v>
      </c>
      <c r="X131" s="271">
        <f t="shared" si="31"/>
        <v>0</v>
      </c>
      <c r="Y131" s="271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123.10058976692453</v>
      </c>
      <c r="C136" s="272">
        <f t="shared" si="32"/>
        <v>116.70718310413531</v>
      </c>
      <c r="D136" s="272">
        <f t="shared" si="32"/>
        <v>114.32278986327003</v>
      </c>
      <c r="E136" s="272">
        <f t="shared" si="32"/>
        <v>106.82401214305827</v>
      </c>
      <c r="F136" s="272">
        <f t="shared" si="32"/>
        <v>105.87035584361104</v>
      </c>
      <c r="G136" s="272">
        <f t="shared" si="32"/>
        <v>103.47408962382369</v>
      </c>
      <c r="H136" s="272">
        <f t="shared" si="32"/>
        <v>114.07521895260858</v>
      </c>
      <c r="I136" s="272">
        <f t="shared" si="32"/>
        <v>96.481412217914169</v>
      </c>
      <c r="J136" s="272">
        <f t="shared" si="32"/>
        <v>101.02063007297843</v>
      </c>
      <c r="K136" s="272">
        <f t="shared" si="32"/>
        <v>116.35358860771717</v>
      </c>
      <c r="L136" s="272">
        <f t="shared" si="32"/>
        <v>104.59520819773307</v>
      </c>
      <c r="M136" s="272">
        <f t="shared" si="32"/>
        <v>99.593768033469573</v>
      </c>
      <c r="N136" s="272">
        <f t="shared" si="32"/>
        <v>100.60092990636247</v>
      </c>
      <c r="O136" s="272">
        <f t="shared" si="32"/>
        <v>102.35491986075847</v>
      </c>
      <c r="P136" s="272">
        <f t="shared" si="32"/>
        <v>98.711959435431936</v>
      </c>
      <c r="Q136" s="272">
        <f t="shared" si="32"/>
        <v>114.34567880961066</v>
      </c>
      <c r="R136" s="272">
        <f t="shared" si="32"/>
        <v>119.85347515015707</v>
      </c>
      <c r="S136" s="272">
        <f t="shared" si="32"/>
        <v>125.54367231959469</v>
      </c>
      <c r="T136" s="272">
        <f t="shared" si="32"/>
        <v>117.28835248218097</v>
      </c>
      <c r="U136" s="272">
        <f t="shared" si="32"/>
        <v>115.86382237690133</v>
      </c>
      <c r="V136" s="272">
        <f t="shared" si="32"/>
        <v>117.25752476206274</v>
      </c>
      <c r="W136" s="272">
        <f t="shared" si="32"/>
        <v>112.77983187300889</v>
      </c>
      <c r="X136" s="272">
        <f t="shared" si="32"/>
        <v>119.35556145777059</v>
      </c>
      <c r="Y136" s="272">
        <f t="shared" si="32"/>
        <v>139.93057669724092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0.32146405022773639</v>
      </c>
      <c r="C137" s="273">
        <f>IF(C$6=0,0,C$6/ISI!C$8*1000)</f>
        <v>0.30424654480993707</v>
      </c>
      <c r="D137" s="273">
        <f>IF(D$6=0,0,D$6/ISI!D$8*1000)</f>
        <v>0.29453206807171955</v>
      </c>
      <c r="E137" s="273">
        <f>IF(E$6=0,0,E$6/ISI!E$8*1000)</f>
        <v>0.27325538058525733</v>
      </c>
      <c r="F137" s="273">
        <f>IF(F$6=0,0,F$6/ISI!F$8*1000)</f>
        <v>0.26183978979205691</v>
      </c>
      <c r="G137" s="273">
        <f>IF(G$6=0,0,G$6/ISI!G$8*1000)</f>
        <v>0.25843595253908458</v>
      </c>
      <c r="H137" s="273">
        <f>IF(H$6=0,0,H$6/ISI!H$8*1000)</f>
        <v>0.27674439896928016</v>
      </c>
      <c r="I137" s="273">
        <f>IF(I$6=0,0,I$6/ISI!I$8*1000)</f>
        <v>0.23581032719162059</v>
      </c>
      <c r="J137" s="273">
        <f>IF(J$6=0,0,J$6/ISI!J$8*1000)</f>
        <v>0.24758987049074122</v>
      </c>
      <c r="K137" s="273">
        <f>IF(K$6=0,0,K$6/ISI!K$8*1000)</f>
        <v>0.29234509967977357</v>
      </c>
      <c r="L137" s="273">
        <f>IF(L$6=0,0,L$6/ISI!L$8*1000)</f>
        <v>0.26202070913710224</v>
      </c>
      <c r="M137" s="273">
        <f>IF(M$6=0,0,M$6/ISI!M$8*1000)</f>
        <v>0.25207126065699059</v>
      </c>
      <c r="N137" s="273">
        <f>IF(N$6=0,0,N$6/ISI!N$8*1000)</f>
        <v>0.25496420853068547</v>
      </c>
      <c r="O137" s="273">
        <f>IF(O$6=0,0,O$6/ISI!O$8*1000)</f>
        <v>0.25737598824464863</v>
      </c>
      <c r="P137" s="273">
        <f>IF(P$6=0,0,P$6/ISI!P$8*1000)</f>
        <v>0.24720390007278933</v>
      </c>
      <c r="Q137" s="273">
        <f>IF(Q$6=0,0,Q$6/ISI!Q$8*1000)</f>
        <v>0.24847561283517997</v>
      </c>
      <c r="R137" s="273">
        <f>IF(R$6=0,0,R$6/ISI!R$8*1000)</f>
        <v>0.25014817195754191</v>
      </c>
      <c r="S137" s="273">
        <f>IF(S$6=0,0,S$6/ISI!S$8*1000)</f>
        <v>0.26049211070647982</v>
      </c>
      <c r="T137" s="273">
        <f>IF(T$6=0,0,T$6/ISI!T$8*1000)</f>
        <v>0.2492406572989507</v>
      </c>
      <c r="U137" s="273">
        <f>IF(U$6=0,0,U$6/ISI!U$8*1000)</f>
        <v>0.25439085944985751</v>
      </c>
      <c r="V137" s="273">
        <f>IF(V$6=0,0,V$6/ISI!V$8*1000)</f>
        <v>0.252571515738789</v>
      </c>
      <c r="W137" s="273">
        <f>IF(W$6=0,0,W$6/ISI!W$8*1000)</f>
        <v>0.24919548934785388</v>
      </c>
      <c r="X137" s="273">
        <f>IF(X$6=0,0,X$6/ISI!X$8*1000)</f>
        <v>0.23791252675182112</v>
      </c>
      <c r="Y137" s="273">
        <f>IF(Y$6=0,0,Y$6/ISI!Y$8*1000)</f>
        <v>0.28068350321884061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0.17144749345479285</v>
      </c>
      <c r="C138" s="274">
        <f>IF(C$7=0,0,C$7/ISI!C$8*1000)</f>
        <v>0.16226482389863314</v>
      </c>
      <c r="D138" s="274">
        <f>IF(D$7=0,0,D$7/ISI!D$8*1000)</f>
        <v>0.15708376963825049</v>
      </c>
      <c r="E138" s="274">
        <f>IF(E$7=0,0,E$7/ISI!E$8*1000)</f>
        <v>0.14573620297880399</v>
      </c>
      <c r="F138" s="274">
        <f>IF(F$7=0,0,F$7/ISI!F$8*1000)</f>
        <v>0.13964788788909704</v>
      </c>
      <c r="G138" s="274">
        <f>IF(G$7=0,0,G$7/ISI!G$8*1000)</f>
        <v>0.13783250802084512</v>
      </c>
      <c r="H138" s="274">
        <f>IF(H$7=0,0,H$7/ISI!H$8*1000)</f>
        <v>0.14759701278361614</v>
      </c>
      <c r="I138" s="274">
        <f>IF(I$7=0,0,I$7/ISI!I$8*1000)</f>
        <v>0.125765507835531</v>
      </c>
      <c r="J138" s="274">
        <f>IF(J$7=0,0,J$7/ISI!J$8*1000)</f>
        <v>0.13204793092839534</v>
      </c>
      <c r="K138" s="274">
        <f>IF(K$7=0,0,K$7/ISI!K$8*1000)</f>
        <v>0.15591738649587927</v>
      </c>
      <c r="L138" s="274">
        <f>IF(L$7=0,0,L$7/ISI!L$8*1000)</f>
        <v>0.13974437820645452</v>
      </c>
      <c r="M138" s="274">
        <f>IF(M$7=0,0,M$7/ISI!M$8*1000)</f>
        <v>0.1344380056837283</v>
      </c>
      <c r="N138" s="274">
        <f>IF(N$7=0,0,N$7/ISI!N$8*1000)</f>
        <v>0.13598091121636563</v>
      </c>
      <c r="O138" s="274">
        <f>IF(O$7=0,0,O$7/ISI!O$8*1000)</f>
        <v>0.1372671937304793</v>
      </c>
      <c r="P138" s="274">
        <f>IF(P$7=0,0,P$7/ISI!P$8*1000)</f>
        <v>0.13184208003882103</v>
      </c>
      <c r="Q138" s="274">
        <f>IF(Q$7=0,0,Q$7/ISI!Q$8*1000)</f>
        <v>0.13252032684542928</v>
      </c>
      <c r="R138" s="274">
        <f>IF(R$7=0,0,R$7/ISI!R$8*1000)</f>
        <v>0.13341235837735566</v>
      </c>
      <c r="S138" s="274">
        <f>IF(S$7=0,0,S$7/ISI!S$8*1000)</f>
        <v>0.13892912571012253</v>
      </c>
      <c r="T138" s="274">
        <f>IF(T$7=0,0,T$7/ISI!T$8*1000)</f>
        <v>0.13292835055944038</v>
      </c>
      <c r="U138" s="274">
        <f>IF(U$7=0,0,U$7/ISI!U$8*1000)</f>
        <v>0.13567512503992399</v>
      </c>
      <c r="V138" s="274">
        <f>IF(V$7=0,0,V$7/ISI!V$8*1000)</f>
        <v>0.13470480839402083</v>
      </c>
      <c r="W138" s="274">
        <f>IF(W$7=0,0,W$7/ISI!W$8*1000)</f>
        <v>0.13290426098552205</v>
      </c>
      <c r="X138" s="274">
        <f>IF(X$7=0,0,X$7/ISI!X$8*1000)</f>
        <v>0.12688668093430455</v>
      </c>
      <c r="Y138" s="274">
        <f>IF(Y$7=0,0,Y$7/ISI!Y$8*1000)</f>
        <v>0.14969786838338173</v>
      </c>
      <c r="DA138" s="77"/>
    </row>
    <row r="139" spans="1:105" ht="12" customHeight="1" x14ac:dyDescent="0.25">
      <c r="A139" s="173" t="s">
        <v>93</v>
      </c>
      <c r="B139" s="274">
        <f>IF(B$8=0,0,B$8/ISI!B$8*1000)</f>
        <v>4.28618733636982</v>
      </c>
      <c r="C139" s="274">
        <f>IF(C$8=0,0,C$8/ISI!C$8*1000)</f>
        <v>4.0566205974658285</v>
      </c>
      <c r="D139" s="274">
        <f>IF(D$8=0,0,D$8/ISI!D$8*1000)</f>
        <v>3.9270942409562646</v>
      </c>
      <c r="E139" s="274">
        <f>IF(E$8=0,0,E$8/ISI!E$8*1000)</f>
        <v>3.643405074470099</v>
      </c>
      <c r="F139" s="274">
        <f>IF(F$8=0,0,F$8/ISI!F$8*1000)</f>
        <v>3.4911971972274256</v>
      </c>
      <c r="G139" s="274">
        <f>IF(G$8=0,0,G$8/ISI!G$8*1000)</f>
        <v>3.4458127005211288</v>
      </c>
      <c r="H139" s="274">
        <f>IF(H$8=0,0,H$8/ISI!H$8*1000)</f>
        <v>3.6899253195904032</v>
      </c>
      <c r="I139" s="274">
        <f>IF(I$8=0,0,I$8/ISI!I$8*1000)</f>
        <v>3.1441376958882743</v>
      </c>
      <c r="J139" s="274">
        <f>IF(J$8=0,0,J$8/ISI!J$8*1000)</f>
        <v>3.3011982732098835</v>
      </c>
      <c r="K139" s="274">
        <f>IF(K$8=0,0,K$8/ISI!K$8*1000)</f>
        <v>3.8979346623969824</v>
      </c>
      <c r="L139" s="274">
        <f>IF(L$8=0,0,L$8/ISI!L$8*1000)</f>
        <v>3.493609455161363</v>
      </c>
      <c r="M139" s="274">
        <f>IF(M$8=0,0,M$8/ISI!M$8*1000)</f>
        <v>3.3609501420932069</v>
      </c>
      <c r="N139" s="274">
        <f>IF(N$8=0,0,N$8/ISI!N$8*1000)</f>
        <v>3.3995227804091406</v>
      </c>
      <c r="O139" s="274">
        <f>IF(O$8=0,0,O$8/ISI!O$8*1000)</f>
        <v>3.4316798432619824</v>
      </c>
      <c r="P139" s="274">
        <f>IF(P$8=0,0,P$8/ISI!P$8*1000)</f>
        <v>3.2960520009705241</v>
      </c>
      <c r="Q139" s="274">
        <f>IF(Q$8=0,0,Q$8/ISI!Q$8*1000)</f>
        <v>3.3130081711357313</v>
      </c>
      <c r="R139" s="274">
        <f>IF(R$8=0,0,R$8/ISI!R$8*1000)</f>
        <v>3.3353089594338918</v>
      </c>
      <c r="S139" s="274">
        <f>IF(S$8=0,0,S$8/ISI!S$8*1000)</f>
        <v>3.4732281427530642</v>
      </c>
      <c r="T139" s="274">
        <f>IF(T$8=0,0,T$8/ISI!T$8*1000)</f>
        <v>3.3232087639860102</v>
      </c>
      <c r="U139" s="274">
        <f>IF(U$8=0,0,U$8/ISI!U$8*1000)</f>
        <v>3.3918781259981001</v>
      </c>
      <c r="V139" s="274">
        <f>IF(V$8=0,0,V$8/ISI!V$8*1000)</f>
        <v>3.3676202098505201</v>
      </c>
      <c r="W139" s="274">
        <f>IF(W$8=0,0,W$8/ISI!W$8*1000)</f>
        <v>3.3226065246380507</v>
      </c>
      <c r="X139" s="274">
        <f>IF(X$8=0,0,X$8/ISI!X$8*1000)</f>
        <v>3.1721670233576145</v>
      </c>
      <c r="Y139" s="274">
        <f>IF(Y$8=0,0,Y$8/ISI!Y$8*1000)</f>
        <v>3.7424467095845424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0.1071546834092455</v>
      </c>
      <c r="C140" s="274">
        <f>IF(C$9=0,0,C$9/ISI!C$8*1000)</f>
        <v>0.10141551493664568</v>
      </c>
      <c r="D140" s="274">
        <f>IF(D$9=0,0,D$9/ISI!D$8*1000)</f>
        <v>9.8177356023906565E-2</v>
      </c>
      <c r="E140" s="274">
        <f>IF(E$9=0,0,E$9/ISI!E$8*1000)</f>
        <v>9.1085126861752491E-2</v>
      </c>
      <c r="F140" s="274">
        <f>IF(F$9=0,0,F$9/ISI!F$8*1000)</f>
        <v>8.7279929930685646E-2</v>
      </c>
      <c r="G140" s="274">
        <f>IF(G$9=0,0,G$9/ISI!G$8*1000)</f>
        <v>8.614531751302823E-2</v>
      </c>
      <c r="H140" s="274">
        <f>IF(H$9=0,0,H$9/ISI!H$8*1000)</f>
        <v>9.2248132989760062E-2</v>
      </c>
      <c r="I140" s="274">
        <f>IF(I$9=0,0,I$9/ISI!I$8*1000)</f>
        <v>7.860344239720686E-2</v>
      </c>
      <c r="J140" s="274">
        <f>IF(J$9=0,0,J$9/ISI!J$8*1000)</f>
        <v>8.2529956830247109E-2</v>
      </c>
      <c r="K140" s="274">
        <f>IF(K$9=0,0,K$9/ISI!K$8*1000)</f>
        <v>9.7448366559924532E-2</v>
      </c>
      <c r="L140" s="274">
        <f>IF(L$9=0,0,L$9/ISI!L$8*1000)</f>
        <v>8.7340236379034097E-2</v>
      </c>
      <c r="M140" s="274">
        <f>IF(M$9=0,0,M$9/ISI!M$8*1000)</f>
        <v>8.4023753552330174E-2</v>
      </c>
      <c r="N140" s="274">
        <f>IF(N$9=0,0,N$9/ISI!N$8*1000)</f>
        <v>8.4988069510228526E-2</v>
      </c>
      <c r="O140" s="274">
        <f>IF(O$9=0,0,O$9/ISI!O$8*1000)</f>
        <v>8.5791996081549526E-2</v>
      </c>
      <c r="P140" s="274">
        <f>IF(P$9=0,0,P$9/ISI!P$8*1000)</f>
        <v>8.2401300024263116E-2</v>
      </c>
      <c r="Q140" s="274">
        <f>IF(Q$9=0,0,Q$9/ISI!Q$8*1000)</f>
        <v>8.2825204278393294E-2</v>
      </c>
      <c r="R140" s="274">
        <f>IF(R$9=0,0,R$9/ISI!R$8*1000)</f>
        <v>8.3382723985847312E-2</v>
      </c>
      <c r="S140" s="274">
        <f>IF(S$9=0,0,S$9/ISI!S$8*1000)</f>
        <v>8.6830703568826578E-2</v>
      </c>
      <c r="T140" s="274">
        <f>IF(T$9=0,0,T$9/ISI!T$8*1000)</f>
        <v>8.3080219099650215E-2</v>
      </c>
      <c r="U140" s="274">
        <f>IF(U$9=0,0,U$9/ISI!U$8*1000)</f>
        <v>8.4796953149952489E-2</v>
      </c>
      <c r="V140" s="274">
        <f>IF(V$9=0,0,V$9/ISI!V$8*1000)</f>
        <v>8.4190505246263023E-2</v>
      </c>
      <c r="W140" s="274">
        <f>IF(W$9=0,0,W$9/ISI!W$8*1000)</f>
        <v>8.3065163115951288E-2</v>
      </c>
      <c r="X140" s="274">
        <f>IF(X$9=0,0,X$9/ISI!X$8*1000)</f>
        <v>7.9304175583940317E-2</v>
      </c>
      <c r="Y140" s="274">
        <f>IF(Y$9=0,0,Y$9/ISI!Y$8*1000)</f>
        <v>9.3561167739613538E-2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0.20247146197452293</v>
      </c>
      <c r="C141" s="275">
        <f>IF(C$10=0,0,C$10/ISI!C$8*1000)</f>
        <v>0.19159612120905423</v>
      </c>
      <c r="D141" s="275">
        <f>IF(D$10=0,0,D$10/ISI!D$8*1000)</f>
        <v>0.18600879184201519</v>
      </c>
      <c r="E141" s="275">
        <f>IF(E$10=0,0,E$10/ISI!E$8*1000)</f>
        <v>0.1728975268633845</v>
      </c>
      <c r="F141" s="275">
        <f>IF(F$10=0,0,F$10/ISI!F$8*1000)</f>
        <v>0.16721426739616424</v>
      </c>
      <c r="G141" s="275">
        <f>IF(G$10=0,0,G$10/ISI!G$8*1000)</f>
        <v>0.16463151197709663</v>
      </c>
      <c r="H141" s="275">
        <f>IF(H$10=0,0,H$10/ISI!H$8*1000)</f>
        <v>0.17764656769489715</v>
      </c>
      <c r="I141" s="275">
        <f>IF(I$10=0,0,I$10/ISI!I$8*1000)</f>
        <v>0.15103911369457312</v>
      </c>
      <c r="J141" s="275">
        <f>IF(J$10=0,0,J$10/ISI!J$8*1000)</f>
        <v>0.15846400182380072</v>
      </c>
      <c r="K141" s="275">
        <f>IF(K$10=0,0,K$10/ISI!K$8*1000)</f>
        <v>0.18554096571304474</v>
      </c>
      <c r="L141" s="275">
        <f>IF(L$10=0,0,L$10/ISI!L$8*1000)</f>
        <v>0.16675264871988718</v>
      </c>
      <c r="M141" s="275">
        <f>IF(M$10=0,0,M$10/ISI!M$8*1000)</f>
        <v>0.16011775755656277</v>
      </c>
      <c r="N141" s="275">
        <f>IF(N$10=0,0,N$10/ISI!N$8*1000)</f>
        <v>0.16177574935308706</v>
      </c>
      <c r="O141" s="275">
        <f>IF(O$10=0,0,O$10/ISI!O$8*1000)</f>
        <v>0.16371059773880209</v>
      </c>
      <c r="P141" s="275">
        <f>IF(P$10=0,0,P$10/ISI!P$8*1000)</f>
        <v>0.15735288733002267</v>
      </c>
      <c r="Q141" s="275">
        <f>IF(Q$10=0,0,Q$10/ISI!Q$8*1000)</f>
        <v>0.16256590572591756</v>
      </c>
      <c r="R141" s="275">
        <f>IF(R$10=0,0,R$10/ISI!R$8*1000)</f>
        <v>0.16464819596263866</v>
      </c>
      <c r="S141" s="275">
        <f>IF(S$10=0,0,S$10/ISI!S$8*1000)</f>
        <v>0.17128707852845293</v>
      </c>
      <c r="T141" s="275">
        <f>IF(T$10=0,0,T$10/ISI!T$8*1000)</f>
        <v>0.16325592348421436</v>
      </c>
      <c r="U141" s="275">
        <f>IF(U$10=0,0,U$10/ISI!U$8*1000)</f>
        <v>0.16579691190652251</v>
      </c>
      <c r="V141" s="275">
        <f>IF(V$10=0,0,V$10/ISI!V$8*1000)</f>
        <v>0.16547353361728154</v>
      </c>
      <c r="W141" s="275">
        <f>IF(W$10=0,0,W$10/ISI!W$8*1000)</f>
        <v>0.16280335462776233</v>
      </c>
      <c r="X141" s="275">
        <f>IF(X$10=0,0,X$10/ISI!X$8*1000)</f>
        <v>0.15771682663127157</v>
      </c>
      <c r="Y141" s="275">
        <f>IF(Y$10=0,0,Y$10/ISI!Y$8*1000)</f>
        <v>0.18549235175087453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20.860085485446213</v>
      </c>
      <c r="C142" s="276">
        <f>IF(C$16=0,0,C$16/ISI!C$8*1000)</f>
        <v>19.857225965701062</v>
      </c>
      <c r="D142" s="276">
        <f>IF(D$16=0,0,D$16/ISI!D$8*1000)</f>
        <v>19.412092265744814</v>
      </c>
      <c r="E142" s="276">
        <f>IF(E$16=0,0,E$16/ISI!E$8*1000)</f>
        <v>18.282741434649488</v>
      </c>
      <c r="F142" s="276">
        <f>IF(F$16=0,0,F$16/ISI!F$8*1000)</f>
        <v>18.408514730994597</v>
      </c>
      <c r="G142" s="276">
        <f>IF(G$16=0,0,G$16/ISI!G$8*1000)</f>
        <v>17.944005288316003</v>
      </c>
      <c r="H142" s="276">
        <f>IF(H$16=0,0,H$16/ISI!H$8*1000)</f>
        <v>19.908258069436517</v>
      </c>
      <c r="I142" s="276">
        <f>IF(I$16=0,0,I$16/ISI!I$8*1000)</f>
        <v>16.768682894891349</v>
      </c>
      <c r="J142" s="276">
        <f>IF(J$16=0,0,J$16/ISI!J$8*1000)</f>
        <v>17.569101551961282</v>
      </c>
      <c r="K142" s="276">
        <f>IF(K$16=0,0,K$16/ISI!K$8*1000)</f>
        <v>20.031610988138723</v>
      </c>
      <c r="L142" s="276">
        <f>IF(L$16=0,0,L$16/ISI!L$8*1000)</f>
        <v>17.993399839390875</v>
      </c>
      <c r="M142" s="276">
        <f>IF(M$16=0,0,M$16/ISI!M$8*1000)</f>
        <v>17.070823851587047</v>
      </c>
      <c r="N142" s="276">
        <f>IF(N$16=0,0,N$16/ISI!N$8*1000)</f>
        <v>17.252527420439446</v>
      </c>
      <c r="O142" s="276">
        <f>IF(O$16=0,0,O$16/ISI!O$8*1000)</f>
        <v>17.614336435961913</v>
      </c>
      <c r="P142" s="276">
        <f>IF(P$16=0,0,P$16/ISI!P$8*1000)</f>
        <v>17.012892178392821</v>
      </c>
      <c r="Q142" s="276">
        <f>IF(Q$16=0,0,Q$16/ISI!Q$8*1000)</f>
        <v>19.326266102010582</v>
      </c>
      <c r="R142" s="276">
        <f>IF(R$16=0,0,R$16/ISI!R$8*1000)</f>
        <v>20.300296068336667</v>
      </c>
      <c r="S142" s="276">
        <f>IF(S$16=0,0,S$16/ISI!S$8*1000)</f>
        <v>21.656290327681177</v>
      </c>
      <c r="T142" s="276">
        <f>IF(T$16=0,0,T$16/ISI!T$8*1000)</f>
        <v>20.105835388447133</v>
      </c>
      <c r="U142" s="276">
        <f>IF(U$16=0,0,U$16/ISI!U$8*1000)</f>
        <v>19.172604123893031</v>
      </c>
      <c r="V142" s="276">
        <f>IF(V$16=0,0,V$16/ISI!V$8*1000)</f>
        <v>19.954848844252172</v>
      </c>
      <c r="W142" s="276">
        <f>IF(W$16=0,0,W$16/ISI!W$8*1000)</f>
        <v>19.568543063681819</v>
      </c>
      <c r="X142" s="276">
        <f>IF(X$16=0,0,X$16/ISI!X$8*1000)</f>
        <v>22.252002338960668</v>
      </c>
      <c r="Y142" s="276">
        <f>IF(Y$16=0,0,Y$16/ISI!Y$8*1000)</f>
        <v>25.911304752063224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34.634976391370699</v>
      </c>
      <c r="C143" s="276">
        <f>IF(C$22=0,0,C$22/ISI!C$8*1000)</f>
        <v>32.843782351470395</v>
      </c>
      <c r="D143" s="276">
        <f>IF(D$22=0,0,D$22/ISI!D$8*1000)</f>
        <v>32.745789589572006</v>
      </c>
      <c r="E143" s="276">
        <f>IF(E$22=0,0,E$22/ISI!E$8*1000)</f>
        <v>30.69551947161986</v>
      </c>
      <c r="F143" s="276">
        <f>IF(F$22=0,0,F$22/ISI!F$8*1000)</f>
        <v>31.349518777071122</v>
      </c>
      <c r="G143" s="276">
        <f>IF(G$22=0,0,G$22/ISI!G$8*1000)</f>
        <v>30.322354963553529</v>
      </c>
      <c r="H143" s="276">
        <f>IF(H$22=0,0,H$22/ISI!H$8*1000)</f>
        <v>34.498432806346003</v>
      </c>
      <c r="I143" s="276">
        <f>IF(I$22=0,0,I$22/ISI!I$8*1000)</f>
        <v>28.958893187574123</v>
      </c>
      <c r="J143" s="276">
        <f>IF(J$22=0,0,J$22/ISI!J$8*1000)</f>
        <v>30.215686267932607</v>
      </c>
      <c r="K143" s="276">
        <f>IF(K$22=0,0,K$22/ISI!K$8*1000)</f>
        <v>34.048511386547958</v>
      </c>
      <c r="L143" s="276">
        <f>IF(L$22=0,0,L$22/ISI!L$8*1000)</f>
        <v>30.720514300891828</v>
      </c>
      <c r="M143" s="276">
        <f>IF(M$22=0,0,M$22/ISI!M$8*1000)</f>
        <v>28.931825021387439</v>
      </c>
      <c r="N143" s="276">
        <f>IF(N$22=0,0,N$22/ISI!N$8*1000)</f>
        <v>29.196673575480634</v>
      </c>
      <c r="O143" s="276">
        <f>IF(O$22=0,0,O$22/ISI!O$8*1000)</f>
        <v>29.906002979962231</v>
      </c>
      <c r="P143" s="276">
        <f>IF(P$22=0,0,P$22/ISI!P$8*1000)</f>
        <v>28.972225993718091</v>
      </c>
      <c r="Q143" s="276">
        <f>IF(Q$22=0,0,Q$22/ISI!Q$8*1000)</f>
        <v>40.145584282913759</v>
      </c>
      <c r="R143" s="276">
        <f>IF(R$22=0,0,R$22/ISI!R$8*1000)</f>
        <v>43.80655796920162</v>
      </c>
      <c r="S143" s="276">
        <f>IF(S$22=0,0,S$22/ISI!S$8*1000)</f>
        <v>45.681464551056102</v>
      </c>
      <c r="T143" s="276">
        <f>IF(T$22=0,0,T$22/ISI!T$8*1000)</f>
        <v>41.825077346417928</v>
      </c>
      <c r="U143" s="276">
        <f>IF(U$22=0,0,U$22/ISI!U$8*1000)</f>
        <v>40.730962532225497</v>
      </c>
      <c r="V143" s="276">
        <f>IF(V$22=0,0,V$22/ISI!V$8*1000)</f>
        <v>41.259820651834552</v>
      </c>
      <c r="W143" s="276">
        <f>IF(W$22=0,0,W$22/ISI!W$8*1000)</f>
        <v>37.800111303056298</v>
      </c>
      <c r="X143" s="276">
        <f>IF(X$22=0,0,X$22/ISI!X$8*1000)</f>
        <v>42.695888919286787</v>
      </c>
      <c r="Y143" s="276">
        <f>IF(Y$22=0,0,Y$22/ISI!Y$8*1000)</f>
        <v>50.304431369383195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47.793119571844976</v>
      </c>
      <c r="C144" s="276">
        <f>IF(C$28=0,0,C$28/ISI!C$8*1000)</f>
        <v>45.225569153770415</v>
      </c>
      <c r="D144" s="276">
        <f>IF(D$28=0,0,D$28/ISI!D$8*1000)</f>
        <v>43.906687622590603</v>
      </c>
      <c r="E144" s="276">
        <f>IF(E$28=0,0,E$28/ISI!E$8*1000)</f>
        <v>40.811198726694052</v>
      </c>
      <c r="F144" s="276">
        <f>IF(F$28=0,0,F$28/ISI!F$8*1000)</f>
        <v>39.468402047931605</v>
      </c>
      <c r="G144" s="276">
        <f>IF(G$28=0,0,G$28/ISI!G$8*1000)</f>
        <v>38.859114289169014</v>
      </c>
      <c r="H144" s="276">
        <f>IF(H$28=0,0,H$28/ISI!H$8*1000)</f>
        <v>41.910925394043353</v>
      </c>
      <c r="I144" s="276">
        <f>IF(I$28=0,0,I$28/ISI!I$8*1000)</f>
        <v>35.667327793365736</v>
      </c>
      <c r="J144" s="276">
        <f>IF(J$28=0,0,J$28/ISI!J$8*1000)</f>
        <v>37.421767863789334</v>
      </c>
      <c r="K144" s="276">
        <f>IF(K$28=0,0,K$28/ISI!K$8*1000)</f>
        <v>43.847071090286462</v>
      </c>
      <c r="L144" s="276">
        <f>IF(L$28=0,0,L$28/ISI!L$8*1000)</f>
        <v>39.340798476677023</v>
      </c>
      <c r="M144" s="276">
        <f>IF(M$28=0,0,M$28/ISI!M$8*1000)</f>
        <v>37.775474518258221</v>
      </c>
      <c r="N144" s="276">
        <f>IF(N$28=0,0,N$28/ISI!N$8*1000)</f>
        <v>38.166633049434616</v>
      </c>
      <c r="O144" s="276">
        <f>IF(O$28=0,0,O$28/ISI!O$8*1000)</f>
        <v>38.623108439838788</v>
      </c>
      <c r="P144" s="276">
        <f>IF(P$28=0,0,P$28/ISI!P$8*1000)</f>
        <v>37.123177818736551</v>
      </c>
      <c r="Q144" s="276">
        <f>IF(Q$28=0,0,Q$28/ISI!Q$8*1000)</f>
        <v>38.362609367817612</v>
      </c>
      <c r="R144" s="276">
        <f>IF(R$28=0,0,R$28/ISI!R$8*1000)</f>
        <v>38.852274717507761</v>
      </c>
      <c r="S144" s="276">
        <f>IF(S$28=0,0,S$28/ISI!S$8*1000)</f>
        <v>40.424416704952527</v>
      </c>
      <c r="T144" s="276">
        <f>IF(T$28=0,0,T$28/ISI!T$8*1000)</f>
        <v>38.526797596620803</v>
      </c>
      <c r="U144" s="276">
        <f>IF(U$28=0,0,U$28/ISI!U$8*1000)</f>
        <v>39.128706584854207</v>
      </c>
      <c r="V144" s="276">
        <f>IF(V$28=0,0,V$28/ISI!V$8*1000)</f>
        <v>39.062319556231273</v>
      </c>
      <c r="W144" s="276">
        <f>IF(W$28=0,0,W$28/ISI!W$8*1000)</f>
        <v>38.425968269290237</v>
      </c>
      <c r="X144" s="276">
        <f>IF(X$28=0,0,X$28/ISI!X$8*1000)</f>
        <v>37.222065792022001</v>
      </c>
      <c r="Y144" s="276">
        <f>IF(Y$28=0,0,Y$28/ISI!Y$8*1000)</f>
        <v>43.775898741362937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14.723683292826518</v>
      </c>
      <c r="C145" s="277">
        <f>IF(C$35=0,0,C$35/ISI!C$8*1000)</f>
        <v>13.964462030873332</v>
      </c>
      <c r="D145" s="277">
        <f>IF(D$35=0,0,D$35/ISI!D$8*1000)</f>
        <v>13.595324158830451</v>
      </c>
      <c r="E145" s="277">
        <f>IF(E$35=0,0,E$35/ISI!E$8*1000)</f>
        <v>12.708173198335571</v>
      </c>
      <c r="F145" s="277">
        <f>IF(F$35=0,0,F$35/ISI!F$8*1000)</f>
        <v>12.496741215378274</v>
      </c>
      <c r="G145" s="277">
        <f>IF(G$35=0,0,G$35/ISI!G$8*1000)</f>
        <v>12.255757092213953</v>
      </c>
      <c r="H145" s="277">
        <f>IF(H$35=0,0,H$35/ISI!H$8*1000)</f>
        <v>13.373441250754748</v>
      </c>
      <c r="I145" s="277">
        <f>IF(I$35=0,0,I$35/ISI!I$8*1000)</f>
        <v>11.351152255075753</v>
      </c>
      <c r="J145" s="277">
        <f>IF(J$35=0,0,J$35/ISI!J$8*1000)</f>
        <v>11.892244356012142</v>
      </c>
      <c r="K145" s="277">
        <f>IF(K$35=0,0,K$35/ISI!K$8*1000)</f>
        <v>13.797208661898424</v>
      </c>
      <c r="L145" s="277">
        <f>IF(L$35=0,0,L$35/ISI!L$8*1000)</f>
        <v>12.391028153169504</v>
      </c>
      <c r="M145" s="277">
        <f>IF(M$35=0,0,M$35/ISI!M$8*1000)</f>
        <v>11.824043722694045</v>
      </c>
      <c r="N145" s="277">
        <f>IF(N$35=0,0,N$35/ISI!N$8*1000)</f>
        <v>11.947864141988273</v>
      </c>
      <c r="O145" s="277">
        <f>IF(O$35=0,0,O$35/ISI!O$8*1000)</f>
        <v>12.135646385938069</v>
      </c>
      <c r="P145" s="277">
        <f>IF(P$35=0,0,P$35/ISI!P$8*1000)</f>
        <v>11.68881127614805</v>
      </c>
      <c r="Q145" s="277">
        <f>IF(Q$35=0,0,Q$35/ISI!Q$8*1000)</f>
        <v>12.571823836048061</v>
      </c>
      <c r="R145" s="277">
        <f>IF(R$35=0,0,R$35/ISI!R$8*1000)</f>
        <v>12.927445985393739</v>
      </c>
      <c r="S145" s="277">
        <f>IF(S$35=0,0,S$35/ISI!S$8*1000)</f>
        <v>13.650733574637945</v>
      </c>
      <c r="T145" s="277">
        <f>IF(T$35=0,0,T$35/ISI!T$8*1000)</f>
        <v>12.878928236266841</v>
      </c>
      <c r="U145" s="277">
        <f>IF(U$35=0,0,U$35/ISI!U$8*1000)</f>
        <v>12.799011160384236</v>
      </c>
      <c r="V145" s="277">
        <f>IF(V$35=0,0,V$35/ISI!V$8*1000)</f>
        <v>12.975975136897873</v>
      </c>
      <c r="W145" s="277">
        <f>IF(W$35=0,0,W$35/ISI!W$8*1000)</f>
        <v>13.034634444265397</v>
      </c>
      <c r="X145" s="277">
        <f>IF(X$35=0,0,X$35/ISI!X$8*1000)</f>
        <v>13.411617174242201</v>
      </c>
      <c r="Y145" s="277">
        <f>IF(Y$35=0,0,Y$35/ISI!Y$8*1000)</f>
        <v>15.487060233754308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79.694858075496015</v>
      </c>
      <c r="C147" s="272">
        <f t="shared" si="33"/>
        <v>77.578677159395852</v>
      </c>
      <c r="D147" s="272">
        <f t="shared" si="33"/>
        <v>76.776160681162793</v>
      </c>
      <c r="E147" s="272">
        <f t="shared" si="33"/>
        <v>74.198396405197954</v>
      </c>
      <c r="F147" s="272">
        <f t="shared" si="33"/>
        <v>73.864360222014156</v>
      </c>
      <c r="G147" s="272">
        <f t="shared" si="33"/>
        <v>73.017849594162996</v>
      </c>
      <c r="H147" s="272">
        <f t="shared" si="33"/>
        <v>76.693331384300592</v>
      </c>
      <c r="I147" s="272">
        <f t="shared" si="33"/>
        <v>70.483062686915844</v>
      </c>
      <c r="J147" s="272">
        <f t="shared" si="33"/>
        <v>72.135451012017683</v>
      </c>
      <c r="K147" s="272">
        <f t="shared" si="33"/>
        <v>77.457146456810875</v>
      </c>
      <c r="L147" s="272">
        <f t="shared" si="33"/>
        <v>73.423655954419985</v>
      </c>
      <c r="M147" s="272">
        <f t="shared" si="33"/>
        <v>71.631251068985407</v>
      </c>
      <c r="N147" s="272">
        <f t="shared" si="33"/>
        <v>71.995187300617701</v>
      </c>
      <c r="O147" s="272">
        <f t="shared" si="33"/>
        <v>72.624486938550049</v>
      </c>
      <c r="P147" s="272">
        <f t="shared" si="33"/>
        <v>71.312049032931782</v>
      </c>
      <c r="Q147" s="272">
        <f t="shared" si="33"/>
        <v>76.781797362453688</v>
      </c>
      <c r="R147" s="272">
        <f t="shared" si="33"/>
        <v>78.617516344257595</v>
      </c>
      <c r="S147" s="272">
        <f t="shared" si="33"/>
        <v>0</v>
      </c>
      <c r="T147" s="272">
        <f t="shared" si="33"/>
        <v>0</v>
      </c>
      <c r="U147" s="272">
        <f t="shared" si="33"/>
        <v>0</v>
      </c>
      <c r="V147" s="272">
        <f t="shared" si="33"/>
        <v>0</v>
      </c>
      <c r="W147" s="272">
        <f t="shared" si="33"/>
        <v>0</v>
      </c>
      <c r="X147" s="272">
        <f t="shared" si="33"/>
        <v>0</v>
      </c>
      <c r="Y147" s="272">
        <f t="shared" si="33"/>
        <v>0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0.23210033427009988</v>
      </c>
      <c r="C148" s="273">
        <f>IF(C$55=0,0,C$55/ISI!C$9*1000)</f>
        <v>0.22570643442411051</v>
      </c>
      <c r="D148" s="273">
        <f>IF(D$55=0,0,D$55/ISI!D$9*1000)</f>
        <v>0.22269055562537687</v>
      </c>
      <c r="E148" s="273">
        <f>IF(E$55=0,0,E$55/ISI!E$9*1000)</f>
        <v>0.21437440514134962</v>
      </c>
      <c r="F148" s="273">
        <f>IF(F$55=0,0,F$55/ISI!F$9*1000)</f>
        <v>0.2105180598405455</v>
      </c>
      <c r="G148" s="273">
        <f>IF(G$55=0,0,G$55/ISI!G$9*1000)</f>
        <v>0.20881362904634948</v>
      </c>
      <c r="H148" s="273">
        <f>IF(H$55=0,0,H$55/ISI!H$9*1000)</f>
        <v>0.21713840718927047</v>
      </c>
      <c r="I148" s="273">
        <f>IF(I$55=0,0,I$55/ISI!I$9*1000)</f>
        <v>0.20000501220406244</v>
      </c>
      <c r="J148" s="273">
        <f>IF(J$55=0,0,J$55/ISI!J$9*1000)</f>
        <v>0.20488603125595234</v>
      </c>
      <c r="K148" s="273">
        <f>IF(K$55=0,0,K$55/ISI!K$9*1000)</f>
        <v>0.22219280260038266</v>
      </c>
      <c r="L148" s="273">
        <f>IF(L$55=0,0,L$55/ISI!L$9*1000)</f>
        <v>0.21049254036733683</v>
      </c>
      <c r="M148" s="273">
        <f>IF(M$55=0,0,M$55/ISI!M$9*1000)</f>
        <v>0.20609122901825236</v>
      </c>
      <c r="N148" s="273">
        <f>IF(N$55=0,0,N$55/ISI!N$9*1000)</f>
        <v>0.20726262060230319</v>
      </c>
      <c r="O148" s="273">
        <f>IF(O$55=0,0,O$55/ISI!O$9*1000)</f>
        <v>0.20840366003677749</v>
      </c>
      <c r="P148" s="273">
        <f>IF(P$55=0,0,P$55/ISI!P$9*1000)</f>
        <v>0.20431107173261026</v>
      </c>
      <c r="Q148" s="273">
        <f>IF(Q$55=0,0,Q$55/ISI!Q$9*1000)</f>
        <v>0.21206344338575053</v>
      </c>
      <c r="R148" s="273">
        <f>IF(R$55=0,0,R$55/ISI!R$9*1000)</f>
        <v>0.21471725330798572</v>
      </c>
      <c r="S148" s="273">
        <f>IF(S$55=0,0,S$55/ISI!S$9*1000)</f>
        <v>0</v>
      </c>
      <c r="T148" s="273">
        <f>IF(T$55=0,0,T$55/ISI!T$9*1000)</f>
        <v>0</v>
      </c>
      <c r="U148" s="273">
        <f>IF(U$55=0,0,U$55/ISI!U$9*1000)</f>
        <v>0</v>
      </c>
      <c r="V148" s="273">
        <f>IF(V$55=0,0,V$55/ISI!V$9*1000)</f>
        <v>0</v>
      </c>
      <c r="W148" s="273">
        <f>IF(W$55=0,0,W$55/ISI!W$9*1000)</f>
        <v>0</v>
      </c>
      <c r="X148" s="273">
        <f>IF(X$55=0,0,X$55/ISI!X$9*1000)</f>
        <v>0</v>
      </c>
      <c r="Y148" s="273">
        <f>IF(Y$55=0,0,Y$55/ISI!Y$9*1000)</f>
        <v>0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0.17149755295156791</v>
      </c>
      <c r="C149" s="274">
        <f>IF(C$56=0,0,C$56/ISI!C$9*1000)</f>
        <v>0.16677313848291603</v>
      </c>
      <c r="D149" s="274">
        <f>IF(D$56=0,0,D$56/ISI!D$9*1000)</f>
        <v>0.16454472362255895</v>
      </c>
      <c r="E149" s="274">
        <f>IF(E$56=0,0,E$56/ISI!E$9*1000)</f>
        <v>0.15839996962005948</v>
      </c>
      <c r="F149" s="274">
        <f>IF(F$56=0,0,F$56/ISI!F$9*1000)</f>
        <v>0.15555053907311958</v>
      </c>
      <c r="G149" s="274">
        <f>IF(G$56=0,0,G$56/ISI!G$9*1000)</f>
        <v>0.15429114532300228</v>
      </c>
      <c r="H149" s="274">
        <f>IF(H$56=0,0,H$56/ISI!H$9*1000)</f>
        <v>0.16044227425121058</v>
      </c>
      <c r="I149" s="274">
        <f>IF(I$56=0,0,I$56/ISI!I$9*1000)</f>
        <v>0.14778251086501729</v>
      </c>
      <c r="J149" s="274">
        <f>IF(J$56=0,0,J$56/ISI!J$9*1000)</f>
        <v>0.15138906673638877</v>
      </c>
      <c r="K149" s="274">
        <f>IF(K$56=0,0,K$56/ISI!K$9*1000)</f>
        <v>0.16417693688054849</v>
      </c>
      <c r="L149" s="274">
        <f>IF(L$56=0,0,L$56/ISI!L$9*1000)</f>
        <v>0.15553168288654123</v>
      </c>
      <c r="M149" s="274">
        <f>IF(M$56=0,0,M$56/ISI!M$9*1000)</f>
        <v>0.15227958017622131</v>
      </c>
      <c r="N149" s="274">
        <f>IF(N$56=0,0,N$56/ISI!N$9*1000)</f>
        <v>0.15314511443253562</v>
      </c>
      <c r="O149" s="274">
        <f>IF(O$56=0,0,O$56/ISI!O$9*1000)</f>
        <v>0.15398822166652118</v>
      </c>
      <c r="P149" s="274">
        <f>IF(P$56=0,0,P$56/ISI!P$9*1000)</f>
        <v>0.15096423257314015</v>
      </c>
      <c r="Q149" s="274">
        <f>IF(Q$56=0,0,Q$56/ISI!Q$9*1000)</f>
        <v>0.15669241375937423</v>
      </c>
      <c r="R149" s="274">
        <f>IF(R$56=0,0,R$56/ISI!R$9*1000)</f>
        <v>0.15865329808594442</v>
      </c>
      <c r="S149" s="274">
        <f>IF(S$56=0,0,S$56/ISI!S$9*1000)</f>
        <v>0</v>
      </c>
      <c r="T149" s="274">
        <f>IF(T$56=0,0,T$56/ISI!T$9*1000)</f>
        <v>0</v>
      </c>
      <c r="U149" s="274">
        <f>IF(U$56=0,0,U$56/ISI!U$9*1000)</f>
        <v>0</v>
      </c>
      <c r="V149" s="274">
        <f>IF(V$56=0,0,V$56/ISI!V$9*1000)</f>
        <v>0</v>
      </c>
      <c r="W149" s="274">
        <f>IF(W$56=0,0,W$56/ISI!W$9*1000)</f>
        <v>0</v>
      </c>
      <c r="X149" s="274">
        <f>IF(X$56=0,0,X$56/ISI!X$9*1000)</f>
        <v>0</v>
      </c>
      <c r="Y149" s="274">
        <f>IF(Y$56=0,0,Y$56/ISI!Y$9*1000)</f>
        <v>0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4.2874388237891976</v>
      </c>
      <c r="C150" s="274">
        <f>IF(C$57=0,0,C$57/ISI!C$9*1000)</f>
        <v>4.1693284620729028</v>
      </c>
      <c r="D150" s="274">
        <f>IF(D$57=0,0,D$57/ISI!D$9*1000)</f>
        <v>4.1136180905639739</v>
      </c>
      <c r="E150" s="274">
        <f>IF(E$57=0,0,E$57/ISI!E$9*1000)</f>
        <v>3.9599992405014883</v>
      </c>
      <c r="F150" s="274">
        <f>IF(F$57=0,0,F$57/ISI!F$9*1000)</f>
        <v>3.8887634768279908</v>
      </c>
      <c r="G150" s="274">
        <f>IF(G$57=0,0,G$57/ISI!G$9*1000)</f>
        <v>3.8572786330750577</v>
      </c>
      <c r="H150" s="274">
        <f>IF(H$57=0,0,H$57/ISI!H$9*1000)</f>
        <v>4.0110568562802662</v>
      </c>
      <c r="I150" s="274">
        <f>IF(I$57=0,0,I$57/ISI!I$9*1000)</f>
        <v>3.6945627716254319</v>
      </c>
      <c r="J150" s="274">
        <f>IF(J$57=0,0,J$57/ISI!J$9*1000)</f>
        <v>3.7847266684097201</v>
      </c>
      <c r="K150" s="274">
        <f>IF(K$57=0,0,K$57/ISI!K$9*1000)</f>
        <v>4.1044234220137126</v>
      </c>
      <c r="L150" s="274">
        <f>IF(L$57=0,0,L$57/ISI!L$9*1000)</f>
        <v>3.888292072163531</v>
      </c>
      <c r="M150" s="274">
        <f>IF(M$57=0,0,M$57/ISI!M$9*1000)</f>
        <v>3.8069895044055317</v>
      </c>
      <c r="N150" s="274">
        <f>IF(N$57=0,0,N$57/ISI!N$9*1000)</f>
        <v>3.8286278608133912</v>
      </c>
      <c r="O150" s="274">
        <f>IF(O$57=0,0,O$57/ISI!O$9*1000)</f>
        <v>3.849705541663031</v>
      </c>
      <c r="P150" s="274">
        <f>IF(P$57=0,0,P$57/ISI!P$9*1000)</f>
        <v>3.7741058143285033</v>
      </c>
      <c r="Q150" s="274">
        <f>IF(Q$57=0,0,Q$57/ISI!Q$9*1000)</f>
        <v>3.9173103439843562</v>
      </c>
      <c r="R150" s="274">
        <f>IF(R$57=0,0,R$57/ISI!R$9*1000)</f>
        <v>3.9663324521486096</v>
      </c>
      <c r="S150" s="274">
        <f>IF(S$57=0,0,S$57/ISI!S$9*1000)</f>
        <v>0</v>
      </c>
      <c r="T150" s="274">
        <f>IF(T$57=0,0,T$57/ISI!T$9*1000)</f>
        <v>0</v>
      </c>
      <c r="U150" s="274">
        <f>IF(U$57=0,0,U$57/ISI!U$9*1000)</f>
        <v>0</v>
      </c>
      <c r="V150" s="274">
        <f>IF(V$57=0,0,V$57/ISI!V$9*1000)</f>
        <v>0</v>
      </c>
      <c r="W150" s="274">
        <f>IF(W$57=0,0,W$57/ISI!W$9*1000)</f>
        <v>0</v>
      </c>
      <c r="X150" s="274">
        <f>IF(X$57=0,0,X$57/ISI!X$9*1000)</f>
        <v>0</v>
      </c>
      <c r="Y150" s="274">
        <f>IF(Y$57=0,0,Y$57/ISI!Y$9*1000)</f>
        <v>0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0.10718597059472992</v>
      </c>
      <c r="C151" s="274">
        <f>IF(C$58=0,0,C$58/ISI!C$9*1000)</f>
        <v>0.10423321155182254</v>
      </c>
      <c r="D151" s="274">
        <f>IF(D$58=0,0,D$58/ISI!D$9*1000)</f>
        <v>0.10284045226409941</v>
      </c>
      <c r="E151" s="274">
        <f>IF(E$58=0,0,E$58/ISI!E$9*1000)</f>
        <v>9.8999981012537208E-2</v>
      </c>
      <c r="F151" s="274">
        <f>IF(F$58=0,0,F$58/ISI!F$9*1000)</f>
        <v>9.7219086920699749E-2</v>
      </c>
      <c r="G151" s="274">
        <f>IF(G$58=0,0,G$58/ISI!G$9*1000)</f>
        <v>9.6431965826876451E-2</v>
      </c>
      <c r="H151" s="274">
        <f>IF(H$58=0,0,H$58/ISI!H$9*1000)</f>
        <v>0.10027642140700663</v>
      </c>
      <c r="I151" s="274">
        <f>IF(I$58=0,0,I$58/ISI!I$9*1000)</f>
        <v>9.2364069290635842E-2</v>
      </c>
      <c r="J151" s="274">
        <f>IF(J$58=0,0,J$58/ISI!J$9*1000)</f>
        <v>9.4618166710243007E-2</v>
      </c>
      <c r="K151" s="274">
        <f>IF(K$58=0,0,K$58/ISI!K$9*1000)</f>
        <v>0.10261058555034289</v>
      </c>
      <c r="L151" s="274">
        <f>IF(L$58=0,0,L$58/ISI!L$9*1000)</f>
        <v>9.7207301804088334E-2</v>
      </c>
      <c r="M151" s="274">
        <f>IF(M$58=0,0,M$58/ISI!M$9*1000)</f>
        <v>9.5174737610138366E-2</v>
      </c>
      <c r="N151" s="274">
        <f>IF(N$58=0,0,N$58/ISI!N$9*1000)</f>
        <v>9.5715696520334848E-2</v>
      </c>
      <c r="O151" s="274">
        <f>IF(O$58=0,0,O$58/ISI!O$9*1000)</f>
        <v>9.6242638541575762E-2</v>
      </c>
      <c r="P151" s="274">
        <f>IF(P$58=0,0,P$58/ISI!P$9*1000)</f>
        <v>9.4352645358212639E-2</v>
      </c>
      <c r="Q151" s="274">
        <f>IF(Q$58=0,0,Q$58/ISI!Q$9*1000)</f>
        <v>9.7932758599608927E-2</v>
      </c>
      <c r="R151" s="274">
        <f>IF(R$58=0,0,R$58/ISI!R$9*1000)</f>
        <v>9.9158311303715274E-2</v>
      </c>
      <c r="S151" s="274">
        <f>IF(S$58=0,0,S$58/ISI!S$9*1000)</f>
        <v>0</v>
      </c>
      <c r="T151" s="274">
        <f>IF(T$58=0,0,T$58/ISI!T$9*1000)</f>
        <v>0</v>
      </c>
      <c r="U151" s="274">
        <f>IF(U$58=0,0,U$58/ISI!U$9*1000)</f>
        <v>0</v>
      </c>
      <c r="V151" s="274">
        <f>IF(V$58=0,0,V$58/ISI!V$9*1000)</f>
        <v>0</v>
      </c>
      <c r="W151" s="274">
        <f>IF(W$58=0,0,W$58/ISI!W$9*1000)</f>
        <v>0</v>
      </c>
      <c r="X151" s="274">
        <f>IF(X$58=0,0,X$58/ISI!X$9*1000)</f>
        <v>0</v>
      </c>
      <c r="Y151" s="274">
        <f>IF(Y$58=0,0,Y$58/ISI!Y$9*1000)</f>
        <v>0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0.14618646772835281</v>
      </c>
      <c r="C152" s="275">
        <f>IF(C$59=0,0,C$59/ISI!C$9*1000)</f>
        <v>0.14213629737225164</v>
      </c>
      <c r="D152" s="275">
        <f>IF(D$59=0,0,D$59/ISI!D$9*1000)</f>
        <v>0.14063800073687377</v>
      </c>
      <c r="E152" s="275">
        <f>IF(E$59=0,0,E$59/ISI!E$9*1000)</f>
        <v>0.13564162722930945</v>
      </c>
      <c r="F152" s="275">
        <f>IF(F$59=0,0,F$59/ISI!F$9*1000)</f>
        <v>0.13443954861808607</v>
      </c>
      <c r="G152" s="275">
        <f>IF(G$59=0,0,G$59/ISI!G$9*1000)</f>
        <v>0.13302059227276458</v>
      </c>
      <c r="H152" s="275">
        <f>IF(H$59=0,0,H$59/ISI!H$9*1000)</f>
        <v>0.13938454724134364</v>
      </c>
      <c r="I152" s="275">
        <f>IF(I$59=0,0,I$59/ISI!I$9*1000)</f>
        <v>0.1281054147947738</v>
      </c>
      <c r="J152" s="275">
        <f>IF(J$59=0,0,J$59/ISI!J$9*1000)</f>
        <v>0.13113242624289287</v>
      </c>
      <c r="K152" s="275">
        <f>IF(K$59=0,0,K$59/ISI!K$9*1000)</f>
        <v>0.14101781495267249</v>
      </c>
      <c r="L152" s="275">
        <f>IF(L$59=0,0,L$59/ISI!L$9*1000)</f>
        <v>0.13395959715407479</v>
      </c>
      <c r="M152" s="275">
        <f>IF(M$59=0,0,M$59/ISI!M$9*1000)</f>
        <v>0.13091085971669836</v>
      </c>
      <c r="N152" s="275">
        <f>IF(N$59=0,0,N$59/ISI!N$9*1000)</f>
        <v>0.13150891238440934</v>
      </c>
      <c r="O152" s="275">
        <f>IF(O$59=0,0,O$59/ISI!O$9*1000)</f>
        <v>0.13256049248519727</v>
      </c>
      <c r="P152" s="275">
        <f>IF(P$59=0,0,P$59/ISI!P$9*1000)</f>
        <v>0.13005028254469841</v>
      </c>
      <c r="Q152" s="275">
        <f>IF(Q$59=0,0,Q$59/ISI!Q$9*1000)</f>
        <v>0.13874313600437335</v>
      </c>
      <c r="R152" s="275">
        <f>IF(R$59=0,0,R$59/ISI!R$9*1000)</f>
        <v>0.14132747052500258</v>
      </c>
      <c r="S152" s="275">
        <f>IF(S$59=0,0,S$59/ISI!S$9*1000)</f>
        <v>0</v>
      </c>
      <c r="T152" s="275">
        <f>IF(T$59=0,0,T$59/ISI!T$9*1000)</f>
        <v>0</v>
      </c>
      <c r="U152" s="275">
        <f>IF(U$59=0,0,U$59/ISI!U$9*1000)</f>
        <v>0</v>
      </c>
      <c r="V152" s="275">
        <f>IF(V$59=0,0,V$59/ISI!V$9*1000)</f>
        <v>0</v>
      </c>
      <c r="W152" s="275">
        <f>IF(W$59=0,0,W$59/ISI!W$9*1000)</f>
        <v>0</v>
      </c>
      <c r="X152" s="275">
        <f>IF(X$59=0,0,X$59/ISI!X$9*1000)</f>
        <v>0</v>
      </c>
      <c r="Y152" s="275">
        <f>IF(Y$59=0,0,Y$59/ISI!Y$9*1000)</f>
        <v>0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9.0184609736922514</v>
      </c>
      <c r="C153" s="276">
        <f>IF(C$65=0,0,C$65/ISI!C$9*1000)</f>
        <v>8.8355756714708811</v>
      </c>
      <c r="D153" s="276">
        <f>IF(D$65=0,0,D$65/ISI!D$9*1000)</f>
        <v>8.8345268061911444</v>
      </c>
      <c r="E153" s="276">
        <f>IF(E$65=0,0,E$65/ISI!E$9*1000)</f>
        <v>8.6888415104197456</v>
      </c>
      <c r="F153" s="276">
        <f>IF(F$65=0,0,F$65/ISI!F$9*1000)</f>
        <v>9.108606736157963</v>
      </c>
      <c r="G153" s="276">
        <f>IF(G$65=0,0,G$65/ISI!G$9*1000)</f>
        <v>8.8955421378997013</v>
      </c>
      <c r="H153" s="276">
        <f>IF(H$65=0,0,H$65/ISI!H$9*1000)</f>
        <v>9.6817399144637584</v>
      </c>
      <c r="I153" s="276">
        <f>IF(I$65=0,0,I$65/ISI!I$9*1000)</f>
        <v>8.8176087254464104</v>
      </c>
      <c r="J153" s="276">
        <f>IF(J$65=0,0,J$65/ISI!J$9*1000)</f>
        <v>8.9992764367958671</v>
      </c>
      <c r="K153" s="276">
        <f>IF(K$65=0,0,K$65/ISI!K$9*1000)</f>
        <v>9.3298553260547514</v>
      </c>
      <c r="L153" s="276">
        <f>IF(L$65=0,0,L$65/ISI!L$9*1000)</f>
        <v>8.8424249633309486</v>
      </c>
      <c r="M153" s="276">
        <f>IF(M$65=0,0,M$65/ISI!M$9*1000)</f>
        <v>8.5080825235938953</v>
      </c>
      <c r="N153" s="276">
        <f>IF(N$65=0,0,N$65/ISI!N$9*1000)</f>
        <v>8.5464300285923827</v>
      </c>
      <c r="O153" s="276">
        <f>IF(O$65=0,0,O$65/ISI!O$9*1000)</f>
        <v>8.7199945552259166</v>
      </c>
      <c r="P153" s="276">
        <f>IF(P$65=0,0,P$65/ISI!P$9*1000)</f>
        <v>8.6241319844780229</v>
      </c>
      <c r="Q153" s="276">
        <f>IF(Q$65=0,0,Q$65/ISI!Q$9*1000)</f>
        <v>10.481879892462119</v>
      </c>
      <c r="R153" s="276">
        <f>IF(R$65=0,0,R$65/ISI!R$9*1000)</f>
        <v>11.151002343928761</v>
      </c>
      <c r="S153" s="276">
        <f>IF(S$65=0,0,S$65/ISI!S$9*1000)</f>
        <v>0</v>
      </c>
      <c r="T153" s="276">
        <f>IF(T$65=0,0,T$65/ISI!T$9*1000)</f>
        <v>0</v>
      </c>
      <c r="U153" s="276">
        <f>IF(U$65=0,0,U$65/ISI!U$9*1000)</f>
        <v>0</v>
      </c>
      <c r="V153" s="276">
        <f>IF(V$65=0,0,V$65/ISI!V$9*1000)</f>
        <v>0</v>
      </c>
      <c r="W153" s="276">
        <f>IF(W$65=0,0,W$65/ISI!W$9*1000)</f>
        <v>0</v>
      </c>
      <c r="X153" s="276">
        <f>IF(X$65=0,0,X$65/ISI!X$9*1000)</f>
        <v>0</v>
      </c>
      <c r="Y153" s="276">
        <f>IF(Y$65=0,0,Y$65/ISI!Y$9*1000)</f>
        <v>0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31.843055590168749</v>
      </c>
      <c r="C154" s="276">
        <f>IF(C$71=0,0,C$71/ISI!C$9*1000)</f>
        <v>30.965843117062715</v>
      </c>
      <c r="D154" s="276">
        <f>IF(D$71=0,0,D$71/ISI!D$9*1000)</f>
        <v>30.552078972589193</v>
      </c>
      <c r="E154" s="276">
        <f>IF(E$71=0,0,E$71/ISI!E$9*1000)</f>
        <v>29.411142907193781</v>
      </c>
      <c r="F154" s="276">
        <f>IF(F$71=0,0,F$71/ISI!F$9*1000)</f>
        <v>28.882070779079172</v>
      </c>
      <c r="G154" s="276">
        <f>IF(G$71=0,0,G$71/ISI!G$9*1000)</f>
        <v>28.648231027405163</v>
      </c>
      <c r="H154" s="276">
        <f>IF(H$71=0,0,H$71/ISI!H$9*1000)</f>
        <v>29.790350766329649</v>
      </c>
      <c r="I154" s="276">
        <f>IF(I$71=0,0,I$71/ISI!I$9*1000)</f>
        <v>27.439730933411209</v>
      </c>
      <c r="J154" s="276">
        <f>IF(J$71=0,0,J$71/ISI!J$9*1000)</f>
        <v>28.109383398560738</v>
      </c>
      <c r="K154" s="276">
        <f>IF(K$71=0,0,K$71/ISI!K$9*1000)</f>
        <v>30.483789638603913</v>
      </c>
      <c r="L154" s="276">
        <f>IF(L$71=0,0,L$71/ISI!L$9*1000)</f>
        <v>28.878569629429531</v>
      </c>
      <c r="M154" s="276">
        <f>IF(M$71=0,0,M$71/ISI!M$9*1000)</f>
        <v>28.274730766382291</v>
      </c>
      <c r="N154" s="276">
        <f>IF(N$71=0,0,N$71/ISI!N$9*1000)</f>
        <v>28.435440088262798</v>
      </c>
      <c r="O154" s="276">
        <f>IF(O$71=0,0,O$71/ISI!O$9*1000)</f>
        <v>28.591985240413507</v>
      </c>
      <c r="P154" s="276">
        <f>IF(P$71=0,0,P$71/ISI!P$9*1000)</f>
        <v>28.030501702325989</v>
      </c>
      <c r="Q154" s="276">
        <f>IF(Q$71=0,0,Q$71/ISI!Q$9*1000)</f>
        <v>29.094090009007676</v>
      </c>
      <c r="R154" s="276">
        <f>IF(R$71=0,0,R$71/ISI!R$9*1000)</f>
        <v>29.458180035612884</v>
      </c>
      <c r="S154" s="276">
        <f>IF(S$71=0,0,S$71/ISI!S$9*1000)</f>
        <v>0</v>
      </c>
      <c r="T154" s="276">
        <f>IF(T$71=0,0,T$71/ISI!T$9*1000)</f>
        <v>0</v>
      </c>
      <c r="U154" s="276">
        <f>IF(U$71=0,0,U$71/ISI!U$9*1000)</f>
        <v>0</v>
      </c>
      <c r="V154" s="276">
        <f>IF(V$71=0,0,V$71/ISI!V$9*1000)</f>
        <v>0</v>
      </c>
      <c r="W154" s="276">
        <f>IF(W$71=0,0,W$71/ISI!W$9*1000)</f>
        <v>0</v>
      </c>
      <c r="X154" s="276">
        <f>IF(X$71=0,0,X$71/ISI!X$9*1000)</f>
        <v>0</v>
      </c>
      <c r="Y154" s="276">
        <f>IF(Y$71=0,0,Y$71/ISI!Y$9*1000)</f>
        <v>0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25.146953327083757</v>
      </c>
      <c r="C155" s="276">
        <f>IF(C$72=0,0,C$72/ISI!C$9*1000)</f>
        <v>24.450005967339649</v>
      </c>
      <c r="D155" s="276">
        <f>IF(D$72=0,0,D$72/ISI!D$9*1000)</f>
        <v>24.192264928013081</v>
      </c>
      <c r="E155" s="276">
        <f>IF(E$72=0,0,E$72/ISI!E$9*1000)</f>
        <v>23.332442510735188</v>
      </c>
      <c r="F155" s="276">
        <f>IF(F$72=0,0,F$72/ISI!F$9*1000)</f>
        <v>23.124902050096729</v>
      </c>
      <c r="G155" s="276">
        <f>IF(G$72=0,0,G$72/ISI!G$9*1000)</f>
        <v>22.881023709272807</v>
      </c>
      <c r="H155" s="276">
        <f>IF(H$72=0,0,H$72/ISI!H$9*1000)</f>
        <v>23.964131889163674</v>
      </c>
      <c r="I155" s="276">
        <f>IF(I$72=0,0,I$72/ISI!I$9*1000)</f>
        <v>22.045770130157827</v>
      </c>
      <c r="J155" s="276">
        <f>IF(J$72=0,0,J$72/ISI!J$9*1000)</f>
        <v>22.567342539998826</v>
      </c>
      <c r="K155" s="276">
        <f>IF(K$72=0,0,K$72/ISI!K$9*1000)</f>
        <v>24.285743290464247</v>
      </c>
      <c r="L155" s="276">
        <f>IF(L$72=0,0,L$72/ISI!L$9*1000)</f>
        <v>23.031430079985785</v>
      </c>
      <c r="M155" s="276">
        <f>IF(M$72=0,0,M$72/ISI!M$9*1000)</f>
        <v>22.507266193165417</v>
      </c>
      <c r="N155" s="276">
        <f>IF(N$72=0,0,N$72/ISI!N$9*1000)</f>
        <v>22.610088301421619</v>
      </c>
      <c r="O155" s="276">
        <f>IF(O$72=0,0,O$72/ISI!O$9*1000)</f>
        <v>22.790884557004158</v>
      </c>
      <c r="P155" s="276">
        <f>IF(P$72=0,0,P$72/ISI!P$9*1000)</f>
        <v>22.359308723999888</v>
      </c>
      <c r="Q155" s="276">
        <f>IF(Q$72=0,0,Q$72/ISI!Q$9*1000)</f>
        <v>23.859801227034612</v>
      </c>
      <c r="R155" s="276">
        <f>IF(R$72=0,0,R$72/ISI!R$9*1000)</f>
        <v>24.303157618712206</v>
      </c>
      <c r="S155" s="276">
        <f>IF(S$72=0,0,S$72/ISI!S$9*1000)</f>
        <v>0</v>
      </c>
      <c r="T155" s="276">
        <f>IF(T$72=0,0,T$72/ISI!T$9*1000)</f>
        <v>0</v>
      </c>
      <c r="U155" s="276">
        <f>IF(U$72=0,0,U$72/ISI!U$9*1000)</f>
        <v>0</v>
      </c>
      <c r="V155" s="276">
        <f>IF(V$72=0,0,V$72/ISI!V$9*1000)</f>
        <v>0</v>
      </c>
      <c r="W155" s="276">
        <f>IF(W$72=0,0,W$72/ISI!W$9*1000)</f>
        <v>0</v>
      </c>
      <c r="X155" s="276">
        <f>IF(X$72=0,0,X$72/ISI!X$9*1000)</f>
        <v>0</v>
      </c>
      <c r="Y155" s="276">
        <f>IF(Y$72=0,0,Y$72/ISI!Y$9*1000)</f>
        <v>0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8.7419790352172981</v>
      </c>
      <c r="C156" s="277">
        <f>IF(C$79=0,0,C$79/ISI!C$9*1000)</f>
        <v>8.5190748596186054</v>
      </c>
      <c r="D156" s="277">
        <f>IF(D$79=0,0,D$79/ISI!D$9*1000)</f>
        <v>8.452958151556496</v>
      </c>
      <c r="E156" s="277">
        <f>IF(E$79=0,0,E$79/ISI!E$9*1000)</f>
        <v>8.1985542533445006</v>
      </c>
      <c r="F156" s="277">
        <f>IF(F$79=0,0,F$79/ISI!F$9*1000)</f>
        <v>8.2622899453998428</v>
      </c>
      <c r="G156" s="277">
        <f>IF(G$79=0,0,G$79/ISI!G$9*1000)</f>
        <v>8.1432167540412781</v>
      </c>
      <c r="H156" s="277">
        <f>IF(H$79=0,0,H$79/ISI!H$9*1000)</f>
        <v>8.628810307974403</v>
      </c>
      <c r="I156" s="277">
        <f>IF(I$79=0,0,I$79/ISI!I$9*1000)</f>
        <v>7.9171331191204857</v>
      </c>
      <c r="J156" s="277">
        <f>IF(J$79=0,0,J$79/ISI!J$9*1000)</f>
        <v>8.0926962773070521</v>
      </c>
      <c r="K156" s="277">
        <f>IF(K$79=0,0,K$79/ISI!K$9*1000)</f>
        <v>8.6233366396903062</v>
      </c>
      <c r="L156" s="277">
        <f>IF(L$79=0,0,L$79/ISI!L$9*1000)</f>
        <v>8.1857480872981423</v>
      </c>
      <c r="M156" s="277">
        <f>IF(M$79=0,0,M$79/ISI!M$9*1000)</f>
        <v>7.9497256749169587</v>
      </c>
      <c r="N156" s="277">
        <f>IF(N$79=0,0,N$79/ISI!N$9*1000)</f>
        <v>7.9869686775879254</v>
      </c>
      <c r="O156" s="277">
        <f>IF(O$79=0,0,O$79/ISI!O$9*1000)</f>
        <v>8.0807220315133659</v>
      </c>
      <c r="P156" s="277">
        <f>IF(P$79=0,0,P$79/ISI!P$9*1000)</f>
        <v>7.9443225755907108</v>
      </c>
      <c r="Q156" s="277">
        <f>IF(Q$79=0,0,Q$79/ISI!Q$9*1000)</f>
        <v>8.8232841382158256</v>
      </c>
      <c r="R156" s="277">
        <f>IF(R$79=0,0,R$79/ISI!R$9*1000)</f>
        <v>9.12498756063248</v>
      </c>
      <c r="S156" s="277">
        <f>IF(S$79=0,0,S$79/ISI!S$9*1000)</f>
        <v>0</v>
      </c>
      <c r="T156" s="277">
        <f>IF(T$79=0,0,T$79/ISI!T$9*1000)</f>
        <v>0</v>
      </c>
      <c r="U156" s="277">
        <f>IF(U$79=0,0,U$79/ISI!U$9*1000)</f>
        <v>0</v>
      </c>
      <c r="V156" s="277">
        <f>IF(V$79=0,0,V$79/ISI!V$9*1000)</f>
        <v>0</v>
      </c>
      <c r="W156" s="277">
        <f>IF(W$79=0,0,W$79/ISI!W$9*1000)</f>
        <v>0</v>
      </c>
      <c r="X156" s="277">
        <f>IF(X$79=0,0,X$79/ISI!X$9*1000)</f>
        <v>0</v>
      </c>
      <c r="Y156" s="277">
        <f>IF(Y$79=0,0,Y$79/ISI!Y$9*1000)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NL: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399.63087513461261</v>
      </c>
      <c r="C5" s="223">
        <v>406.43731698377871</v>
      </c>
      <c r="D5" s="223">
        <v>405.29851608422882</v>
      </c>
      <c r="E5" s="223">
        <v>409.50706518391542</v>
      </c>
      <c r="F5" s="223">
        <v>421.33681779348427</v>
      </c>
      <c r="G5" s="223">
        <v>418.7109321148352</v>
      </c>
      <c r="H5" s="223">
        <v>423.15203078670947</v>
      </c>
      <c r="I5" s="223">
        <v>418.7484211545156</v>
      </c>
      <c r="J5" s="223">
        <v>408.00926199403392</v>
      </c>
      <c r="K5" s="223">
        <v>360.83145630915482</v>
      </c>
      <c r="L5" s="223">
        <v>411.08323079868973</v>
      </c>
      <c r="M5" s="223">
        <v>411.71748346951841</v>
      </c>
      <c r="N5" s="223">
        <v>414.36202819436238</v>
      </c>
      <c r="O5" s="223">
        <v>411.2278552143502</v>
      </c>
      <c r="P5" s="223">
        <v>412.6071470680468</v>
      </c>
      <c r="Q5" s="223">
        <v>477.42075718112437</v>
      </c>
      <c r="R5" s="223">
        <v>503.20526473667212</v>
      </c>
      <c r="S5" s="223">
        <v>521.85225626397244</v>
      </c>
      <c r="T5" s="223">
        <v>490.57045747272957</v>
      </c>
      <c r="U5" s="223">
        <v>475.20955027391932</v>
      </c>
      <c r="V5" s="223">
        <v>446.28767788318231</v>
      </c>
      <c r="W5" s="223">
        <v>481.64892736151182</v>
      </c>
      <c r="X5" s="223">
        <v>473.00301429506158</v>
      </c>
      <c r="Y5" s="223">
        <v>425.0729675544153</v>
      </c>
      <c r="DA5" s="89" t="s">
        <v>254</v>
      </c>
    </row>
    <row r="6" spans="1:105" ht="12" customHeight="1" x14ac:dyDescent="0.25">
      <c r="A6" s="55" t="s">
        <v>91</v>
      </c>
      <c r="B6" s="259">
        <v>0.90882796250087494</v>
      </c>
      <c r="C6" s="259">
        <v>0.92327052828228728</v>
      </c>
      <c r="D6" s="259">
        <v>0.91062880768466403</v>
      </c>
      <c r="E6" s="259">
        <v>0.9125415927990248</v>
      </c>
      <c r="F6" s="259">
        <v>0.9097539946626747</v>
      </c>
      <c r="G6" s="259">
        <v>0.91190904980246323</v>
      </c>
      <c r="H6" s="259">
        <v>0.89654201004144951</v>
      </c>
      <c r="I6" s="259">
        <v>0.88924851232791624</v>
      </c>
      <c r="J6" s="259">
        <v>0.871272481815483</v>
      </c>
      <c r="K6" s="259">
        <v>0.78758553578874024</v>
      </c>
      <c r="L6" s="259">
        <v>0.89697213402341813</v>
      </c>
      <c r="M6" s="259">
        <v>0.89921189796063894</v>
      </c>
      <c r="N6" s="259">
        <v>0.90986680931050068</v>
      </c>
      <c r="O6" s="259">
        <v>0.90037827734364417</v>
      </c>
      <c r="P6" s="259">
        <v>0.89864911549040227</v>
      </c>
      <c r="Q6" s="259">
        <v>0.90973199760930346</v>
      </c>
      <c r="R6" s="259">
        <v>0.91045685993161563</v>
      </c>
      <c r="S6" s="259">
        <v>0.94516380303557468</v>
      </c>
      <c r="T6" s="259">
        <v>0.91110630283228033</v>
      </c>
      <c r="U6" s="259">
        <v>0.91089470700029562</v>
      </c>
      <c r="V6" s="259">
        <v>0.84585105176429276</v>
      </c>
      <c r="W6" s="259">
        <v>0.91817371145937265</v>
      </c>
      <c r="X6" s="259">
        <v>0.81898295984123881</v>
      </c>
      <c r="Y6" s="259">
        <v>0.73871008420294304</v>
      </c>
      <c r="DA6" s="67" t="s">
        <v>255</v>
      </c>
    </row>
    <row r="7" spans="1:105" ht="12" customHeight="1" x14ac:dyDescent="0.25">
      <c r="A7" s="173" t="s">
        <v>92</v>
      </c>
      <c r="B7" s="224">
        <v>0.1257112438544879</v>
      </c>
      <c r="C7" s="224">
        <v>0.1277089738801305</v>
      </c>
      <c r="D7" s="224">
        <v>0.1259603410405169</v>
      </c>
      <c r="E7" s="224">
        <v>0.1262249220237989</v>
      </c>
      <c r="F7" s="224">
        <v>0.12583933482408</v>
      </c>
      <c r="G7" s="224">
        <v>0.12613742717310089</v>
      </c>
      <c r="H7" s="224">
        <v>0.1240118217093313</v>
      </c>
      <c r="I7" s="224">
        <v>0.1232905525030655</v>
      </c>
      <c r="J7" s="224">
        <v>0.120516480505083</v>
      </c>
      <c r="K7" s="224">
        <v>0.1089407032254584</v>
      </c>
      <c r="L7" s="224">
        <v>0.124071317480826</v>
      </c>
      <c r="M7" s="224">
        <v>0.125383957486011</v>
      </c>
      <c r="N7" s="224">
        <v>0.12632576381961891</v>
      </c>
      <c r="O7" s="224">
        <v>0.1245424633205227</v>
      </c>
      <c r="P7" s="224">
        <v>0.12430328154315019</v>
      </c>
      <c r="Q7" s="224">
        <v>0.1258362921393755</v>
      </c>
      <c r="R7" s="224">
        <v>0.12790151659846641</v>
      </c>
      <c r="S7" s="224">
        <v>0.13236507916119089</v>
      </c>
      <c r="T7" s="224">
        <v>0.1272400965439397</v>
      </c>
      <c r="U7" s="224">
        <v>0.12689243628109029</v>
      </c>
      <c r="V7" s="224">
        <v>0.1175669170110254</v>
      </c>
      <c r="W7" s="224">
        <v>0.12983273233916581</v>
      </c>
      <c r="X7" s="224">
        <v>0.116241731652188</v>
      </c>
      <c r="Y7" s="224">
        <v>0.1046775599339558</v>
      </c>
      <c r="DA7" s="177" t="s">
        <v>256</v>
      </c>
    </row>
    <row r="8" spans="1:105" ht="12" customHeight="1" x14ac:dyDescent="0.25">
      <c r="A8" s="173" t="s">
        <v>93</v>
      </c>
      <c r="B8" s="224">
        <v>17.359400519698902</v>
      </c>
      <c r="C8" s="224">
        <v>17.635266023706642</v>
      </c>
      <c r="D8" s="224">
        <v>17.393798221034299</v>
      </c>
      <c r="E8" s="224">
        <v>17.429065081792189</v>
      </c>
      <c r="F8" s="224">
        <v>17.37708853531251</v>
      </c>
      <c r="G8" s="224">
        <v>17.37546106809188</v>
      </c>
      <c r="H8" s="224">
        <v>17.124728196322899</v>
      </c>
      <c r="I8" s="224">
        <v>16.9361581975337</v>
      </c>
      <c r="J8" s="224">
        <v>16.595632655142911</v>
      </c>
      <c r="K8" s="224">
        <v>15.034582539791851</v>
      </c>
      <c r="L8" s="224">
        <v>17.132943936577611</v>
      </c>
      <c r="M8" s="224">
        <v>17.126269496779649</v>
      </c>
      <c r="N8" s="224">
        <v>17.28457142604708</v>
      </c>
      <c r="O8" s="224">
        <v>17.06688785194552</v>
      </c>
      <c r="P8" s="224">
        <v>17.057751168435949</v>
      </c>
      <c r="Q8" s="224">
        <v>17.28965981621867</v>
      </c>
      <c r="R8" s="224">
        <v>17.262539779022202</v>
      </c>
      <c r="S8" s="224">
        <v>17.864975374348919</v>
      </c>
      <c r="T8" s="224">
        <v>17.173269610023699</v>
      </c>
      <c r="U8" s="224">
        <v>17.126346795684729</v>
      </c>
      <c r="V8" s="224">
        <v>15.867705368742779</v>
      </c>
      <c r="W8" s="224">
        <v>17.189698998760569</v>
      </c>
      <c r="X8" s="224">
        <v>15.304905750338881</v>
      </c>
      <c r="Y8" s="224">
        <v>13.782315233898069</v>
      </c>
      <c r="DA8" s="177" t="s">
        <v>257</v>
      </c>
    </row>
    <row r="9" spans="1:105" ht="12" customHeight="1" x14ac:dyDescent="0.25">
      <c r="A9" s="173" t="s">
        <v>94</v>
      </c>
      <c r="B9" s="224">
        <v>0.29985862589803691</v>
      </c>
      <c r="C9" s="224">
        <v>0.30462380490698721</v>
      </c>
      <c r="D9" s="224">
        <v>0.30045279661521002</v>
      </c>
      <c r="E9" s="224">
        <v>0.3010839007842015</v>
      </c>
      <c r="F9" s="224">
        <v>0.30016416087608749</v>
      </c>
      <c r="G9" s="224">
        <v>0.30087519959806241</v>
      </c>
      <c r="H9" s="224">
        <v>0.29580499971757201</v>
      </c>
      <c r="I9" s="224">
        <v>0.2940845585982097</v>
      </c>
      <c r="J9" s="224">
        <v>0.28746757357799879</v>
      </c>
      <c r="K9" s="224">
        <v>0.25985590924041729</v>
      </c>
      <c r="L9" s="224">
        <v>0.29594691479008378</v>
      </c>
      <c r="M9" s="224">
        <v>0.29907795077529092</v>
      </c>
      <c r="N9" s="224">
        <v>0.30132443839563949</v>
      </c>
      <c r="O9" s="224">
        <v>0.29707073744712892</v>
      </c>
      <c r="P9" s="224">
        <v>0.29650021792235381</v>
      </c>
      <c r="Q9" s="224">
        <v>0.30015690317004212</v>
      </c>
      <c r="R9" s="224">
        <v>0.30508307643415222</v>
      </c>
      <c r="S9" s="224">
        <v>0.315729997867988</v>
      </c>
      <c r="T9" s="224">
        <v>0.30350539330406268</v>
      </c>
      <c r="U9" s="224">
        <v>0.30267612039655711</v>
      </c>
      <c r="V9" s="224">
        <v>0.28043198925627422</v>
      </c>
      <c r="W9" s="224">
        <v>0.31032947111636872</v>
      </c>
      <c r="X9" s="224">
        <v>0.2772710288793237</v>
      </c>
      <c r="Y9" s="224">
        <v>0.24968704725002849</v>
      </c>
      <c r="DA9" s="177" t="s">
        <v>258</v>
      </c>
    </row>
    <row r="10" spans="1:105" ht="12" customHeight="1" x14ac:dyDescent="0.25">
      <c r="A10" s="56" t="s">
        <v>95</v>
      </c>
      <c r="B10" s="260">
        <v>0.9038469770106603</v>
      </c>
      <c r="C10" s="260">
        <v>0.91778770916712515</v>
      </c>
      <c r="D10" s="260">
        <v>0.9076439668976084</v>
      </c>
      <c r="E10" s="260">
        <v>0.91548182211714857</v>
      </c>
      <c r="F10" s="260">
        <v>0.924055162588167</v>
      </c>
      <c r="G10" s="260">
        <v>0.92478129127337949</v>
      </c>
      <c r="H10" s="260">
        <v>0.91621675805080227</v>
      </c>
      <c r="I10" s="260">
        <v>0.91403644737922485</v>
      </c>
      <c r="J10" s="260">
        <v>0.8916017394963387</v>
      </c>
      <c r="K10" s="260">
        <v>0.80065784157835229</v>
      </c>
      <c r="L10" s="260">
        <v>0.90771404319663462</v>
      </c>
      <c r="M10" s="260">
        <v>0.91683372932236507</v>
      </c>
      <c r="N10" s="260">
        <v>0.9231355245478714</v>
      </c>
      <c r="O10" s="260">
        <v>0.91147570266628541</v>
      </c>
      <c r="P10" s="260">
        <v>0.91333430694428441</v>
      </c>
      <c r="Q10" s="260">
        <v>0.94763226838731462</v>
      </c>
      <c r="R10" s="260">
        <v>0.96752847336431258</v>
      </c>
      <c r="S10" s="260">
        <v>0.99767263710069076</v>
      </c>
      <c r="T10" s="260">
        <v>0.95665974646193064</v>
      </c>
      <c r="U10" s="260">
        <v>0.94603831052744658</v>
      </c>
      <c r="V10" s="260">
        <v>0.87598519570721156</v>
      </c>
      <c r="W10" s="260">
        <v>0.96620945642810452</v>
      </c>
      <c r="X10" s="260">
        <v>0.87835798364235596</v>
      </c>
      <c r="Y10" s="260">
        <v>0.7949810460558564</v>
      </c>
      <c r="DA10" s="68" t="s">
        <v>259</v>
      </c>
    </row>
    <row r="11" spans="1:105" ht="12" customHeight="1" x14ac:dyDescent="0.25">
      <c r="A11" s="37" t="s">
        <v>159</v>
      </c>
      <c r="B11" s="226">
        <v>6.5309627022652724E-3</v>
      </c>
      <c r="C11" s="226">
        <v>6.5694987321780474E-3</v>
      </c>
      <c r="D11" s="226">
        <v>4.4012146909312476E-3</v>
      </c>
      <c r="E11" s="226">
        <v>6.647065516942316E-3</v>
      </c>
      <c r="F11" s="226">
        <v>6.6800312768709354E-3</v>
      </c>
      <c r="G11" s="226">
        <v>6.7067175676521328E-3</v>
      </c>
      <c r="H11" s="226">
        <v>6.7008329889046538E-3</v>
      </c>
      <c r="I11" s="226">
        <v>6.7793548822898571E-3</v>
      </c>
      <c r="J11" s="226">
        <v>6.8017993025153807E-3</v>
      </c>
      <c r="K11" s="226">
        <v>4.5671538241965209E-3</v>
      </c>
      <c r="L11" s="226">
        <v>6.7529961243051936E-3</v>
      </c>
      <c r="M11" s="226">
        <v>6.7981125728756508E-3</v>
      </c>
      <c r="N11" s="226">
        <v>6.8186429608278303E-3</v>
      </c>
      <c r="O11" s="226">
        <v>9.1117361809983748E-3</v>
      </c>
      <c r="P11" s="226">
        <v>9.1236421643866722E-3</v>
      </c>
      <c r="Q11" s="226">
        <v>1.288454677666814E-3</v>
      </c>
      <c r="R11" s="226">
        <v>1.6493253982238749E-4</v>
      </c>
      <c r="S11" s="226">
        <v>1.6742207560510811E-4</v>
      </c>
      <c r="T11" s="226">
        <v>1.508693335053851E-4</v>
      </c>
      <c r="U11" s="226">
        <v>1.6591096882684259E-5</v>
      </c>
      <c r="V11" s="226">
        <v>9.6079884274191468E-4</v>
      </c>
      <c r="W11" s="226">
        <v>4.8284757594232479E-3</v>
      </c>
      <c r="X11" s="226">
        <v>7.5099448206913909E-3</v>
      </c>
      <c r="Y11" s="226">
        <v>6.0077894102848611E-3</v>
      </c>
      <c r="DA11" s="69" t="s">
        <v>260</v>
      </c>
    </row>
    <row r="12" spans="1:105" ht="12" customHeight="1" x14ac:dyDescent="0.25">
      <c r="A12" s="37" t="s">
        <v>35</v>
      </c>
      <c r="B12" s="226">
        <v>0.42903469448917531</v>
      </c>
      <c r="C12" s="226">
        <v>0.4369953955913003</v>
      </c>
      <c r="D12" s="226">
        <v>0.43617380228536168</v>
      </c>
      <c r="E12" s="226">
        <v>0.4173223655714659</v>
      </c>
      <c r="F12" s="226">
        <v>0.40818968786588078</v>
      </c>
      <c r="G12" s="226">
        <v>0.40471508489356128</v>
      </c>
      <c r="H12" s="226">
        <v>0.40066882582934837</v>
      </c>
      <c r="I12" s="226">
        <v>0.37636116231314692</v>
      </c>
      <c r="J12" s="226">
        <v>0.37218131776650171</v>
      </c>
      <c r="K12" s="226">
        <v>0.33010642715619082</v>
      </c>
      <c r="L12" s="226">
        <v>0.4016493673522113</v>
      </c>
      <c r="M12" s="226">
        <v>0.40007721462447349</v>
      </c>
      <c r="N12" s="226">
        <v>0.40088378960629828</v>
      </c>
      <c r="O12" s="226">
        <v>0.39610479471877202</v>
      </c>
      <c r="P12" s="226">
        <v>0.3835669130299626</v>
      </c>
      <c r="Q12" s="226">
        <v>0.42287004247374749</v>
      </c>
      <c r="R12" s="226">
        <v>0.44017587248707052</v>
      </c>
      <c r="S12" s="226">
        <v>0.46578651951705691</v>
      </c>
      <c r="T12" s="226">
        <v>0.44067963343472699</v>
      </c>
      <c r="U12" s="226">
        <v>0.45066195672660952</v>
      </c>
      <c r="V12" s="226">
        <v>0.43906891079853261</v>
      </c>
      <c r="W12" s="226">
        <v>0.49593860983394528</v>
      </c>
      <c r="X12" s="226">
        <v>0.42102842480988117</v>
      </c>
      <c r="Y12" s="226">
        <v>0.35283329241002942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0.46828131981921972</v>
      </c>
      <c r="C15" s="226">
        <v>0.47422281484364681</v>
      </c>
      <c r="D15" s="226">
        <v>0.46706894992131542</v>
      </c>
      <c r="E15" s="226">
        <v>0.49151239102874028</v>
      </c>
      <c r="F15" s="226">
        <v>0.50918544344541528</v>
      </c>
      <c r="G15" s="226">
        <v>0.51335948881216609</v>
      </c>
      <c r="H15" s="226">
        <v>0.50884709923254912</v>
      </c>
      <c r="I15" s="226">
        <v>0.530895930183788</v>
      </c>
      <c r="J15" s="226">
        <v>0.51261862242732159</v>
      </c>
      <c r="K15" s="226">
        <v>0.46598426059796488</v>
      </c>
      <c r="L15" s="226">
        <v>0.49931167972011808</v>
      </c>
      <c r="M15" s="226">
        <v>0.50995840212501586</v>
      </c>
      <c r="N15" s="226">
        <v>0.51543309198074527</v>
      </c>
      <c r="O15" s="226">
        <v>0.50625917176651503</v>
      </c>
      <c r="P15" s="226">
        <v>0.52064375174993516</v>
      </c>
      <c r="Q15" s="226">
        <v>0.52347377123590033</v>
      </c>
      <c r="R15" s="226">
        <v>0.52718766833741981</v>
      </c>
      <c r="S15" s="226">
        <v>0.53171869550802875</v>
      </c>
      <c r="T15" s="226">
        <v>0.5158292436936982</v>
      </c>
      <c r="U15" s="226">
        <v>0.49535976270395449</v>
      </c>
      <c r="V15" s="226">
        <v>0.43595548606593698</v>
      </c>
      <c r="W15" s="226">
        <v>0.46544237083473589</v>
      </c>
      <c r="X15" s="226">
        <v>0.44981961401178328</v>
      </c>
      <c r="Y15" s="226">
        <v>0.43613996423554219</v>
      </c>
      <c r="DA15" s="69" t="s">
        <v>264</v>
      </c>
    </row>
    <row r="16" spans="1:105" ht="12" customHeight="1" x14ac:dyDescent="0.25">
      <c r="A16" s="57" t="s">
        <v>165</v>
      </c>
      <c r="B16" s="261">
        <v>60.891146744140762</v>
      </c>
      <c r="C16" s="261">
        <v>62.035567549239083</v>
      </c>
      <c r="D16" s="261">
        <v>61.645538472579283</v>
      </c>
      <c r="E16" s="261">
        <v>62.468537464948511</v>
      </c>
      <c r="F16" s="261">
        <v>64.535399640455623</v>
      </c>
      <c r="G16" s="261">
        <v>64.117443997115259</v>
      </c>
      <c r="H16" s="261">
        <v>64.796495241526685</v>
      </c>
      <c r="I16" s="261">
        <v>63.984574448739053</v>
      </c>
      <c r="J16" s="261">
        <v>62.399150734687858</v>
      </c>
      <c r="K16" s="261">
        <v>54.996975795082967</v>
      </c>
      <c r="L16" s="261">
        <v>62.664907895066086</v>
      </c>
      <c r="M16" s="261">
        <v>62.772210714020503</v>
      </c>
      <c r="N16" s="261">
        <v>63.184569028042262</v>
      </c>
      <c r="O16" s="261">
        <v>62.760240079578658</v>
      </c>
      <c r="P16" s="261">
        <v>62.951197222465566</v>
      </c>
      <c r="Q16" s="261">
        <v>70.33577441193286</v>
      </c>
      <c r="R16" s="261">
        <v>73.846918516263457</v>
      </c>
      <c r="S16" s="261">
        <v>77.593722573729437</v>
      </c>
      <c r="T16" s="261">
        <v>72.751194880680586</v>
      </c>
      <c r="U16" s="261">
        <v>69.049120452205784</v>
      </c>
      <c r="V16" s="261">
        <v>66.09974728328109</v>
      </c>
      <c r="W16" s="261">
        <v>72.757433245834591</v>
      </c>
      <c r="X16" s="261">
        <v>74.952814928331023</v>
      </c>
      <c r="Y16" s="261">
        <v>66.907252450886432</v>
      </c>
      <c r="DA16" s="70" t="s">
        <v>265</v>
      </c>
    </row>
    <row r="17" spans="1:105" ht="12" customHeight="1" x14ac:dyDescent="0.25">
      <c r="A17" s="18" t="s">
        <v>28</v>
      </c>
      <c r="B17" s="230">
        <v>0.59162264775063444</v>
      </c>
      <c r="C17" s="230">
        <v>0.42296789439357751</v>
      </c>
      <c r="D17" s="230">
        <v>0.43603795256464423</v>
      </c>
      <c r="E17" s="230">
        <v>0.34416410028404282</v>
      </c>
      <c r="F17" s="230">
        <v>0.43595297118991128</v>
      </c>
      <c r="G17" s="230">
        <v>0.43238889151236981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1.0913030853291039</v>
      </c>
      <c r="S17" s="230">
        <v>2.4563086646496379</v>
      </c>
      <c r="T17" s="230">
        <v>3.0989337166690811</v>
      </c>
      <c r="U17" s="230">
        <v>1.217692822558188</v>
      </c>
      <c r="V17" s="230">
        <v>1.2064666257843419</v>
      </c>
      <c r="W17" s="230">
        <v>1.5994061783760829</v>
      </c>
      <c r="X17" s="230">
        <v>0.89345007152775002</v>
      </c>
      <c r="Y17" s="230">
        <v>0.13584512036848359</v>
      </c>
      <c r="DA17" s="71" t="s">
        <v>266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19.128977142865899</v>
      </c>
      <c r="C19" s="230">
        <v>19.129043767507831</v>
      </c>
      <c r="D19" s="230">
        <v>18.882139688167008</v>
      </c>
      <c r="E19" s="230">
        <v>17.270359586569221</v>
      </c>
      <c r="F19" s="230">
        <v>15.250684364108871</v>
      </c>
      <c r="G19" s="230">
        <v>15.424395727758871</v>
      </c>
      <c r="H19" s="230">
        <v>14.452044125891129</v>
      </c>
      <c r="I19" s="230">
        <v>13.708043857603331</v>
      </c>
      <c r="J19" s="230">
        <v>13.598976703852991</v>
      </c>
      <c r="K19" s="230">
        <v>12.743036119956839</v>
      </c>
      <c r="L19" s="230">
        <v>15.825099611846751</v>
      </c>
      <c r="M19" s="230">
        <v>16.18746478189372</v>
      </c>
      <c r="N19" s="230">
        <v>16.16985014389412</v>
      </c>
      <c r="O19" s="230">
        <v>15.653310099996281</v>
      </c>
      <c r="P19" s="230">
        <v>14.90082686830362</v>
      </c>
      <c r="Q19" s="230">
        <v>14.43877924233065</v>
      </c>
      <c r="R19" s="230">
        <v>14.16721415789365</v>
      </c>
      <c r="S19" s="230">
        <v>14.139919860916111</v>
      </c>
      <c r="T19" s="230">
        <v>14.00641710970055</v>
      </c>
      <c r="U19" s="230">
        <v>16.524714315439478</v>
      </c>
      <c r="V19" s="230">
        <v>14.692737449772251</v>
      </c>
      <c r="W19" s="230">
        <v>16.394686919549859</v>
      </c>
      <c r="X19" s="230">
        <v>9.9502730550880383</v>
      </c>
      <c r="Y19" s="230">
        <v>8.4497803311284052</v>
      </c>
      <c r="DA19" s="71" t="s">
        <v>268</v>
      </c>
    </row>
    <row r="20" spans="1:105" ht="12" customHeight="1" x14ac:dyDescent="0.25">
      <c r="A20" s="18" t="s">
        <v>36</v>
      </c>
      <c r="B20" s="230">
        <v>20.36934511040964</v>
      </c>
      <c r="C20" s="230">
        <v>21.802100214493748</v>
      </c>
      <c r="D20" s="230">
        <v>22.182935360067539</v>
      </c>
      <c r="E20" s="230">
        <v>24.589021146720562</v>
      </c>
      <c r="F20" s="230">
        <v>29.89543148086204</v>
      </c>
      <c r="G20" s="230">
        <v>28.76838031604386</v>
      </c>
      <c r="H20" s="230">
        <v>32.058679621769507</v>
      </c>
      <c r="I20" s="230">
        <v>31.01182661838422</v>
      </c>
      <c r="J20" s="230">
        <v>30.139458198915531</v>
      </c>
      <c r="K20" s="230">
        <v>24.332518698728091</v>
      </c>
      <c r="L20" s="230">
        <v>27.239931105958529</v>
      </c>
      <c r="M20" s="230">
        <v>26.028110684161021</v>
      </c>
      <c r="N20" s="230">
        <v>26.30176409029491</v>
      </c>
      <c r="O20" s="230">
        <v>27.174912770904712</v>
      </c>
      <c r="P20" s="230">
        <v>27.899576885031539</v>
      </c>
      <c r="Q20" s="230">
        <v>38.08958579264273</v>
      </c>
      <c r="R20" s="230">
        <v>41.683769006427269</v>
      </c>
      <c r="S20" s="230">
        <v>44.916080401259997</v>
      </c>
      <c r="T20" s="230">
        <v>39.311853677425972</v>
      </c>
      <c r="U20" s="230">
        <v>33.210569115413918</v>
      </c>
      <c r="V20" s="230">
        <v>35.666232573684027</v>
      </c>
      <c r="W20" s="230">
        <v>39.434002753234488</v>
      </c>
      <c r="X20" s="230">
        <v>53.517914710631537</v>
      </c>
      <c r="Y20" s="230">
        <v>47.915622609366601</v>
      </c>
      <c r="DA20" s="71" t="s">
        <v>269</v>
      </c>
    </row>
    <row r="21" spans="1:105" ht="12" customHeight="1" x14ac:dyDescent="0.25">
      <c r="A21" s="18" t="s">
        <v>40</v>
      </c>
      <c r="B21" s="230">
        <v>20.80120184311458</v>
      </c>
      <c r="C21" s="230">
        <v>20.681455672843931</v>
      </c>
      <c r="D21" s="230">
        <v>20.144425471780089</v>
      </c>
      <c r="E21" s="230">
        <v>20.264992631374689</v>
      </c>
      <c r="F21" s="230">
        <v>18.953330824294792</v>
      </c>
      <c r="G21" s="230">
        <v>19.492279061800151</v>
      </c>
      <c r="H21" s="230">
        <v>18.285771493866051</v>
      </c>
      <c r="I21" s="230">
        <v>19.264703972751501</v>
      </c>
      <c r="J21" s="230">
        <v>18.660715831919351</v>
      </c>
      <c r="K21" s="230">
        <v>17.921420976398039</v>
      </c>
      <c r="L21" s="230">
        <v>19.599877177260819</v>
      </c>
      <c r="M21" s="230">
        <v>20.556635247965762</v>
      </c>
      <c r="N21" s="230">
        <v>20.712954793853228</v>
      </c>
      <c r="O21" s="230">
        <v>19.932017208677671</v>
      </c>
      <c r="P21" s="230">
        <v>20.150793469130409</v>
      </c>
      <c r="Q21" s="230">
        <v>17.80740937695948</v>
      </c>
      <c r="R21" s="230">
        <v>16.90463226661344</v>
      </c>
      <c r="S21" s="230">
        <v>16.081413646903691</v>
      </c>
      <c r="T21" s="230">
        <v>16.33399037688498</v>
      </c>
      <c r="U21" s="230">
        <v>18.0961441987942</v>
      </c>
      <c r="V21" s="230">
        <v>14.53431063404047</v>
      </c>
      <c r="W21" s="230">
        <v>15.329337394674161</v>
      </c>
      <c r="X21" s="230">
        <v>10.59117709108369</v>
      </c>
      <c r="Y21" s="230">
        <v>10.40600439002294</v>
      </c>
      <c r="DA21" s="71" t="s">
        <v>270</v>
      </c>
    </row>
    <row r="22" spans="1:105" ht="12" customHeight="1" x14ac:dyDescent="0.25">
      <c r="A22" s="57" t="s">
        <v>172</v>
      </c>
      <c r="B22" s="261">
        <v>115.6771374977826</v>
      </c>
      <c r="C22" s="261">
        <v>117.7788995043108</v>
      </c>
      <c r="D22" s="261">
        <v>119.47117657602961</v>
      </c>
      <c r="E22" s="261">
        <v>120.87727479761941</v>
      </c>
      <c r="F22" s="261">
        <v>128.0837534748093</v>
      </c>
      <c r="G22" s="261">
        <v>125.9000541426696</v>
      </c>
      <c r="H22" s="261">
        <v>131.35461364350471</v>
      </c>
      <c r="I22" s="261">
        <v>128.6556755677272</v>
      </c>
      <c r="J22" s="261">
        <v>125.0137174337615</v>
      </c>
      <c r="K22" s="261">
        <v>107.98487185189779</v>
      </c>
      <c r="L22" s="261">
        <v>123.8648877349677</v>
      </c>
      <c r="M22" s="261">
        <v>122.6406694397961</v>
      </c>
      <c r="N22" s="261">
        <v>123.27468919992479</v>
      </c>
      <c r="O22" s="261">
        <v>123.25225113396679</v>
      </c>
      <c r="P22" s="261">
        <v>124.00079662813449</v>
      </c>
      <c r="Q22" s="261">
        <v>171.5009625166044</v>
      </c>
      <c r="R22" s="261">
        <v>188.50566321752419</v>
      </c>
      <c r="S22" s="261">
        <v>195.14937482510919</v>
      </c>
      <c r="T22" s="261">
        <v>179.4627186155997</v>
      </c>
      <c r="U22" s="261">
        <v>171.19532538439259</v>
      </c>
      <c r="V22" s="261">
        <v>161.82521424444769</v>
      </c>
      <c r="W22" s="261">
        <v>167.09865858392149</v>
      </c>
      <c r="X22" s="261">
        <v>175.69688347375791</v>
      </c>
      <c r="Y22" s="261">
        <v>158.09014078199519</v>
      </c>
      <c r="DA22" s="70" t="s">
        <v>271</v>
      </c>
    </row>
    <row r="23" spans="1:105" ht="12" customHeight="1" x14ac:dyDescent="0.25">
      <c r="A23" s="18" t="s">
        <v>28</v>
      </c>
      <c r="B23" s="230">
        <v>1.687347500934691</v>
      </c>
      <c r="C23" s="230">
        <v>1.211111147635614</v>
      </c>
      <c r="D23" s="230">
        <v>1.196560811289558</v>
      </c>
      <c r="E23" s="230">
        <v>0.9710157393082729</v>
      </c>
      <c r="F23" s="230">
        <v>1.2068335550775251</v>
      </c>
      <c r="G23" s="230">
        <v>1.2220219462823809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1.8313481188263661</v>
      </c>
      <c r="S23" s="230">
        <v>4.2079229785860592</v>
      </c>
      <c r="T23" s="230">
        <v>5.5194562993716341</v>
      </c>
      <c r="U23" s="230">
        <v>2.0970832364117711</v>
      </c>
      <c r="V23" s="230">
        <v>2.124734147044391</v>
      </c>
      <c r="W23" s="230">
        <v>3.1854549626440209</v>
      </c>
      <c r="X23" s="230">
        <v>1.776915638648471</v>
      </c>
      <c r="Y23" s="230">
        <v>0.2708623818450131</v>
      </c>
      <c r="DA23" s="71" t="s">
        <v>272</v>
      </c>
    </row>
    <row r="24" spans="1:105" ht="12" customHeight="1" x14ac:dyDescent="0.25">
      <c r="A24" s="18" t="s">
        <v>42</v>
      </c>
      <c r="B24" s="230">
        <v>3.2337491815832609</v>
      </c>
      <c r="C24" s="230">
        <v>1.2145041318792009</v>
      </c>
      <c r="D24" s="230">
        <v>7.3081925953161999</v>
      </c>
      <c r="E24" s="230">
        <v>3.26037305533763</v>
      </c>
      <c r="F24" s="230">
        <v>2.8528585983185901</v>
      </c>
      <c r="G24" s="230">
        <v>0.81980351990922051</v>
      </c>
      <c r="H24" s="230">
        <v>7.3783870136452894</v>
      </c>
      <c r="I24" s="230">
        <v>5.7846156465530463</v>
      </c>
      <c r="J24" s="230">
        <v>4.5450514228532821</v>
      </c>
      <c r="K24" s="230">
        <v>3.3054871991478261</v>
      </c>
      <c r="L24" s="230">
        <v>6.1978211185195464</v>
      </c>
      <c r="M24" s="230">
        <v>4.6037195993780404</v>
      </c>
      <c r="N24" s="230">
        <v>4.1852332777240413</v>
      </c>
      <c r="O24" s="230">
        <v>4.1852332777388019</v>
      </c>
      <c r="P24" s="230">
        <v>4.1852332777338273</v>
      </c>
      <c r="Q24" s="230">
        <v>75.371575177661271</v>
      </c>
      <c r="R24" s="230">
        <v>93.167581660476543</v>
      </c>
      <c r="S24" s="230">
        <v>89.917445120309708</v>
      </c>
      <c r="T24" s="230">
        <v>79.254303413131311</v>
      </c>
      <c r="U24" s="230">
        <v>84.068061381755982</v>
      </c>
      <c r="V24" s="230">
        <v>71.431347331186842</v>
      </c>
      <c r="W24" s="230">
        <v>53.26082960348888</v>
      </c>
      <c r="X24" s="230">
        <v>47.218314646956813</v>
      </c>
      <c r="Y24" s="230">
        <v>44.960952694830432</v>
      </c>
      <c r="DA24" s="71" t="s">
        <v>273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51.87036279804331</v>
      </c>
      <c r="C26" s="230">
        <v>52.076004358615393</v>
      </c>
      <c r="D26" s="230">
        <v>49.263978845580148</v>
      </c>
      <c r="E26" s="230">
        <v>46.326541366076633</v>
      </c>
      <c r="F26" s="230">
        <v>40.138844246376287</v>
      </c>
      <c r="G26" s="230">
        <v>41.445790934273958</v>
      </c>
      <c r="H26" s="230">
        <v>36.84344013349903</v>
      </c>
      <c r="I26" s="230">
        <v>36.012641571589739</v>
      </c>
      <c r="J26" s="230">
        <v>35.823491827813783</v>
      </c>
      <c r="K26" s="230">
        <v>34.482492850355627</v>
      </c>
      <c r="L26" s="230">
        <v>41.503371463594917</v>
      </c>
      <c r="M26" s="230">
        <v>43.488203031816603</v>
      </c>
      <c r="N26" s="230">
        <v>43.556471179556219</v>
      </c>
      <c r="O26" s="230">
        <v>41.765705450077441</v>
      </c>
      <c r="P26" s="230">
        <v>39.989893472004987</v>
      </c>
      <c r="Q26" s="230">
        <v>25.21476584454371</v>
      </c>
      <c r="R26" s="230">
        <v>22.603608577551981</v>
      </c>
      <c r="S26" s="230">
        <v>23.03029947236314</v>
      </c>
      <c r="T26" s="230">
        <v>23.71804359177149</v>
      </c>
      <c r="U26" s="230">
        <v>27.057002261409991</v>
      </c>
      <c r="V26" s="230">
        <v>24.60139865326936</v>
      </c>
      <c r="W26" s="230">
        <v>31.044425191407559</v>
      </c>
      <c r="X26" s="230">
        <v>18.81478742895332</v>
      </c>
      <c r="Y26" s="230">
        <v>16.018353161836551</v>
      </c>
      <c r="DA26" s="71" t="s">
        <v>275</v>
      </c>
    </row>
    <row r="27" spans="1:105" ht="12" customHeight="1" x14ac:dyDescent="0.25">
      <c r="A27" s="18" t="s">
        <v>36</v>
      </c>
      <c r="B27" s="230">
        <v>58.885678017221323</v>
      </c>
      <c r="C27" s="230">
        <v>63.277279866180621</v>
      </c>
      <c r="D27" s="230">
        <v>61.70244432384365</v>
      </c>
      <c r="E27" s="230">
        <v>70.319344636896915</v>
      </c>
      <c r="F27" s="230">
        <v>83.885217075036891</v>
      </c>
      <c r="G27" s="230">
        <v>82.41243774220402</v>
      </c>
      <c r="H27" s="230">
        <v>87.132786496360367</v>
      </c>
      <c r="I27" s="230">
        <v>86.858418349584397</v>
      </c>
      <c r="J27" s="230">
        <v>84.645174183094397</v>
      </c>
      <c r="K27" s="230">
        <v>70.19689180239429</v>
      </c>
      <c r="L27" s="230">
        <v>76.163695152853194</v>
      </c>
      <c r="M27" s="230">
        <v>74.548746808601422</v>
      </c>
      <c r="N27" s="230">
        <v>75.532984742644558</v>
      </c>
      <c r="O27" s="230">
        <v>77.301312406150501</v>
      </c>
      <c r="P27" s="230">
        <v>79.825669878395686</v>
      </c>
      <c r="Q27" s="230">
        <v>70.914621494399455</v>
      </c>
      <c r="R27" s="230">
        <v>70.90312486066928</v>
      </c>
      <c r="S27" s="230">
        <v>77.993707253850303</v>
      </c>
      <c r="T27" s="230">
        <v>70.9709153113253</v>
      </c>
      <c r="U27" s="230">
        <v>57.973178504814861</v>
      </c>
      <c r="V27" s="230">
        <v>63.66773411294708</v>
      </c>
      <c r="W27" s="230">
        <v>79.607948826381033</v>
      </c>
      <c r="X27" s="230">
        <v>107.8868657591993</v>
      </c>
      <c r="Y27" s="230">
        <v>96.839972543483157</v>
      </c>
      <c r="DA27" s="71" t="s">
        <v>276</v>
      </c>
    </row>
    <row r="28" spans="1:105" ht="12" customHeight="1" x14ac:dyDescent="0.25">
      <c r="A28" s="57" t="s">
        <v>179</v>
      </c>
      <c r="B28" s="261">
        <v>157.7529060496307</v>
      </c>
      <c r="C28" s="261">
        <v>160.18581228084051</v>
      </c>
      <c r="D28" s="261">
        <v>158.40666913767311</v>
      </c>
      <c r="E28" s="261">
        <v>159.7661459899638</v>
      </c>
      <c r="F28" s="261">
        <v>161.24711199483971</v>
      </c>
      <c r="G28" s="261">
        <v>161.3721677378951</v>
      </c>
      <c r="H28" s="261">
        <v>159.8699904036018</v>
      </c>
      <c r="I28" s="261">
        <v>159.4788012496229</v>
      </c>
      <c r="J28" s="261">
        <v>155.57078782401629</v>
      </c>
      <c r="K28" s="261">
        <v>139.69995209044691</v>
      </c>
      <c r="L28" s="261">
        <v>158.38997684530301</v>
      </c>
      <c r="M28" s="261">
        <v>159.97754351219379</v>
      </c>
      <c r="N28" s="261">
        <v>161.07574592922421</v>
      </c>
      <c r="O28" s="261">
        <v>159.05318625037091</v>
      </c>
      <c r="P28" s="261">
        <v>159.36880666673531</v>
      </c>
      <c r="Q28" s="261">
        <v>165.32631450535879</v>
      </c>
      <c r="R28" s="261">
        <v>168.79630282389491</v>
      </c>
      <c r="S28" s="261">
        <v>174.059244865381</v>
      </c>
      <c r="T28" s="261">
        <v>166.90242230723791</v>
      </c>
      <c r="U28" s="261">
        <v>165.0632500914613</v>
      </c>
      <c r="V28" s="261">
        <v>152.86030359326321</v>
      </c>
      <c r="W28" s="261">
        <v>168.63504373796559</v>
      </c>
      <c r="X28" s="261">
        <v>153.2832163218126</v>
      </c>
      <c r="Y28" s="261">
        <v>138.7078552626123</v>
      </c>
      <c r="DA28" s="70" t="s">
        <v>277</v>
      </c>
    </row>
    <row r="29" spans="1:105" ht="12" customHeight="1" x14ac:dyDescent="0.25">
      <c r="A29" s="60" t="s">
        <v>181</v>
      </c>
      <c r="B29" s="262">
        <v>76.403966460241449</v>
      </c>
      <c r="C29" s="262">
        <v>77.803044904954859</v>
      </c>
      <c r="D29" s="262">
        <v>77.270715376023929</v>
      </c>
      <c r="E29" s="262">
        <v>74.386110368171913</v>
      </c>
      <c r="F29" s="262">
        <v>72.799695309541804</v>
      </c>
      <c r="G29" s="262">
        <v>72.200091443840122</v>
      </c>
      <c r="H29" s="262">
        <v>71.244649437664776</v>
      </c>
      <c r="I29" s="262">
        <v>67.524677415336996</v>
      </c>
      <c r="J29" s="262">
        <v>66.794087288023974</v>
      </c>
      <c r="K29" s="262">
        <v>59.307793826318708</v>
      </c>
      <c r="L29" s="262">
        <v>71.425409433577116</v>
      </c>
      <c r="M29" s="262">
        <v>71.158648140798221</v>
      </c>
      <c r="N29" s="262">
        <v>71.303329832489823</v>
      </c>
      <c r="O29" s="262">
        <v>70.878581771717265</v>
      </c>
      <c r="P29" s="262">
        <v>68.688855675140672</v>
      </c>
      <c r="Q29" s="262">
        <v>74.308095497799954</v>
      </c>
      <c r="R29" s="262">
        <v>77.11208143813667</v>
      </c>
      <c r="S29" s="262">
        <v>81.686984310414445</v>
      </c>
      <c r="T29" s="262">
        <v>77.245214227622753</v>
      </c>
      <c r="U29" s="262">
        <v>78.981815884555459</v>
      </c>
      <c r="V29" s="262">
        <v>77.238353105151248</v>
      </c>
      <c r="W29" s="262">
        <v>87.801646668317233</v>
      </c>
      <c r="X29" s="262">
        <v>75.163705729641777</v>
      </c>
      <c r="Y29" s="262">
        <v>62.948461469950743</v>
      </c>
      <c r="DA29" s="72" t="s">
        <v>278</v>
      </c>
    </row>
    <row r="30" spans="1:105" ht="12" customHeight="1" x14ac:dyDescent="0.25">
      <c r="A30" s="59" t="s">
        <v>31</v>
      </c>
      <c r="B30" s="230">
        <v>0.42801338789814508</v>
      </c>
      <c r="C30" s="230">
        <v>0.43054855219579652</v>
      </c>
      <c r="D30" s="230">
        <v>0.4326580036234749</v>
      </c>
      <c r="E30" s="230">
        <v>0.4356036728298357</v>
      </c>
      <c r="F30" s="230">
        <v>0.43776088170964711</v>
      </c>
      <c r="G30" s="230">
        <v>0.43950600234190762</v>
      </c>
      <c r="H30" s="230">
        <v>0</v>
      </c>
      <c r="I30" s="230">
        <v>0.88603896832928541</v>
      </c>
      <c r="J30" s="230">
        <v>0.88680534255633958</v>
      </c>
      <c r="K30" s="230">
        <v>1.334632634197022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0.27742509485198003</v>
      </c>
      <c r="R30" s="230">
        <v>0.24506556516173189</v>
      </c>
      <c r="S30" s="230">
        <v>0.43682902069873791</v>
      </c>
      <c r="T30" s="230">
        <v>0.33708008859793248</v>
      </c>
      <c r="U30" s="230">
        <v>0.37254169711063739</v>
      </c>
      <c r="V30" s="230">
        <v>0.62072012590431536</v>
      </c>
      <c r="W30" s="230">
        <v>0.48819651726367008</v>
      </c>
      <c r="X30" s="230">
        <v>0.43021792777812923</v>
      </c>
      <c r="Y30" s="230">
        <v>0.35790027670077479</v>
      </c>
      <c r="DA30" s="71" t="s">
        <v>279</v>
      </c>
    </row>
    <row r="31" spans="1:105" ht="12" customHeight="1" x14ac:dyDescent="0.25">
      <c r="A31" s="59" t="s">
        <v>159</v>
      </c>
      <c r="B31" s="230">
        <v>1.1667176378580879</v>
      </c>
      <c r="C31" s="230">
        <v>1.1736258404191631</v>
      </c>
      <c r="D31" s="230">
        <v>0.78622780762609934</v>
      </c>
      <c r="E31" s="230">
        <v>1.1873952782910679</v>
      </c>
      <c r="F31" s="230">
        <v>1.1932492403575139</v>
      </c>
      <c r="G31" s="230">
        <v>1.19801098498481</v>
      </c>
      <c r="H31" s="230">
        <v>1.200170387846361</v>
      </c>
      <c r="I31" s="230">
        <v>1.2075181873463401</v>
      </c>
      <c r="J31" s="230">
        <v>1.211356381409644</v>
      </c>
      <c r="K31" s="230">
        <v>0.81027339041063784</v>
      </c>
      <c r="L31" s="230">
        <v>1.209513203963194</v>
      </c>
      <c r="M31" s="230">
        <v>1.2175939046266371</v>
      </c>
      <c r="N31" s="230">
        <v>1.2212710539768741</v>
      </c>
      <c r="O31" s="230">
        <v>1.6319815707106771</v>
      </c>
      <c r="P31" s="230">
        <v>1.6341140233064191</v>
      </c>
      <c r="Q31" s="230">
        <v>0.23038067744510851</v>
      </c>
      <c r="R31" s="230">
        <v>2.9497091977264151E-2</v>
      </c>
      <c r="S31" s="230">
        <v>2.9909961944195651E-2</v>
      </c>
      <c r="T31" s="230">
        <v>2.6966446443454969E-2</v>
      </c>
      <c r="U31" s="230">
        <v>2.9648816645065691E-3</v>
      </c>
      <c r="V31" s="230">
        <v>0.17138850727037561</v>
      </c>
      <c r="W31" s="230">
        <v>0.86233987273402246</v>
      </c>
      <c r="X31" s="230">
        <v>1.341224162316871</v>
      </c>
      <c r="Y31" s="230">
        <v>1.073170696931826</v>
      </c>
      <c r="DA31" s="71" t="s">
        <v>280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74.809235434485217</v>
      </c>
      <c r="C33" s="230">
        <v>76.198870512339894</v>
      </c>
      <c r="D33" s="230">
        <v>76.051829564774351</v>
      </c>
      <c r="E33" s="230">
        <v>72.763111417051007</v>
      </c>
      <c r="F33" s="230">
        <v>71.168685187474637</v>
      </c>
      <c r="G33" s="230">
        <v>70.562574456513403</v>
      </c>
      <c r="H33" s="230">
        <v>70.04447904981842</v>
      </c>
      <c r="I33" s="230">
        <v>65.43112025966137</v>
      </c>
      <c r="J33" s="230">
        <v>64.695925564057987</v>
      </c>
      <c r="K33" s="230">
        <v>57.162887801711058</v>
      </c>
      <c r="L33" s="230">
        <v>70.215896229613918</v>
      </c>
      <c r="M33" s="230">
        <v>69.941054236171581</v>
      </c>
      <c r="N33" s="230">
        <v>70.082058778512945</v>
      </c>
      <c r="O33" s="230">
        <v>69.246600201006586</v>
      </c>
      <c r="P33" s="230">
        <v>67.054741651834249</v>
      </c>
      <c r="Q33" s="230">
        <v>73.800289725502864</v>
      </c>
      <c r="R33" s="230">
        <v>76.837518780997669</v>
      </c>
      <c r="S33" s="230">
        <v>81.220245327771508</v>
      </c>
      <c r="T33" s="230">
        <v>76.881167692581371</v>
      </c>
      <c r="U33" s="230">
        <v>78.606309305780314</v>
      </c>
      <c r="V33" s="230">
        <v>76.446244471976556</v>
      </c>
      <c r="W33" s="230">
        <v>86.451110278319547</v>
      </c>
      <c r="X33" s="230">
        <v>73.392263639546769</v>
      </c>
      <c r="Y33" s="230">
        <v>61.517390496318143</v>
      </c>
      <c r="DA33" s="71" t="s">
        <v>282</v>
      </c>
    </row>
    <row r="34" spans="1:105" ht="12" customHeight="1" x14ac:dyDescent="0.25">
      <c r="A34" s="60" t="s">
        <v>187</v>
      </c>
      <c r="B34" s="262">
        <v>81.348939589389232</v>
      </c>
      <c r="C34" s="262">
        <v>82.382767375885635</v>
      </c>
      <c r="D34" s="262">
        <v>81.135953761649162</v>
      </c>
      <c r="E34" s="262">
        <v>85.380035621791848</v>
      </c>
      <c r="F34" s="262">
        <v>88.447416685297938</v>
      </c>
      <c r="G34" s="262">
        <v>89.172076294055003</v>
      </c>
      <c r="H34" s="262">
        <v>88.625340965936999</v>
      </c>
      <c r="I34" s="262">
        <v>91.954123834285923</v>
      </c>
      <c r="J34" s="262">
        <v>88.77670053599229</v>
      </c>
      <c r="K34" s="262">
        <v>80.392158264128156</v>
      </c>
      <c r="L34" s="262">
        <v>86.964567411725852</v>
      </c>
      <c r="M34" s="262">
        <v>88.818895371395598</v>
      </c>
      <c r="N34" s="262">
        <v>89.772416096734375</v>
      </c>
      <c r="O34" s="262">
        <v>88.174604478653663</v>
      </c>
      <c r="P34" s="262">
        <v>90.679950991594581</v>
      </c>
      <c r="Q34" s="262">
        <v>91.018219007558841</v>
      </c>
      <c r="R34" s="262">
        <v>91.684221385758249</v>
      </c>
      <c r="S34" s="262">
        <v>92.372260554966573</v>
      </c>
      <c r="T34" s="262">
        <v>89.65720807961516</v>
      </c>
      <c r="U34" s="262">
        <v>86.081434206905826</v>
      </c>
      <c r="V34" s="262">
        <v>75.621950488111978</v>
      </c>
      <c r="W34" s="262">
        <v>80.833397069648342</v>
      </c>
      <c r="X34" s="262">
        <v>78.119510592170869</v>
      </c>
      <c r="Y34" s="262">
        <v>75.759393792661555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45.712039514095579</v>
      </c>
      <c r="C35" s="261">
        <f t="shared" si="0"/>
        <v>46.528380609445186</v>
      </c>
      <c r="D35" s="261">
        <f t="shared" si="0"/>
        <v>46.136647764674635</v>
      </c>
      <c r="E35" s="261">
        <f t="shared" si="0"/>
        <v>46.710709611867308</v>
      </c>
      <c r="F35" s="261">
        <f t="shared" si="0"/>
        <v>47.83365149511615</v>
      </c>
      <c r="G35" s="261">
        <f t="shared" si="0"/>
        <v>47.682102201216367</v>
      </c>
      <c r="H35" s="261">
        <f t="shared" si="0"/>
        <v>47.773627712234379</v>
      </c>
      <c r="I35" s="261">
        <f t="shared" si="0"/>
        <v>47.472551620084388</v>
      </c>
      <c r="J35" s="261">
        <f t="shared" si="0"/>
        <v>46.25911507103055</v>
      </c>
      <c r="K35" s="261">
        <f t="shared" si="0"/>
        <v>41.158034042102301</v>
      </c>
      <c r="L35" s="261">
        <f t="shared" si="0"/>
        <v>46.805809977284483</v>
      </c>
      <c r="M35" s="261">
        <f t="shared" si="0"/>
        <v>46.960282771184012</v>
      </c>
      <c r="N35" s="261">
        <f t="shared" si="0"/>
        <v>47.281800075050555</v>
      </c>
      <c r="O35" s="261">
        <f t="shared" si="0"/>
        <v>46.86182271771078</v>
      </c>
      <c r="P35" s="261">
        <f t="shared" si="0"/>
        <v>46.995808460375329</v>
      </c>
      <c r="Q35" s="261">
        <f t="shared" si="0"/>
        <v>50.684688469703673</v>
      </c>
      <c r="R35" s="261">
        <f t="shared" si="0"/>
        <v>52.482870473638741</v>
      </c>
      <c r="S35" s="261">
        <f t="shared" si="0"/>
        <v>54.794007108238382</v>
      </c>
      <c r="T35" s="261">
        <f t="shared" si="0"/>
        <v>51.982340520045462</v>
      </c>
      <c r="U35" s="261">
        <f t="shared" si="0"/>
        <v>50.489005975969462</v>
      </c>
      <c r="V35" s="261">
        <f t="shared" si="0"/>
        <v>47.514872239708708</v>
      </c>
      <c r="W35" s="261">
        <f t="shared" si="0"/>
        <v>53.643547423686528</v>
      </c>
      <c r="X35" s="261">
        <f t="shared" si="0"/>
        <v>51.674340116806036</v>
      </c>
      <c r="Y35" s="261">
        <f t="shared" si="0"/>
        <v>45.697348087580608</v>
      </c>
      <c r="DA35" s="70"/>
    </row>
    <row r="36" spans="1:105" ht="12" customHeight="1" x14ac:dyDescent="0.25">
      <c r="A36" s="60" t="s">
        <v>190</v>
      </c>
      <c r="B36" s="262">
        <v>15.98542547081755</v>
      </c>
      <c r="C36" s="262">
        <v>16.278144098422199</v>
      </c>
      <c r="D36" s="262">
        <v>16.166768807257579</v>
      </c>
      <c r="E36" s="262">
        <v>15.563244664440189</v>
      </c>
      <c r="F36" s="262">
        <v>15.23133101047158</v>
      </c>
      <c r="G36" s="262">
        <v>15.10588041737736</v>
      </c>
      <c r="H36" s="262">
        <v>14.905980494781691</v>
      </c>
      <c r="I36" s="262">
        <v>14.12767881397313</v>
      </c>
      <c r="J36" s="262">
        <v>13.97482295359114</v>
      </c>
      <c r="K36" s="262">
        <v>12.408522253129039</v>
      </c>
      <c r="L36" s="262">
        <v>14.94379954497807</v>
      </c>
      <c r="M36" s="262">
        <v>14.887987092277269</v>
      </c>
      <c r="N36" s="262">
        <v>14.91825775107521</v>
      </c>
      <c r="O36" s="262">
        <v>14.82939091884227</v>
      </c>
      <c r="P36" s="262">
        <v>14.371251048099509</v>
      </c>
      <c r="Q36" s="262">
        <v>15.54692220169744</v>
      </c>
      <c r="R36" s="262">
        <v>16.133579025251191</v>
      </c>
      <c r="S36" s="262">
        <v>17.090751437747361</v>
      </c>
      <c r="T36" s="262">
        <v>16.16143339437167</v>
      </c>
      <c r="U36" s="262">
        <v>16.524769457216539</v>
      </c>
      <c r="V36" s="262">
        <v>16.15999789348087</v>
      </c>
      <c r="W36" s="262">
        <v>18.370076110666439</v>
      </c>
      <c r="X36" s="262">
        <v>15.725935075332639</v>
      </c>
      <c r="Y36" s="262">
        <v>13.170231677096989</v>
      </c>
      <c r="DA36" s="72" t="s">
        <v>284</v>
      </c>
    </row>
    <row r="37" spans="1:105" ht="12" customHeight="1" x14ac:dyDescent="0.25">
      <c r="A37" s="59" t="s">
        <v>31</v>
      </c>
      <c r="B37" s="230">
        <v>8.9550011992090742E-2</v>
      </c>
      <c r="C37" s="230">
        <v>9.0080425291477167E-2</v>
      </c>
      <c r="D37" s="230">
        <v>9.0521769898880583E-2</v>
      </c>
      <c r="E37" s="230">
        <v>9.1138070043251584E-2</v>
      </c>
      <c r="F37" s="230">
        <v>9.1589406582057525E-2</v>
      </c>
      <c r="G37" s="230">
        <v>9.195452500583863E-2</v>
      </c>
      <c r="H37" s="230">
        <v>0</v>
      </c>
      <c r="I37" s="230">
        <v>0.1853792486001139</v>
      </c>
      <c r="J37" s="230">
        <v>0.18553959129771069</v>
      </c>
      <c r="K37" s="230">
        <v>0.27923511688335417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5.8043559555229968E-2</v>
      </c>
      <c r="R37" s="230">
        <v>5.1273219295430113E-2</v>
      </c>
      <c r="S37" s="230">
        <v>9.1394440333193952E-2</v>
      </c>
      <c r="T37" s="230">
        <v>7.0524723828085403E-2</v>
      </c>
      <c r="U37" s="230">
        <v>7.7944088636195674E-2</v>
      </c>
      <c r="V37" s="230">
        <v>0.1298685889042594</v>
      </c>
      <c r="W37" s="230">
        <v>0.1021416740960968</v>
      </c>
      <c r="X37" s="230">
        <v>9.0011251238972828E-2</v>
      </c>
      <c r="Y37" s="230">
        <v>7.4880774706406958E-2</v>
      </c>
      <c r="DA37" s="71" t="s">
        <v>285</v>
      </c>
    </row>
    <row r="38" spans="1:105" ht="12" customHeight="1" x14ac:dyDescent="0.25">
      <c r="A38" s="59" t="s">
        <v>159</v>
      </c>
      <c r="B38" s="230">
        <v>0.24410352903829891</v>
      </c>
      <c r="C38" s="230">
        <v>0.2455488801410437</v>
      </c>
      <c r="D38" s="230">
        <v>0.16449651247401451</v>
      </c>
      <c r="E38" s="230">
        <v>0.24842975574310991</v>
      </c>
      <c r="F38" s="230">
        <v>0.24965453606090729</v>
      </c>
      <c r="G38" s="230">
        <v>0.25065079996417361</v>
      </c>
      <c r="H38" s="230">
        <v>0.25110259553322639</v>
      </c>
      <c r="I38" s="230">
        <v>0.25263992018694781</v>
      </c>
      <c r="J38" s="230">
        <v>0.25344295657346061</v>
      </c>
      <c r="K38" s="230">
        <v>0.16952738834751549</v>
      </c>
      <c r="L38" s="230">
        <v>0.25305732246223861</v>
      </c>
      <c r="M38" s="230">
        <v>0.25474798649700009</v>
      </c>
      <c r="N38" s="230">
        <v>0.25551732871320387</v>
      </c>
      <c r="O38" s="230">
        <v>0.34144719151352892</v>
      </c>
      <c r="P38" s="230">
        <v>0.34189334848179342</v>
      </c>
      <c r="Q38" s="230">
        <v>4.8200811028988079E-2</v>
      </c>
      <c r="R38" s="230">
        <v>6.1714540128459724E-3</v>
      </c>
      <c r="S38" s="230">
        <v>6.2578356811191357E-3</v>
      </c>
      <c r="T38" s="230">
        <v>5.6419861403263633E-3</v>
      </c>
      <c r="U38" s="230">
        <v>6.2031982203994971E-4</v>
      </c>
      <c r="V38" s="230">
        <v>3.5858324331249712E-2</v>
      </c>
      <c r="W38" s="230">
        <v>0.18042086562714371</v>
      </c>
      <c r="X38" s="230">
        <v>0.28061421258191971</v>
      </c>
      <c r="Y38" s="230">
        <v>0.22453140835556051</v>
      </c>
      <c r="DA38" s="71" t="s">
        <v>286</v>
      </c>
    </row>
    <row r="39" spans="1:105" ht="12" customHeight="1" x14ac:dyDescent="0.25">
      <c r="A39" s="59" t="s">
        <v>35</v>
      </c>
      <c r="B39" s="230">
        <v>15.651771929787159</v>
      </c>
      <c r="C39" s="230">
        <v>15.94251479298968</v>
      </c>
      <c r="D39" s="230">
        <v>15.911750524884679</v>
      </c>
      <c r="E39" s="230">
        <v>15.22367683865383</v>
      </c>
      <c r="F39" s="230">
        <v>14.89008706782862</v>
      </c>
      <c r="G39" s="230">
        <v>14.763275092407349</v>
      </c>
      <c r="H39" s="230">
        <v>14.65487789924847</v>
      </c>
      <c r="I39" s="230">
        <v>13.689659645186071</v>
      </c>
      <c r="J39" s="230">
        <v>13.535840405719959</v>
      </c>
      <c r="K39" s="230">
        <v>11.95975974789817</v>
      </c>
      <c r="L39" s="230">
        <v>14.69074222251583</v>
      </c>
      <c r="M39" s="230">
        <v>14.63323910578027</v>
      </c>
      <c r="N39" s="230">
        <v>14.66274042236201</v>
      </c>
      <c r="O39" s="230">
        <v>14.487943727328741</v>
      </c>
      <c r="P39" s="230">
        <v>14.029357699617711</v>
      </c>
      <c r="Q39" s="230">
        <v>15.440677831113231</v>
      </c>
      <c r="R39" s="230">
        <v>16.076134351942919</v>
      </c>
      <c r="S39" s="230">
        <v>16.993099161733049</v>
      </c>
      <c r="T39" s="230">
        <v>16.085266684403258</v>
      </c>
      <c r="U39" s="230">
        <v>16.446205048758301</v>
      </c>
      <c r="V39" s="230">
        <v>15.994270980245361</v>
      </c>
      <c r="W39" s="230">
        <v>18.087513570943202</v>
      </c>
      <c r="X39" s="230">
        <v>15.35530961151175</v>
      </c>
      <c r="Y39" s="230">
        <v>12.87081949403502</v>
      </c>
      <c r="DA39" s="71" t="s">
        <v>287</v>
      </c>
    </row>
    <row r="40" spans="1:105" ht="12" customHeight="1" x14ac:dyDescent="0.25">
      <c r="A40" s="60" t="s">
        <v>195</v>
      </c>
      <c r="B40" s="262">
        <v>12.70658915212382</v>
      </c>
      <c r="C40" s="262">
        <v>13.013911631840029</v>
      </c>
      <c r="D40" s="262">
        <v>12.99441548412393</v>
      </c>
      <c r="E40" s="262">
        <v>13.284044246119359</v>
      </c>
      <c r="F40" s="262">
        <v>14.0971347853535</v>
      </c>
      <c r="G40" s="262">
        <v>13.919421021820449</v>
      </c>
      <c r="H40" s="262">
        <v>14.32523576327775</v>
      </c>
      <c r="I40" s="262">
        <v>14.10600522647827</v>
      </c>
      <c r="J40" s="262">
        <v>13.71021284235789</v>
      </c>
      <c r="K40" s="262">
        <v>11.929667036042501</v>
      </c>
      <c r="L40" s="262">
        <v>13.66707009913095</v>
      </c>
      <c r="M40" s="262">
        <v>13.4893882967538</v>
      </c>
      <c r="N40" s="262">
        <v>13.581136994321019</v>
      </c>
      <c r="O40" s="262">
        <v>13.58432453933502</v>
      </c>
      <c r="P40" s="262">
        <v>13.652275403489879</v>
      </c>
      <c r="Q40" s="262">
        <v>16.09471099431169</v>
      </c>
      <c r="R40" s="262">
        <v>17.16689352177416</v>
      </c>
      <c r="S40" s="262">
        <v>18.376904499433088</v>
      </c>
      <c r="T40" s="262">
        <v>17.062605900251508</v>
      </c>
      <c r="U40" s="262">
        <v>15.95406748320114</v>
      </c>
      <c r="V40" s="262">
        <v>15.533064177319639</v>
      </c>
      <c r="W40" s="262">
        <v>18.36130949374768</v>
      </c>
      <c r="X40" s="262">
        <v>19.604049214898389</v>
      </c>
      <c r="Y40" s="262">
        <v>16.676550015909019</v>
      </c>
      <c r="DA40" s="72" t="s">
        <v>288</v>
      </c>
    </row>
    <row r="41" spans="1:105" ht="12" customHeight="1" x14ac:dyDescent="0.25">
      <c r="A41" s="64" t="s">
        <v>28</v>
      </c>
      <c r="B41" s="229">
        <v>0.17811916195497191</v>
      </c>
      <c r="C41" s="229">
        <v>0.1261870190939621</v>
      </c>
      <c r="D41" s="229">
        <v>0.12982345453418279</v>
      </c>
      <c r="E41" s="229">
        <v>0.1025015162419681</v>
      </c>
      <c r="F41" s="229">
        <v>0.12701807466359541</v>
      </c>
      <c r="G41" s="229">
        <v>0.12710568599702921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0.30902479621589263</v>
      </c>
      <c r="S41" s="229">
        <v>0.66267208988333692</v>
      </c>
      <c r="T41" s="229">
        <v>0.84820520661102461</v>
      </c>
      <c r="U41" s="229">
        <v>0.33918881232491083</v>
      </c>
      <c r="V41" s="229">
        <v>0.31996596950383488</v>
      </c>
      <c r="W41" s="229">
        <v>0.38465228832034898</v>
      </c>
      <c r="X41" s="229">
        <v>0.20839697333479121</v>
      </c>
      <c r="Y41" s="229">
        <v>3.3985518020567367E-2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3.3278763761706492E-2</v>
      </c>
      <c r="C43" s="229">
        <v>3.2567287253279002E-2</v>
      </c>
      <c r="D43" s="229">
        <v>3.2301493153077891E-2</v>
      </c>
      <c r="E43" s="229">
        <v>3.1099529643221761E-2</v>
      </c>
      <c r="F43" s="229">
        <v>2.7603914339838422E-2</v>
      </c>
      <c r="G43" s="229">
        <v>2.85230819506644E-2</v>
      </c>
      <c r="H43" s="229">
        <v>0</v>
      </c>
      <c r="I43" s="229">
        <v>5.5229177985108832E-2</v>
      </c>
      <c r="J43" s="229">
        <v>5.5342283888683619E-2</v>
      </c>
      <c r="K43" s="229">
        <v>8.9708921764374477E-2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1.5843838512540231E-2</v>
      </c>
      <c r="R43" s="229">
        <v>1.2922567540757251E-2</v>
      </c>
      <c r="S43" s="229">
        <v>2.0721315353255269E-2</v>
      </c>
      <c r="T43" s="229">
        <v>1.6976035609204611E-2</v>
      </c>
      <c r="U43" s="229">
        <v>2.203244337057142E-2</v>
      </c>
      <c r="V43" s="229">
        <v>3.1954962698278709E-2</v>
      </c>
      <c r="W43" s="229">
        <v>2.2409850132803069E-2</v>
      </c>
      <c r="X43" s="229">
        <v>1.374047625751096E-2</v>
      </c>
      <c r="Y43" s="229">
        <v>1.242129413237756E-2</v>
      </c>
      <c r="DA43" s="73" t="s">
        <v>291</v>
      </c>
    </row>
    <row r="44" spans="1:105" ht="12" customHeight="1" x14ac:dyDescent="0.25">
      <c r="A44" s="64" t="s">
        <v>159</v>
      </c>
      <c r="B44" s="229">
        <v>9.2439365878268717E-2</v>
      </c>
      <c r="C44" s="229">
        <v>9.0462894125182519E-2</v>
      </c>
      <c r="D44" s="229">
        <v>5.9814657375797733E-2</v>
      </c>
      <c r="E44" s="229">
        <v>8.6385125494467391E-2</v>
      </c>
      <c r="F44" s="229">
        <v>7.6673669805785272E-2</v>
      </c>
      <c r="G44" s="229">
        <v>7.9227107841893185E-2</v>
      </c>
      <c r="H44" s="229">
        <v>7.394897201518881E-2</v>
      </c>
      <c r="I44" s="229">
        <v>7.6699194044842517E-2</v>
      </c>
      <c r="J44" s="229">
        <v>7.7033933006530025E-2</v>
      </c>
      <c r="K44" s="229">
        <v>5.5499214538653772E-2</v>
      </c>
      <c r="L44" s="229">
        <v>8.2559934512160343E-2</v>
      </c>
      <c r="M44" s="229">
        <v>8.7121911843117489E-2</v>
      </c>
      <c r="N44" s="229">
        <v>8.7072068673946401E-2</v>
      </c>
      <c r="O44" s="229">
        <v>0.11261914198672469</v>
      </c>
      <c r="P44" s="229">
        <v>0.1116164876954423</v>
      </c>
      <c r="Q44" s="229">
        <v>1.3407323181937219E-2</v>
      </c>
      <c r="R44" s="229">
        <v>1.5849920366751309E-3</v>
      </c>
      <c r="S44" s="229">
        <v>1.4457828232768281E-3</v>
      </c>
      <c r="T44" s="229">
        <v>1.3839113190006159E-3</v>
      </c>
      <c r="U44" s="229">
        <v>1.7868022936067679E-4</v>
      </c>
      <c r="V44" s="229">
        <v>8.9909492714684569E-3</v>
      </c>
      <c r="W44" s="229">
        <v>4.0364413859463932E-2</v>
      </c>
      <c r="X44" s="229">
        <v>4.3651182558995923E-2</v>
      </c>
      <c r="Y44" s="229">
        <v>3.795377515965604E-2</v>
      </c>
      <c r="DA44" s="73" t="s">
        <v>292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0.72041883176664856</v>
      </c>
      <c r="T46" s="229">
        <v>0.64638439496869604</v>
      </c>
      <c r="U46" s="229">
        <v>0.84382431942182623</v>
      </c>
      <c r="V46" s="229">
        <v>0.95452174286444524</v>
      </c>
      <c r="W46" s="229">
        <v>1.0288560096967481</v>
      </c>
      <c r="X46" s="229">
        <v>0.80394347933708354</v>
      </c>
      <c r="Y46" s="229">
        <v>0.83762268336046597</v>
      </c>
      <c r="DA46" s="73" t="s">
        <v>294</v>
      </c>
    </row>
    <row r="47" spans="1:105" ht="12" customHeight="1" x14ac:dyDescent="0.25">
      <c r="A47" s="64" t="s">
        <v>35</v>
      </c>
      <c r="B47" s="229">
        <v>5.8025708897545556</v>
      </c>
      <c r="C47" s="229">
        <v>5.7499410613309232</v>
      </c>
      <c r="D47" s="229">
        <v>5.6642567395650509</v>
      </c>
      <c r="E47" s="229">
        <v>5.1823764482838941</v>
      </c>
      <c r="F47" s="229">
        <v>4.4769069782366424</v>
      </c>
      <c r="G47" s="229">
        <v>4.5683720331099336</v>
      </c>
      <c r="H47" s="229">
        <v>4.2251019048792609</v>
      </c>
      <c r="I47" s="229">
        <v>4.0686986064663531</v>
      </c>
      <c r="J47" s="229">
        <v>4.0277370960774661</v>
      </c>
      <c r="K47" s="229">
        <v>3.833041003961621</v>
      </c>
      <c r="L47" s="229">
        <v>4.6921103131321926</v>
      </c>
      <c r="M47" s="229">
        <v>4.8992674776801914</v>
      </c>
      <c r="N47" s="229">
        <v>4.8915634900124774</v>
      </c>
      <c r="O47" s="229">
        <v>4.6780996032280218</v>
      </c>
      <c r="P47" s="229">
        <v>4.4838340774207142</v>
      </c>
      <c r="Q47" s="229">
        <v>4.2046334244307788</v>
      </c>
      <c r="R47" s="229">
        <v>4.0419902253091804</v>
      </c>
      <c r="S47" s="229">
        <v>3.843488108676298</v>
      </c>
      <c r="T47" s="229">
        <v>3.86258950902825</v>
      </c>
      <c r="U47" s="229">
        <v>4.6376779534301633</v>
      </c>
      <c r="V47" s="229">
        <v>3.9260339471253811</v>
      </c>
      <c r="W47" s="229">
        <v>3.950984514276958</v>
      </c>
      <c r="X47" s="229">
        <v>2.338400915433672</v>
      </c>
      <c r="Y47" s="229">
        <v>2.1298946572022022</v>
      </c>
      <c r="DA47" s="73" t="s">
        <v>295</v>
      </c>
    </row>
    <row r="48" spans="1:105" ht="12" customHeight="1" x14ac:dyDescent="0.25">
      <c r="A48" s="64" t="s">
        <v>36</v>
      </c>
      <c r="B48" s="229">
        <v>6.6001809707743133</v>
      </c>
      <c r="C48" s="229">
        <v>7.0003303386167719</v>
      </c>
      <c r="D48" s="229">
        <v>7.108219139495823</v>
      </c>
      <c r="E48" s="229">
        <v>7.8816816264558067</v>
      </c>
      <c r="F48" s="229">
        <v>9.374403319758672</v>
      </c>
      <c r="G48" s="229">
        <v>9.1016218420710899</v>
      </c>
      <c r="H48" s="229">
        <v>10.01160280345861</v>
      </c>
      <c r="I48" s="229">
        <v>9.8323527884283966</v>
      </c>
      <c r="J48" s="229">
        <v>9.5354325122187582</v>
      </c>
      <c r="K48" s="229">
        <v>7.8182164067086628</v>
      </c>
      <c r="L48" s="229">
        <v>8.6273583418389581</v>
      </c>
      <c r="M48" s="229">
        <v>8.4148238572966054</v>
      </c>
      <c r="N48" s="229">
        <v>8.4991725919350749</v>
      </c>
      <c r="O48" s="229">
        <v>8.6752401270692321</v>
      </c>
      <c r="P48" s="229">
        <v>8.9678193720712436</v>
      </c>
      <c r="Q48" s="229">
        <v>11.848243812865119</v>
      </c>
      <c r="R48" s="229">
        <v>12.703630437747011</v>
      </c>
      <c r="S48" s="229">
        <v>13.041589161644159</v>
      </c>
      <c r="T48" s="229">
        <v>11.58044089740164</v>
      </c>
      <c r="U48" s="229">
        <v>9.9561863330659506</v>
      </c>
      <c r="V48" s="229">
        <v>10.18025461720638</v>
      </c>
      <c r="W48" s="229">
        <v>10.16474924601509</v>
      </c>
      <c r="X48" s="229">
        <v>13.434862540522021</v>
      </c>
      <c r="Y48" s="229">
        <v>12.901491235757851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1.442303141990629E-2</v>
      </c>
      <c r="D50" s="229">
        <v>0</v>
      </c>
      <c r="E50" s="229">
        <v>0</v>
      </c>
      <c r="F50" s="229">
        <v>1.452882854896155E-2</v>
      </c>
      <c r="G50" s="229">
        <v>1.4571270849843949E-2</v>
      </c>
      <c r="H50" s="229">
        <v>1.458208292469894E-2</v>
      </c>
      <c r="I50" s="229">
        <v>7.3025459553567693E-2</v>
      </c>
      <c r="J50" s="229">
        <v>1.466701716644897E-2</v>
      </c>
      <c r="K50" s="229">
        <v>0.1332014890691911</v>
      </c>
      <c r="L50" s="229">
        <v>0.26504150964764112</v>
      </c>
      <c r="M50" s="229">
        <v>8.8175049933886737E-2</v>
      </c>
      <c r="N50" s="229">
        <v>0.10332884369951791</v>
      </c>
      <c r="O50" s="229">
        <v>0.11836566705103931</v>
      </c>
      <c r="P50" s="229">
        <v>8.9005466302478159E-2</v>
      </c>
      <c r="Q50" s="229">
        <v>1.258259532130983E-2</v>
      </c>
      <c r="R50" s="229">
        <v>9.7740502924649406E-2</v>
      </c>
      <c r="S50" s="229">
        <v>8.6569209286116611E-2</v>
      </c>
      <c r="T50" s="229">
        <v>0.1066259453136955</v>
      </c>
      <c r="U50" s="229">
        <v>0.1549789413583578</v>
      </c>
      <c r="V50" s="229">
        <v>0.1113419886498485</v>
      </c>
      <c r="W50" s="229">
        <v>2.7692931714462619</v>
      </c>
      <c r="X50" s="229">
        <v>2.761053647454307</v>
      </c>
      <c r="Y50" s="229">
        <v>0.72318085227590145</v>
      </c>
      <c r="DA50" s="73" t="s">
        <v>298</v>
      </c>
    </row>
    <row r="51" spans="1:105" ht="12" customHeight="1" x14ac:dyDescent="0.25">
      <c r="A51" s="61" t="s">
        <v>207</v>
      </c>
      <c r="B51" s="263">
        <v>17.020024891154211</v>
      </c>
      <c r="C51" s="263">
        <v>17.236324879182959</v>
      </c>
      <c r="D51" s="263">
        <v>16.975463473293122</v>
      </c>
      <c r="E51" s="263">
        <v>17.86342070130776</v>
      </c>
      <c r="F51" s="263">
        <v>18.505185699291069</v>
      </c>
      <c r="G51" s="263">
        <v>18.656800762018559</v>
      </c>
      <c r="H51" s="263">
        <v>18.542411454174939</v>
      </c>
      <c r="I51" s="263">
        <v>19.238867579632991</v>
      </c>
      <c r="J51" s="263">
        <v>18.57407927508152</v>
      </c>
      <c r="K51" s="263">
        <v>16.819844752930759</v>
      </c>
      <c r="L51" s="263">
        <v>18.19494033317546</v>
      </c>
      <c r="M51" s="263">
        <v>18.582907382152939</v>
      </c>
      <c r="N51" s="263">
        <v>18.782405329654321</v>
      </c>
      <c r="O51" s="263">
        <v>18.44810725953349</v>
      </c>
      <c r="P51" s="263">
        <v>18.972282008785939</v>
      </c>
      <c r="Q51" s="263">
        <v>19.043055273694542</v>
      </c>
      <c r="R51" s="263">
        <v>19.18239792661339</v>
      </c>
      <c r="S51" s="263">
        <v>19.326351171057929</v>
      </c>
      <c r="T51" s="263">
        <v>18.758301225422279</v>
      </c>
      <c r="U51" s="263">
        <v>18.01016903555178</v>
      </c>
      <c r="V51" s="263">
        <v>15.8218101689082</v>
      </c>
      <c r="W51" s="263">
        <v>16.912161819272409</v>
      </c>
      <c r="X51" s="263">
        <v>16.344355826575011</v>
      </c>
      <c r="Y51" s="263">
        <v>15.850566394574599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10.012155156285189</v>
      </c>
      <c r="C54" s="223">
        <v>8.2989052235568082</v>
      </c>
      <c r="D54" s="223">
        <v>7.3657120689847337</v>
      </c>
      <c r="E54" s="223">
        <v>7.0084640435643601</v>
      </c>
      <c r="F54" s="223">
        <v>7.9064134101159382</v>
      </c>
      <c r="G54" s="223">
        <v>8.1373954785807054</v>
      </c>
      <c r="H54" s="223">
        <v>9.0481706167439953</v>
      </c>
      <c r="I54" s="223">
        <v>9.2540743865198962</v>
      </c>
      <c r="J54" s="223">
        <v>8.4642304095834024</v>
      </c>
      <c r="K54" s="223">
        <v>3.7052669882635771</v>
      </c>
      <c r="L54" s="223">
        <v>7.441696071938285</v>
      </c>
      <c r="M54" s="223">
        <v>9.8540678170325382</v>
      </c>
      <c r="N54" s="223">
        <v>8.1205841690376843</v>
      </c>
      <c r="O54" s="223">
        <v>7.6789613177340232</v>
      </c>
      <c r="P54" s="223">
        <v>7.1769304535532923</v>
      </c>
      <c r="Q54" s="223">
        <v>6.5620669997062864</v>
      </c>
      <c r="R54" s="223">
        <v>5.8143045809343068</v>
      </c>
      <c r="S54" s="223">
        <v>0</v>
      </c>
      <c r="T54" s="223">
        <v>0</v>
      </c>
      <c r="U54" s="223">
        <v>0</v>
      </c>
      <c r="V54" s="223">
        <v>0</v>
      </c>
      <c r="W54" s="223">
        <v>0</v>
      </c>
      <c r="X54" s="223">
        <v>0</v>
      </c>
      <c r="Y54" s="223">
        <v>0</v>
      </c>
      <c r="DA54" s="89" t="s">
        <v>300</v>
      </c>
    </row>
    <row r="55" spans="1:105" ht="12" customHeight="1" x14ac:dyDescent="0.25">
      <c r="A55" s="55" t="s">
        <v>91</v>
      </c>
      <c r="B55" s="259">
        <v>2.0095339897289122E-2</v>
      </c>
      <c r="C55" s="259">
        <v>1.664617365321798E-2</v>
      </c>
      <c r="D55" s="259">
        <v>1.4736969851148061E-2</v>
      </c>
      <c r="E55" s="259">
        <v>1.395679762686081E-2</v>
      </c>
      <c r="F55" s="259">
        <v>1.555386359848487E-2</v>
      </c>
      <c r="G55" s="259">
        <v>1.604827571930827E-2</v>
      </c>
      <c r="H55" s="259">
        <v>1.7691033617979281E-2</v>
      </c>
      <c r="I55" s="259">
        <v>1.8011204567851779E-2</v>
      </c>
      <c r="J55" s="259">
        <v>1.6480601274019041E-2</v>
      </c>
      <c r="K55" s="259">
        <v>7.2718631629421892E-3</v>
      </c>
      <c r="L55" s="259">
        <v>1.46246428181499E-2</v>
      </c>
      <c r="M55" s="259">
        <v>1.9319222630347469E-2</v>
      </c>
      <c r="N55" s="259">
        <v>1.5887543221612659E-2</v>
      </c>
      <c r="O55" s="259">
        <v>1.497222306549573E-2</v>
      </c>
      <c r="P55" s="259">
        <v>1.395876482461603E-2</v>
      </c>
      <c r="Q55" s="259">
        <v>1.238319316323532E-2</v>
      </c>
      <c r="R55" s="259">
        <v>1.08790391359466E-2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301</v>
      </c>
    </row>
    <row r="56" spans="1:105" ht="12" customHeight="1" x14ac:dyDescent="0.25">
      <c r="A56" s="173" t="s">
        <v>92</v>
      </c>
      <c r="B56" s="224">
        <v>4.5288439300636913E-3</v>
      </c>
      <c r="C56" s="224">
        <v>3.7515126837109271E-3</v>
      </c>
      <c r="D56" s="224">
        <v>3.3212394912965348E-3</v>
      </c>
      <c r="E56" s="224">
        <v>3.1454137396333742E-3</v>
      </c>
      <c r="F56" s="224">
        <v>3.5053410943568751E-3</v>
      </c>
      <c r="G56" s="224">
        <v>3.616765700448909E-3</v>
      </c>
      <c r="H56" s="224">
        <v>3.9869905474028029E-3</v>
      </c>
      <c r="I56" s="224">
        <v>4.0591467921005323E-3</v>
      </c>
      <c r="J56" s="224">
        <v>3.7141979894408169E-3</v>
      </c>
      <c r="K56" s="224">
        <v>1.638844304902112E-3</v>
      </c>
      <c r="L56" s="224">
        <v>3.2959245872354009E-3</v>
      </c>
      <c r="M56" s="224">
        <v>4.3539320354965098E-3</v>
      </c>
      <c r="N56" s="224">
        <v>3.5805417599595532E-3</v>
      </c>
      <c r="O56" s="224">
        <v>3.3742580068962711E-3</v>
      </c>
      <c r="P56" s="224">
        <v>3.1458570827994259E-3</v>
      </c>
      <c r="Q56" s="224">
        <v>2.7907738549717148E-3</v>
      </c>
      <c r="R56" s="224">
        <v>2.451785867150402E-3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302</v>
      </c>
    </row>
    <row r="57" spans="1:105" ht="12" customHeight="1" x14ac:dyDescent="0.25">
      <c r="A57" s="173" t="s">
        <v>93</v>
      </c>
      <c r="B57" s="224">
        <v>0.51709974365190858</v>
      </c>
      <c r="C57" s="224">
        <v>0.42834468950810661</v>
      </c>
      <c r="D57" s="224">
        <v>0.37921644377175112</v>
      </c>
      <c r="E57" s="224">
        <v>0.35914080139669002</v>
      </c>
      <c r="F57" s="224">
        <v>0.40023701617797852</v>
      </c>
      <c r="G57" s="224">
        <v>0.41295938774486429</v>
      </c>
      <c r="H57" s="224">
        <v>0.45523136187551921</v>
      </c>
      <c r="I57" s="224">
        <v>0.46347010364102642</v>
      </c>
      <c r="J57" s="224">
        <v>0.42408412784170979</v>
      </c>
      <c r="K57" s="224">
        <v>0.18712191964149991</v>
      </c>
      <c r="L57" s="224">
        <v>0.37632600846359482</v>
      </c>
      <c r="M57" s="224">
        <v>0.49712844474228002</v>
      </c>
      <c r="N57" s="224">
        <v>0.40882336746455311</v>
      </c>
      <c r="O57" s="224">
        <v>0.38527005507935969</v>
      </c>
      <c r="P57" s="224">
        <v>0.35919142196146447</v>
      </c>
      <c r="Q57" s="224">
        <v>0.31864830567831642</v>
      </c>
      <c r="R57" s="224">
        <v>0.27994293090488892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303</v>
      </c>
    </row>
    <row r="58" spans="1:105" ht="12" customHeight="1" x14ac:dyDescent="0.25">
      <c r="A58" s="173" t="s">
        <v>94</v>
      </c>
      <c r="B58" s="224">
        <v>1.0993198008603841E-2</v>
      </c>
      <c r="C58" s="224">
        <v>9.1063243513545052E-3</v>
      </c>
      <c r="D58" s="224">
        <v>8.0618903909334006E-3</v>
      </c>
      <c r="E58" s="224">
        <v>7.6350955327105967E-3</v>
      </c>
      <c r="F58" s="224">
        <v>8.5087738356705266E-3</v>
      </c>
      <c r="G58" s="224">
        <v>8.7792430275252329E-3</v>
      </c>
      <c r="H58" s="224">
        <v>9.6779171953965872E-3</v>
      </c>
      <c r="I58" s="224">
        <v>9.8530673877566602E-3</v>
      </c>
      <c r="J58" s="224">
        <v>9.0157476326429686E-3</v>
      </c>
      <c r="K58" s="224">
        <v>3.9780880567479157E-3</v>
      </c>
      <c r="L58" s="224">
        <v>8.0004416509877659E-3</v>
      </c>
      <c r="M58" s="224">
        <v>1.056862142333609E-2</v>
      </c>
      <c r="N58" s="224">
        <v>8.6913139761821568E-3</v>
      </c>
      <c r="O58" s="224">
        <v>8.1905861572505092E-3</v>
      </c>
      <c r="P58" s="224">
        <v>7.6361716923852149E-3</v>
      </c>
      <c r="Q58" s="224">
        <v>6.7742518971077191E-3</v>
      </c>
      <c r="R58" s="224">
        <v>5.951401268955144E-3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304</v>
      </c>
    </row>
    <row r="59" spans="1:105" ht="12" customHeight="1" x14ac:dyDescent="0.25">
      <c r="A59" s="56" t="s">
        <v>95</v>
      </c>
      <c r="B59" s="260">
        <v>2.4684200057914139E-2</v>
      </c>
      <c r="C59" s="260">
        <v>2.0437988847377679E-2</v>
      </c>
      <c r="D59" s="260">
        <v>1.8142319353258749E-2</v>
      </c>
      <c r="E59" s="260">
        <v>1.7293914618667462E-2</v>
      </c>
      <c r="F59" s="260">
        <v>1.9512938903546408E-2</v>
      </c>
      <c r="G59" s="260">
        <v>2.0101402461210428E-2</v>
      </c>
      <c r="H59" s="260">
        <v>2.233013077323856E-2</v>
      </c>
      <c r="I59" s="260">
        <v>2.3076412208454019E-2</v>
      </c>
      <c r="J59" s="260">
        <v>2.107120311352691E-2</v>
      </c>
      <c r="K59" s="260">
        <v>9.2362206480029636E-3</v>
      </c>
      <c r="L59" s="260">
        <v>1.849075919510286E-2</v>
      </c>
      <c r="M59" s="260">
        <v>2.4836569547075669E-2</v>
      </c>
      <c r="N59" s="260">
        <v>2.041190933455762E-2</v>
      </c>
      <c r="O59" s="260">
        <v>1.9264923465416622E-2</v>
      </c>
      <c r="P59" s="260">
        <v>1.8032150436186119E-2</v>
      </c>
      <c r="Q59" s="260">
        <v>1.6395321209643959E-2</v>
      </c>
      <c r="R59" s="260">
        <v>1.446878136053511E-2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305</v>
      </c>
    </row>
    <row r="60" spans="1:105" ht="12" customHeight="1" x14ac:dyDescent="0.25">
      <c r="A60" s="37" t="s">
        <v>159</v>
      </c>
      <c r="B60" s="226">
        <v>1.783615966130405E-4</v>
      </c>
      <c r="C60" s="226">
        <v>1.4629455208433961E-4</v>
      </c>
      <c r="D60" s="226">
        <v>8.7973087881645584E-5</v>
      </c>
      <c r="E60" s="226">
        <v>1.2556642932444719E-4</v>
      </c>
      <c r="F60" s="226">
        <v>1.4105980622874871E-4</v>
      </c>
      <c r="G60" s="226">
        <v>1.4577979711874659E-4</v>
      </c>
      <c r="H60" s="226">
        <v>1.6331340331539239E-4</v>
      </c>
      <c r="I60" s="226">
        <v>1.711563999659734E-4</v>
      </c>
      <c r="J60" s="226">
        <v>1.6074676426911099E-4</v>
      </c>
      <c r="K60" s="226">
        <v>5.2685726989812508E-5</v>
      </c>
      <c r="L60" s="226">
        <v>1.3756317434536001E-4</v>
      </c>
      <c r="M60" s="226">
        <v>1.8415748712677401E-4</v>
      </c>
      <c r="N60" s="226">
        <v>1.507704104110876E-4</v>
      </c>
      <c r="O60" s="226">
        <v>1.925853861496402E-4</v>
      </c>
      <c r="P60" s="226">
        <v>1.8012997736237149E-4</v>
      </c>
      <c r="Q60" s="226">
        <v>2.2292010317847962E-5</v>
      </c>
      <c r="R60" s="226">
        <v>2.4664626660856019E-6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306</v>
      </c>
    </row>
    <row r="61" spans="1:105" ht="12" customHeight="1" x14ac:dyDescent="0.25">
      <c r="A61" s="37" t="s">
        <v>35</v>
      </c>
      <c r="B61" s="226">
        <v>1.171700354144346E-2</v>
      </c>
      <c r="C61" s="226">
        <v>9.7313430243638633E-3</v>
      </c>
      <c r="D61" s="226">
        <v>8.7184013811429477E-3</v>
      </c>
      <c r="E61" s="226">
        <v>7.8834305436702896E-3</v>
      </c>
      <c r="F61" s="226">
        <v>8.6195941139224439E-3</v>
      </c>
      <c r="G61" s="226">
        <v>8.7970430201571703E-3</v>
      </c>
      <c r="H61" s="226">
        <v>9.7651425810672699E-3</v>
      </c>
      <c r="I61" s="226">
        <v>9.5018807463239999E-3</v>
      </c>
      <c r="J61" s="226">
        <v>8.7957524019055197E-3</v>
      </c>
      <c r="K61" s="226">
        <v>3.8080383906914238E-3</v>
      </c>
      <c r="L61" s="226">
        <v>8.1818737830921823E-3</v>
      </c>
      <c r="M61" s="226">
        <v>1.083789268155E-2</v>
      </c>
      <c r="N61" s="226">
        <v>8.8641411250480959E-3</v>
      </c>
      <c r="O61" s="226">
        <v>8.372059213667904E-3</v>
      </c>
      <c r="P61" s="226">
        <v>7.5728418668956528E-3</v>
      </c>
      <c r="Q61" s="226">
        <v>7.3162242439165186E-3</v>
      </c>
      <c r="R61" s="226">
        <v>6.5825540379730986E-3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309</v>
      </c>
    </row>
    <row r="64" spans="1:105" ht="12" customHeight="1" x14ac:dyDescent="0.25">
      <c r="A64" s="37" t="s">
        <v>40</v>
      </c>
      <c r="B64" s="226">
        <v>1.278883491985763E-2</v>
      </c>
      <c r="C64" s="226">
        <v>1.0560351270929471E-2</v>
      </c>
      <c r="D64" s="226">
        <v>9.3359448842341517E-3</v>
      </c>
      <c r="E64" s="226">
        <v>9.2849176456727203E-3</v>
      </c>
      <c r="F64" s="226">
        <v>1.075228498339522E-2</v>
      </c>
      <c r="G64" s="226">
        <v>1.115857964393451E-2</v>
      </c>
      <c r="H64" s="226">
        <v>1.24016747888559E-2</v>
      </c>
      <c r="I64" s="226">
        <v>1.340337506216404E-2</v>
      </c>
      <c r="J64" s="226">
        <v>1.2114703947352279E-2</v>
      </c>
      <c r="K64" s="226">
        <v>5.3754965303217279E-3</v>
      </c>
      <c r="L64" s="226">
        <v>1.017132223766532E-2</v>
      </c>
      <c r="M64" s="226">
        <v>1.3814519378398889E-2</v>
      </c>
      <c r="N64" s="226">
        <v>1.1396997799098431E-2</v>
      </c>
      <c r="O64" s="226">
        <v>1.070027886559907E-2</v>
      </c>
      <c r="P64" s="226">
        <v>1.027917859192809E-2</v>
      </c>
      <c r="Q64" s="226">
        <v>9.0568049554095968E-3</v>
      </c>
      <c r="R64" s="226">
        <v>7.8837608598959236E-3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310</v>
      </c>
    </row>
    <row r="65" spans="1:105" ht="12" customHeight="1" x14ac:dyDescent="0.25">
      <c r="A65" s="57" t="s">
        <v>220</v>
      </c>
      <c r="B65" s="261">
        <v>0.92579075566511226</v>
      </c>
      <c r="C65" s="261">
        <v>0.77177942014007417</v>
      </c>
      <c r="D65" s="261">
        <v>0.69188011681827866</v>
      </c>
      <c r="E65" s="261">
        <v>0.66647569256940753</v>
      </c>
      <c r="F65" s="261">
        <v>0.78682851373770846</v>
      </c>
      <c r="G65" s="261">
        <v>0.80020400040908579</v>
      </c>
      <c r="H65" s="261">
        <v>0.92080596165286743</v>
      </c>
      <c r="I65" s="261">
        <v>0.93725263696073302</v>
      </c>
      <c r="J65" s="261">
        <v>0.8547983657068533</v>
      </c>
      <c r="K65" s="261">
        <v>0.36175968642082712</v>
      </c>
      <c r="L65" s="261">
        <v>0.72961195726157468</v>
      </c>
      <c r="M65" s="261">
        <v>0.96273449969783442</v>
      </c>
      <c r="N65" s="261">
        <v>0.7925677601442076</v>
      </c>
      <c r="O65" s="261">
        <v>0.75673493817007031</v>
      </c>
      <c r="P65" s="261">
        <v>0.71048717394811012</v>
      </c>
      <c r="Q65" s="261">
        <v>0.73264233680848145</v>
      </c>
      <c r="R65" s="261">
        <v>0.67339845313461066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311</v>
      </c>
    </row>
    <row r="66" spans="1:105" ht="12" customHeight="1" x14ac:dyDescent="0.25">
      <c r="A66" s="18" t="s">
        <v>28</v>
      </c>
      <c r="B66" s="230">
        <v>1.3662248214155929E-2</v>
      </c>
      <c r="C66" s="230">
        <v>7.8937232952468184E-3</v>
      </c>
      <c r="D66" s="230">
        <v>7.269346958280843E-3</v>
      </c>
      <c r="E66" s="230">
        <v>5.435017555962744E-3</v>
      </c>
      <c r="F66" s="230">
        <v>7.5253325987538417E-3</v>
      </c>
      <c r="G66" s="230">
        <v>7.7534575216064777E-3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1.290573066103687E-2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312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313</v>
      </c>
    </row>
    <row r="68" spans="1:105" ht="12" customHeight="1" x14ac:dyDescent="0.25">
      <c r="A68" s="18" t="s">
        <v>35</v>
      </c>
      <c r="B68" s="230">
        <v>0.44174244309677702</v>
      </c>
      <c r="C68" s="230">
        <v>0.35699962196862489</v>
      </c>
      <c r="D68" s="230">
        <v>0.31479100362866091</v>
      </c>
      <c r="E68" s="230">
        <v>0.27273241884707178</v>
      </c>
      <c r="F68" s="230">
        <v>0.26325424938677389</v>
      </c>
      <c r="G68" s="230">
        <v>0.27658526714996678</v>
      </c>
      <c r="H68" s="230">
        <v>0.28611742232586068</v>
      </c>
      <c r="I68" s="230">
        <v>0.28729734939663598</v>
      </c>
      <c r="J68" s="230">
        <v>0.26577043937626837</v>
      </c>
      <c r="K68" s="230">
        <v>0.12433844276503191</v>
      </c>
      <c r="L68" s="230">
        <v>0.26811038351088667</v>
      </c>
      <c r="M68" s="230">
        <v>0.36784598842798782</v>
      </c>
      <c r="N68" s="230">
        <v>0.30174746454767909</v>
      </c>
      <c r="O68" s="230">
        <v>0.27657945757832991</v>
      </c>
      <c r="P68" s="230">
        <v>0.2473538902147891</v>
      </c>
      <c r="Q68" s="230">
        <v>0.20138568862213371</v>
      </c>
      <c r="R68" s="230">
        <v>0.1675412198471567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314</v>
      </c>
    </row>
    <row r="69" spans="1:105" ht="12" customHeight="1" x14ac:dyDescent="0.25">
      <c r="A69" s="18" t="s">
        <v>36</v>
      </c>
      <c r="B69" s="230">
        <v>0.4703860643541794</v>
      </c>
      <c r="C69" s="230">
        <v>0.40688607487620237</v>
      </c>
      <c r="D69" s="230">
        <v>0.36981976623133689</v>
      </c>
      <c r="E69" s="230">
        <v>0.38830825616637288</v>
      </c>
      <c r="F69" s="230">
        <v>0.5160489317521807</v>
      </c>
      <c r="G69" s="230">
        <v>0.5158652757375124</v>
      </c>
      <c r="H69" s="230">
        <v>0.63468853932700675</v>
      </c>
      <c r="I69" s="230">
        <v>0.64995528756409704</v>
      </c>
      <c r="J69" s="230">
        <v>0.58902792633058487</v>
      </c>
      <c r="K69" s="230">
        <v>0.2374212436557952</v>
      </c>
      <c r="L69" s="230">
        <v>0.46150157375068801</v>
      </c>
      <c r="M69" s="230">
        <v>0.59488851126984665</v>
      </c>
      <c r="N69" s="230">
        <v>0.49082029559652851</v>
      </c>
      <c r="O69" s="230">
        <v>0.48015548059174051</v>
      </c>
      <c r="P69" s="230">
        <v>0.46313328373332102</v>
      </c>
      <c r="Q69" s="230">
        <v>0.53125664818634777</v>
      </c>
      <c r="R69" s="230">
        <v>0.49295150262641713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4.3861117143145476</v>
      </c>
      <c r="C71" s="261">
        <v>3.633279040417873</v>
      </c>
      <c r="D71" s="261">
        <v>3.2165664491368249</v>
      </c>
      <c r="E71" s="261">
        <v>3.0462820673040629</v>
      </c>
      <c r="F71" s="261">
        <v>3.3948658584952929</v>
      </c>
      <c r="G71" s="261">
        <v>3.5027787779047919</v>
      </c>
      <c r="H71" s="261">
        <v>3.8613355228999651</v>
      </c>
      <c r="I71" s="261">
        <v>3.9312176727415049</v>
      </c>
      <c r="J71" s="261">
        <v>3.5971403656961098</v>
      </c>
      <c r="K71" s="261">
        <v>1.5871940642405289</v>
      </c>
      <c r="L71" s="261">
        <v>3.1920493761345479</v>
      </c>
      <c r="M71" s="261">
        <v>4.2167123882213504</v>
      </c>
      <c r="N71" s="261">
        <v>3.4676964804857322</v>
      </c>
      <c r="O71" s="261">
        <v>3.267914019496641</v>
      </c>
      <c r="P71" s="261">
        <v>3.046711437952315</v>
      </c>
      <c r="Q71" s="261">
        <v>2.7028191049016939</v>
      </c>
      <c r="R71" s="261">
        <v>2.3745147501137231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316</v>
      </c>
    </row>
    <row r="72" spans="1:105" ht="12" customHeight="1" x14ac:dyDescent="0.25">
      <c r="A72" s="57" t="s">
        <v>179</v>
      </c>
      <c r="B72" s="261">
        <v>3.1117613771625541</v>
      </c>
      <c r="C72" s="261">
        <v>2.5764679131726571</v>
      </c>
      <c r="D72" s="261">
        <v>2.2869439153804212</v>
      </c>
      <c r="E72" s="261">
        <v>2.1798826463094332</v>
      </c>
      <c r="F72" s="261">
        <v>2.4593565838306368</v>
      </c>
      <c r="G72" s="261">
        <v>2.533498938528568</v>
      </c>
      <c r="H72" s="261">
        <v>2.814263475910574</v>
      </c>
      <c r="I72" s="261">
        <v>2.9015223560499011</v>
      </c>
      <c r="J72" s="261">
        <v>2.6555302155721709</v>
      </c>
      <c r="K72" s="261">
        <v>1.1639876303549599</v>
      </c>
      <c r="L72" s="261">
        <v>2.330441221815037</v>
      </c>
      <c r="M72" s="261">
        <v>3.1030958148846408</v>
      </c>
      <c r="N72" s="261">
        <v>2.5650515769742852</v>
      </c>
      <c r="O72" s="261">
        <v>2.4279344127456421</v>
      </c>
      <c r="P72" s="261">
        <v>2.2726148570295881</v>
      </c>
      <c r="Q72" s="261">
        <v>2.0659834742790109</v>
      </c>
      <c r="R72" s="261">
        <v>1.8232066626099399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317</v>
      </c>
    </row>
    <row r="73" spans="1:105" ht="12" customHeight="1" x14ac:dyDescent="0.25">
      <c r="A73" s="60" t="s">
        <v>181</v>
      </c>
      <c r="B73" s="262">
        <v>1.5071095540909001</v>
      </c>
      <c r="C73" s="262">
        <v>1.2514032665596051</v>
      </c>
      <c r="D73" s="262">
        <v>1.1155704070306931</v>
      </c>
      <c r="E73" s="262">
        <v>1.0149396176097421</v>
      </c>
      <c r="F73" s="262">
        <v>1.1103480102398089</v>
      </c>
      <c r="G73" s="262">
        <v>1.133521706988134</v>
      </c>
      <c r="H73" s="262">
        <v>1.254151665739736</v>
      </c>
      <c r="I73" s="262">
        <v>1.2313232004818651</v>
      </c>
      <c r="J73" s="262">
        <v>1.1401479641252461</v>
      </c>
      <c r="K73" s="262">
        <v>0.49415577718152992</v>
      </c>
      <c r="L73" s="262">
        <v>1.0509043674625731</v>
      </c>
      <c r="M73" s="262">
        <v>1.3840156937227539</v>
      </c>
      <c r="N73" s="262">
        <v>1.1387614277342271</v>
      </c>
      <c r="O73" s="262">
        <v>1.082036674407582</v>
      </c>
      <c r="P73" s="262">
        <v>0.97950983749361864</v>
      </c>
      <c r="Q73" s="262">
        <v>0.92858355769265744</v>
      </c>
      <c r="R73" s="262">
        <v>0.83290485806676595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318</v>
      </c>
    </row>
    <row r="74" spans="1:105" ht="12" customHeight="1" x14ac:dyDescent="0.25">
      <c r="A74" s="59" t="s">
        <v>31</v>
      </c>
      <c r="B74" s="230">
        <v>8.4427955257503837E-3</v>
      </c>
      <c r="C74" s="230">
        <v>6.9250485670389996E-3</v>
      </c>
      <c r="D74" s="230">
        <v>6.2463568877102714E-3</v>
      </c>
      <c r="E74" s="230">
        <v>5.9434674422831789E-3</v>
      </c>
      <c r="F74" s="230">
        <v>6.6767714054350256E-3</v>
      </c>
      <c r="G74" s="230">
        <v>6.9001241417213487E-3</v>
      </c>
      <c r="H74" s="230">
        <v>0</v>
      </c>
      <c r="I74" s="230">
        <v>1.615706109226173E-2</v>
      </c>
      <c r="J74" s="230">
        <v>1.513740732066695E-2</v>
      </c>
      <c r="K74" s="230">
        <v>1.1120231997414E-2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3.4668144815863532E-3</v>
      </c>
      <c r="R74" s="230">
        <v>2.6470080428556038E-3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319</v>
      </c>
    </row>
    <row r="75" spans="1:105" ht="12" customHeight="1" x14ac:dyDescent="0.25">
      <c r="A75" s="59" t="s">
        <v>159</v>
      </c>
      <c r="B75" s="230">
        <v>2.301413631263895E-2</v>
      </c>
      <c r="C75" s="230">
        <v>1.8876886016652161E-2</v>
      </c>
      <c r="D75" s="230">
        <v>1.13509040404775E-2</v>
      </c>
      <c r="E75" s="230">
        <v>1.6201069040114782E-2</v>
      </c>
      <c r="F75" s="230">
        <v>1.819955309040247E-2</v>
      </c>
      <c r="G75" s="230">
        <v>1.8808445107674109E-2</v>
      </c>
      <c r="H75" s="230">
        <v>2.1127140114654979E-2</v>
      </c>
      <c r="I75" s="230">
        <v>2.201928563002133E-2</v>
      </c>
      <c r="J75" s="230">
        <v>2.0677361846996339E-2</v>
      </c>
      <c r="K75" s="230">
        <v>6.7512421409645779E-3</v>
      </c>
      <c r="L75" s="230">
        <v>1.7795945709357521E-2</v>
      </c>
      <c r="M75" s="230">
        <v>2.3823647996461909E-2</v>
      </c>
      <c r="N75" s="230">
        <v>1.9504508027106071E-2</v>
      </c>
      <c r="O75" s="230">
        <v>2.4913928401582072E-2</v>
      </c>
      <c r="P75" s="230">
        <v>2.3302626687871891E-2</v>
      </c>
      <c r="Q75" s="230">
        <v>2.8789287042346162E-3</v>
      </c>
      <c r="R75" s="230">
        <v>3.1860469525019222E-4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320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321</v>
      </c>
    </row>
    <row r="77" spans="1:105" ht="12" customHeight="1" x14ac:dyDescent="0.25">
      <c r="A77" s="59" t="s">
        <v>35</v>
      </c>
      <c r="B77" s="230">
        <v>1.4756526222525099</v>
      </c>
      <c r="C77" s="230">
        <v>1.225601331975914</v>
      </c>
      <c r="D77" s="230">
        <v>1.0979731461025051</v>
      </c>
      <c r="E77" s="230">
        <v>0.9927950811273446</v>
      </c>
      <c r="F77" s="230">
        <v>1.0854716857439719</v>
      </c>
      <c r="G77" s="230">
        <v>1.107813137738739</v>
      </c>
      <c r="H77" s="230">
        <v>1.2330245256250809</v>
      </c>
      <c r="I77" s="230">
        <v>1.193146853759582</v>
      </c>
      <c r="J77" s="230">
        <v>1.1043331949575821</v>
      </c>
      <c r="K77" s="230">
        <v>0.47628430304315128</v>
      </c>
      <c r="L77" s="230">
        <v>1.0331084217532149</v>
      </c>
      <c r="M77" s="230">
        <v>1.3601920457262919</v>
      </c>
      <c r="N77" s="230">
        <v>1.1192569197071209</v>
      </c>
      <c r="O77" s="230">
        <v>1.057122746006</v>
      </c>
      <c r="P77" s="230">
        <v>0.95620721080574678</v>
      </c>
      <c r="Q77" s="230">
        <v>0.92223781450683651</v>
      </c>
      <c r="R77" s="230">
        <v>0.82993924532866015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322</v>
      </c>
    </row>
    <row r="78" spans="1:105" ht="12" customHeight="1" x14ac:dyDescent="0.25">
      <c r="A78" s="60" t="s">
        <v>187</v>
      </c>
      <c r="B78" s="262">
        <v>1.6046518230716551</v>
      </c>
      <c r="C78" s="262">
        <v>1.3250646466130509</v>
      </c>
      <c r="D78" s="262">
        <v>1.171373508349729</v>
      </c>
      <c r="E78" s="262">
        <v>1.16494302869969</v>
      </c>
      <c r="F78" s="262">
        <v>1.3490085735908279</v>
      </c>
      <c r="G78" s="262">
        <v>1.3999772315404331</v>
      </c>
      <c r="H78" s="262">
        <v>1.560111810170838</v>
      </c>
      <c r="I78" s="262">
        <v>1.6701991555680351</v>
      </c>
      <c r="J78" s="262">
        <v>1.515382251446926</v>
      </c>
      <c r="K78" s="262">
        <v>0.66983185317343008</v>
      </c>
      <c r="L78" s="262">
        <v>1.2795368543524639</v>
      </c>
      <c r="M78" s="262">
        <v>1.7190801211618869</v>
      </c>
      <c r="N78" s="262">
        <v>1.4262901492400579</v>
      </c>
      <c r="O78" s="262">
        <v>1.345897738338059</v>
      </c>
      <c r="P78" s="262">
        <v>1.293105019535969</v>
      </c>
      <c r="Q78" s="262">
        <v>1.1373999165863531</v>
      </c>
      <c r="R78" s="262">
        <v>0.99030180454317385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1.0110899835971914</v>
      </c>
      <c r="C79" s="261">
        <f t="shared" si="1"/>
        <v>0.83909216078243698</v>
      </c>
      <c r="D79" s="261">
        <f t="shared" si="1"/>
        <v>0.74684272479081981</v>
      </c>
      <c r="E79" s="261">
        <f t="shared" si="1"/>
        <v>0.71465161446689374</v>
      </c>
      <c r="F79" s="261">
        <f t="shared" si="1"/>
        <v>0.81804452044226439</v>
      </c>
      <c r="G79" s="261">
        <f t="shared" si="1"/>
        <v>0.83940868708490313</v>
      </c>
      <c r="H79" s="261">
        <f t="shared" si="1"/>
        <v>0.94284822227105192</v>
      </c>
      <c r="I79" s="261">
        <f t="shared" si="1"/>
        <v>0.96561178617056775</v>
      </c>
      <c r="J79" s="261">
        <f t="shared" si="1"/>
        <v>0.88239558475692714</v>
      </c>
      <c r="K79" s="261">
        <f t="shared" si="1"/>
        <v>0.38307867143316554</v>
      </c>
      <c r="L79" s="261">
        <f t="shared" si="1"/>
        <v>0.76885574001205392</v>
      </c>
      <c r="M79" s="261">
        <f t="shared" si="1"/>
        <v>1.0153183238501762</v>
      </c>
      <c r="N79" s="261">
        <f t="shared" si="1"/>
        <v>0.83787367567659543</v>
      </c>
      <c r="O79" s="261">
        <f t="shared" si="1"/>
        <v>0.79530590154725322</v>
      </c>
      <c r="P79" s="261">
        <f t="shared" si="1"/>
        <v>0.74515261862582727</v>
      </c>
      <c r="Q79" s="261">
        <f t="shared" si="1"/>
        <v>0.70363023791382528</v>
      </c>
      <c r="R79" s="261">
        <f t="shared" si="1"/>
        <v>0.62949077653855712</v>
      </c>
      <c r="S79" s="261">
        <f t="shared" si="1"/>
        <v>0</v>
      </c>
      <c r="T79" s="261">
        <f t="shared" si="1"/>
        <v>0</v>
      </c>
      <c r="U79" s="261">
        <f t="shared" si="1"/>
        <v>0</v>
      </c>
      <c r="V79" s="261">
        <f t="shared" si="1"/>
        <v>0</v>
      </c>
      <c r="W79" s="261">
        <f t="shared" si="1"/>
        <v>0</v>
      </c>
      <c r="X79" s="261">
        <f t="shared" si="1"/>
        <v>0</v>
      </c>
      <c r="Y79" s="261">
        <f t="shared" si="1"/>
        <v>0</v>
      </c>
      <c r="DA79" s="70"/>
    </row>
    <row r="80" spans="1:105" ht="12" customHeight="1" x14ac:dyDescent="0.25">
      <c r="A80" s="60" t="s">
        <v>190</v>
      </c>
      <c r="B80" s="262">
        <v>0.35581677114256072</v>
      </c>
      <c r="C80" s="262">
        <v>0.29544651780346692</v>
      </c>
      <c r="D80" s="262">
        <v>0.26337744269114521</v>
      </c>
      <c r="E80" s="262">
        <v>0.2396193008413392</v>
      </c>
      <c r="F80" s="262">
        <v>0.26214447567908322</v>
      </c>
      <c r="G80" s="262">
        <v>0.267615604124951</v>
      </c>
      <c r="H80" s="262">
        <v>0.29609539334103502</v>
      </c>
      <c r="I80" s="262">
        <v>0.29070577134829573</v>
      </c>
      <c r="J80" s="262">
        <v>0.26918001157820298</v>
      </c>
      <c r="K80" s="262">
        <v>0.11666631174947061</v>
      </c>
      <c r="L80" s="262">
        <v>0.2481102968229173</v>
      </c>
      <c r="M80" s="262">
        <v>0.32675527403720472</v>
      </c>
      <c r="N80" s="262">
        <v>0.2688526611872612</v>
      </c>
      <c r="O80" s="262">
        <v>0.25546039085246142</v>
      </c>
      <c r="P80" s="262">
        <v>0.23125460702794581</v>
      </c>
      <c r="Q80" s="262">
        <v>0.21923131091394099</v>
      </c>
      <c r="R80" s="262">
        <v>0.19664231870989429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324</v>
      </c>
    </row>
    <row r="81" spans="1:105" ht="12" customHeight="1" x14ac:dyDescent="0.25">
      <c r="A81" s="59" t="s">
        <v>31</v>
      </c>
      <c r="B81" s="230">
        <v>1.9932779506539912E-3</v>
      </c>
      <c r="C81" s="230">
        <v>1.634949771528432E-3</v>
      </c>
      <c r="D81" s="230">
        <v>1.4747159774524999E-3</v>
      </c>
      <c r="E81" s="230">
        <v>1.40320614978769E-3</v>
      </c>
      <c r="F81" s="230">
        <v>1.5763334766807401E-3</v>
      </c>
      <c r="G81" s="230">
        <v>1.629065309768477E-3</v>
      </c>
      <c r="H81" s="230">
        <v>0</v>
      </c>
      <c r="I81" s="230">
        <v>3.814555679377584E-3</v>
      </c>
      <c r="J81" s="230">
        <v>3.5738234036731568E-3</v>
      </c>
      <c r="K81" s="230">
        <v>2.6253997481044361E-3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8.1848776795288326E-4</v>
      </c>
      <c r="R81" s="230">
        <v>6.2493788354052405E-4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325</v>
      </c>
    </row>
    <row r="82" spans="1:105" ht="12" customHeight="1" x14ac:dyDescent="0.25">
      <c r="A82" s="59" t="s">
        <v>159</v>
      </c>
      <c r="B82" s="230">
        <v>5.4334574757158288E-3</v>
      </c>
      <c r="C82" s="230">
        <v>4.4566850587865201E-3</v>
      </c>
      <c r="D82" s="230">
        <v>2.6798596122416668E-3</v>
      </c>
      <c r="E82" s="230">
        <v>3.824945611461275E-3</v>
      </c>
      <c r="F82" s="230">
        <v>4.2967720556790004E-3</v>
      </c>
      <c r="G82" s="230">
        <v>4.4405266957925809E-3</v>
      </c>
      <c r="H82" s="230">
        <v>4.9879524409275943E-3</v>
      </c>
      <c r="I82" s="230">
        <v>5.1985810152109357E-3</v>
      </c>
      <c r="J82" s="230">
        <v>4.8817633118798864E-3</v>
      </c>
      <c r="K82" s="230">
        <v>1.5939154345343089E-3</v>
      </c>
      <c r="L82" s="230">
        <v>4.201483511629296E-3</v>
      </c>
      <c r="M82" s="230">
        <v>5.6245768490607922E-3</v>
      </c>
      <c r="N82" s="230">
        <v>4.6048617037102637E-3</v>
      </c>
      <c r="O82" s="230">
        <v>5.8819835202193896E-3</v>
      </c>
      <c r="P82" s="230">
        <v>5.5015677955943402E-3</v>
      </c>
      <c r="Q82" s="230">
        <v>6.796925366904104E-4</v>
      </c>
      <c r="R82" s="230">
        <v>7.5220075161135509E-5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326</v>
      </c>
    </row>
    <row r="83" spans="1:105" ht="12" customHeight="1" x14ac:dyDescent="0.25">
      <c r="A83" s="59" t="s">
        <v>35</v>
      </c>
      <c r="B83" s="230">
        <v>0.34839003571619093</v>
      </c>
      <c r="C83" s="230">
        <v>0.28935488297315187</v>
      </c>
      <c r="D83" s="230">
        <v>0.25922286710145098</v>
      </c>
      <c r="E83" s="230">
        <v>0.23439114908009021</v>
      </c>
      <c r="F83" s="230">
        <v>0.25627137014672341</v>
      </c>
      <c r="G83" s="230">
        <v>0.26154601211938988</v>
      </c>
      <c r="H83" s="230">
        <v>0.29110744090010737</v>
      </c>
      <c r="I83" s="230">
        <v>0.2816926346537072</v>
      </c>
      <c r="J83" s="230">
        <v>0.26072442486265002</v>
      </c>
      <c r="K83" s="230">
        <v>0.11244699656683189</v>
      </c>
      <c r="L83" s="230">
        <v>0.243908813311288</v>
      </c>
      <c r="M83" s="230">
        <v>0.32113069718814391</v>
      </c>
      <c r="N83" s="230">
        <v>0.26424779948355093</v>
      </c>
      <c r="O83" s="230">
        <v>0.24957840733224201</v>
      </c>
      <c r="P83" s="230">
        <v>0.2257530392323514</v>
      </c>
      <c r="Q83" s="230">
        <v>0.21773313060929769</v>
      </c>
      <c r="R83" s="230">
        <v>0.19594216075119261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327</v>
      </c>
    </row>
    <row r="84" spans="1:105" ht="12" customHeight="1" x14ac:dyDescent="0.25">
      <c r="A84" s="60" t="s">
        <v>195</v>
      </c>
      <c r="B84" s="262">
        <v>0.27642747496755832</v>
      </c>
      <c r="C84" s="262">
        <v>0.2308082498158599</v>
      </c>
      <c r="D84" s="262">
        <v>0.2069131638999149</v>
      </c>
      <c r="E84" s="262">
        <v>0.19999838134649561</v>
      </c>
      <c r="F84" s="262">
        <v>0.23740967782482039</v>
      </c>
      <c r="G84" s="262">
        <v>0.24126941475834149</v>
      </c>
      <c r="H84" s="262">
        <v>0.27842263992049138</v>
      </c>
      <c r="I84" s="262">
        <v>0.28058506510357228</v>
      </c>
      <c r="J84" s="262">
        <v>0.25544568293220038</v>
      </c>
      <c r="K84" s="262">
        <v>0.1082703012263888</v>
      </c>
      <c r="L84" s="262">
        <v>0.218656805480094</v>
      </c>
      <c r="M84" s="262">
        <v>0.28270168665801959</v>
      </c>
      <c r="N84" s="262">
        <v>0.23228507234266979</v>
      </c>
      <c r="O84" s="262">
        <v>0.22208958761433931</v>
      </c>
      <c r="P84" s="262">
        <v>0.20860603627292421</v>
      </c>
      <c r="Q84" s="262">
        <v>0.21586770793950491</v>
      </c>
      <c r="R84" s="262">
        <v>0.19904595183781379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328</v>
      </c>
    </row>
    <row r="85" spans="1:105" ht="12" customHeight="1" x14ac:dyDescent="0.25">
      <c r="A85" s="64" t="s">
        <v>28</v>
      </c>
      <c r="B85" s="229">
        <v>4.0299696342575948E-3</v>
      </c>
      <c r="C85" s="229">
        <v>2.3279710994210398E-3</v>
      </c>
      <c r="D85" s="229">
        <v>2.1497968705376761E-3</v>
      </c>
      <c r="E85" s="229">
        <v>1.6041347898572589E-3</v>
      </c>
      <c r="F85" s="229">
        <v>2.2220677451086838E-3</v>
      </c>
      <c r="G85" s="229">
        <v>2.2888602949874392E-3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3.7203009356330799E-3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7.3142396879763752E-4</v>
      </c>
      <c r="C87" s="229">
        <v>5.8365385824547193E-4</v>
      </c>
      <c r="D87" s="229">
        <v>5.1961028170881892E-4</v>
      </c>
      <c r="E87" s="229">
        <v>4.72797597942193E-4</v>
      </c>
      <c r="F87" s="229">
        <v>4.6910851233360548E-4</v>
      </c>
      <c r="G87" s="229">
        <v>4.9895528718822745E-4</v>
      </c>
      <c r="H87" s="229">
        <v>0</v>
      </c>
      <c r="I87" s="229">
        <v>1.109333964463729E-3</v>
      </c>
      <c r="J87" s="229">
        <v>1.040553610318109E-3</v>
      </c>
      <c r="K87" s="229">
        <v>8.2332619086285881E-4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2.1437192717961001E-4</v>
      </c>
      <c r="R87" s="229">
        <v>1.511278229215082E-4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331</v>
      </c>
    </row>
    <row r="88" spans="1:105" ht="12" customHeight="1" x14ac:dyDescent="0.25">
      <c r="A88" s="64" t="s">
        <v>159</v>
      </c>
      <c r="B88" s="229">
        <v>2.0433735212505612E-3</v>
      </c>
      <c r="C88" s="229">
        <v>1.630545995394914E-3</v>
      </c>
      <c r="D88" s="229">
        <v>9.6772410173278809E-4</v>
      </c>
      <c r="E88" s="229">
        <v>1.3208369498823569E-3</v>
      </c>
      <c r="F88" s="229">
        <v>1.3105020155678669E-3</v>
      </c>
      <c r="G88" s="229">
        <v>1.3938876882553001E-3</v>
      </c>
      <c r="H88" s="229">
        <v>1.458786825860749E-3</v>
      </c>
      <c r="I88" s="229">
        <v>1.54943489105667E-3</v>
      </c>
      <c r="J88" s="229">
        <v>1.456727284124576E-3</v>
      </c>
      <c r="K88" s="229">
        <v>5.1228534404203956E-4</v>
      </c>
      <c r="L88" s="229">
        <v>1.345714044083697E-3</v>
      </c>
      <c r="M88" s="229">
        <v>1.856284943312687E-3</v>
      </c>
      <c r="N88" s="229">
        <v>1.514304614487401E-3</v>
      </c>
      <c r="O88" s="229">
        <v>1.872193024079773E-3</v>
      </c>
      <c r="P88" s="229">
        <v>1.73325443267768E-3</v>
      </c>
      <c r="Q88" s="229">
        <v>1.824476960748627E-4</v>
      </c>
      <c r="R88" s="229">
        <v>1.8642815450101119E-5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332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0.12538353345906761</v>
      </c>
      <c r="C91" s="229">
        <v>0.1013106765159755</v>
      </c>
      <c r="D91" s="229">
        <v>8.9581042901696689E-2</v>
      </c>
      <c r="E91" s="229">
        <v>7.7458386132869705E-2</v>
      </c>
      <c r="F91" s="229">
        <v>7.4799511160061116E-2</v>
      </c>
      <c r="G91" s="229">
        <v>7.8567817608385229E-2</v>
      </c>
      <c r="H91" s="229">
        <v>8.1475329511827704E-2</v>
      </c>
      <c r="I91" s="229">
        <v>8.0346561812135578E-2</v>
      </c>
      <c r="J91" s="229">
        <v>7.4453744379514158E-2</v>
      </c>
      <c r="K91" s="229">
        <v>3.4585798404357097E-2</v>
      </c>
      <c r="L91" s="229">
        <v>7.4761998973755461E-2</v>
      </c>
      <c r="M91" s="229">
        <v>0.10204168969126989</v>
      </c>
      <c r="N91" s="229">
        <v>8.3159395541561654E-2</v>
      </c>
      <c r="O91" s="229">
        <v>7.6021619765748297E-2</v>
      </c>
      <c r="P91" s="229">
        <v>6.8063260025384778E-2</v>
      </c>
      <c r="Q91" s="229">
        <v>5.5931142376418892E-2</v>
      </c>
      <c r="R91" s="229">
        <v>4.6473878766397803E-2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335</v>
      </c>
    </row>
    <row r="92" spans="1:105" ht="12" customHeight="1" x14ac:dyDescent="0.25">
      <c r="A92" s="64" t="s">
        <v>36</v>
      </c>
      <c r="B92" s="229">
        <v>0.1442391743841849</v>
      </c>
      <c r="C92" s="229">
        <v>0.1247434328297605</v>
      </c>
      <c r="D92" s="229">
        <v>0.113694989744239</v>
      </c>
      <c r="E92" s="229">
        <v>0.1191422258759441</v>
      </c>
      <c r="F92" s="229">
        <v>0.15840601109865371</v>
      </c>
      <c r="G92" s="229">
        <v>0.15831036399553561</v>
      </c>
      <c r="H92" s="229">
        <v>0.1952539746077675</v>
      </c>
      <c r="I92" s="229">
        <v>0.1963706439535168</v>
      </c>
      <c r="J92" s="229">
        <v>0.17826790479007479</v>
      </c>
      <c r="K92" s="229">
        <v>7.1345956139147598E-2</v>
      </c>
      <c r="L92" s="229">
        <v>0.1390265873998785</v>
      </c>
      <c r="M92" s="229">
        <v>0.17725514704741691</v>
      </c>
      <c r="N92" s="229">
        <v>0.14613276849582041</v>
      </c>
      <c r="O92" s="229">
        <v>0.14257930507060149</v>
      </c>
      <c r="P92" s="229">
        <v>0.13767573384084619</v>
      </c>
      <c r="Q92" s="229">
        <v>0.15939946828660109</v>
      </c>
      <c r="R92" s="229">
        <v>0.14772324784026081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337</v>
      </c>
    </row>
    <row r="94" spans="1:105" ht="12" customHeight="1" x14ac:dyDescent="0.25">
      <c r="A94" s="64" t="s">
        <v>39</v>
      </c>
      <c r="B94" s="229">
        <v>0</v>
      </c>
      <c r="C94" s="229">
        <v>2.1196951706246151E-4</v>
      </c>
      <c r="D94" s="229">
        <v>0</v>
      </c>
      <c r="E94" s="229">
        <v>0</v>
      </c>
      <c r="F94" s="229">
        <v>2.024772930954141E-4</v>
      </c>
      <c r="G94" s="229">
        <v>2.0952988398970811E-4</v>
      </c>
      <c r="H94" s="229">
        <v>2.3454897503543239E-4</v>
      </c>
      <c r="I94" s="229">
        <v>1.209090482399551E-3</v>
      </c>
      <c r="J94" s="229">
        <v>2.2675286816877991E-4</v>
      </c>
      <c r="K94" s="229">
        <v>1.0029351479791729E-3</v>
      </c>
      <c r="L94" s="229">
        <v>3.522505062376351E-3</v>
      </c>
      <c r="M94" s="229">
        <v>1.548564976019998E-3</v>
      </c>
      <c r="N94" s="229">
        <v>1.478603690800375E-3</v>
      </c>
      <c r="O94" s="229">
        <v>1.6164697539097249E-3</v>
      </c>
      <c r="P94" s="229">
        <v>1.1337879740155269E-3</v>
      </c>
      <c r="Q94" s="229">
        <v>1.4027765323047759E-4</v>
      </c>
      <c r="R94" s="229">
        <v>9.5875365715047641E-4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338</v>
      </c>
    </row>
    <row r="95" spans="1:105" ht="12" customHeight="1" x14ac:dyDescent="0.25">
      <c r="A95" s="61" t="s">
        <v>207</v>
      </c>
      <c r="B95" s="263">
        <v>0.3788457374870724</v>
      </c>
      <c r="C95" s="263">
        <v>0.31283739316311021</v>
      </c>
      <c r="D95" s="263">
        <v>0.27655211819975972</v>
      </c>
      <c r="E95" s="263">
        <v>0.27503393227905898</v>
      </c>
      <c r="F95" s="263">
        <v>0.31849036693836069</v>
      </c>
      <c r="G95" s="263">
        <v>0.33052366820161061</v>
      </c>
      <c r="H95" s="263">
        <v>0.36833018900952558</v>
      </c>
      <c r="I95" s="263">
        <v>0.39432094971869969</v>
      </c>
      <c r="J95" s="263">
        <v>0.35776989024652389</v>
      </c>
      <c r="K95" s="263">
        <v>0.15814205845730611</v>
      </c>
      <c r="L95" s="263">
        <v>0.3020886377090426</v>
      </c>
      <c r="M95" s="263">
        <v>0.40586136315495203</v>
      </c>
      <c r="N95" s="263">
        <v>0.33673594214666452</v>
      </c>
      <c r="O95" s="263">
        <v>0.31775592308045247</v>
      </c>
      <c r="P95" s="263">
        <v>0.30529197532495722</v>
      </c>
      <c r="Q95" s="263">
        <v>0.2685312190603793</v>
      </c>
      <c r="R95" s="263">
        <v>0.23380250599084901</v>
      </c>
      <c r="S95" s="263">
        <v>0</v>
      </c>
      <c r="T95" s="263">
        <v>0</v>
      </c>
      <c r="U95" s="263">
        <v>0</v>
      </c>
      <c r="V95" s="263">
        <v>0</v>
      </c>
      <c r="W95" s="263">
        <v>0</v>
      </c>
      <c r="X95" s="263">
        <v>0</v>
      </c>
      <c r="Y95" s="263">
        <v>0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</v>
      </c>
      <c r="C100" s="232">
        <f t="shared" si="2"/>
        <v>1.0000000000000002</v>
      </c>
      <c r="D100" s="232">
        <f t="shared" si="2"/>
        <v>1.0000000000000002</v>
      </c>
      <c r="E100" s="232">
        <f t="shared" si="2"/>
        <v>0.99999999999999978</v>
      </c>
      <c r="F100" s="232">
        <f t="shared" si="2"/>
        <v>1</v>
      </c>
      <c r="G100" s="232">
        <f t="shared" si="2"/>
        <v>1</v>
      </c>
      <c r="H100" s="232">
        <f t="shared" si="2"/>
        <v>1.0000000000000004</v>
      </c>
      <c r="I100" s="232">
        <f t="shared" si="2"/>
        <v>1.0000000000000002</v>
      </c>
      <c r="J100" s="232">
        <f t="shared" si="2"/>
        <v>1.0000000000000002</v>
      </c>
      <c r="K100" s="232">
        <f t="shared" si="2"/>
        <v>0.99999999999999989</v>
      </c>
      <c r="L100" s="232">
        <f t="shared" si="2"/>
        <v>1.0000000000000002</v>
      </c>
      <c r="M100" s="232">
        <f t="shared" si="2"/>
        <v>1</v>
      </c>
      <c r="N100" s="232">
        <f t="shared" si="2"/>
        <v>1.0000000000000004</v>
      </c>
      <c r="O100" s="232">
        <f t="shared" si="2"/>
        <v>1</v>
      </c>
      <c r="P100" s="232">
        <f t="shared" si="2"/>
        <v>0.99999999999999978</v>
      </c>
      <c r="Q100" s="232">
        <f t="shared" si="2"/>
        <v>1.0000000000000002</v>
      </c>
      <c r="R100" s="232">
        <f t="shared" si="2"/>
        <v>1</v>
      </c>
      <c r="S100" s="232">
        <f t="shared" si="2"/>
        <v>0.99999999999999978</v>
      </c>
      <c r="T100" s="232">
        <f t="shared" si="2"/>
        <v>1</v>
      </c>
      <c r="U100" s="232">
        <f t="shared" si="2"/>
        <v>0.99999999999999978</v>
      </c>
      <c r="V100" s="232">
        <f t="shared" si="2"/>
        <v>1</v>
      </c>
      <c r="W100" s="232">
        <f t="shared" si="2"/>
        <v>1</v>
      </c>
      <c r="X100" s="232">
        <f t="shared" si="2"/>
        <v>1</v>
      </c>
      <c r="Y100" s="232">
        <f t="shared" si="2"/>
        <v>1.0000000000000002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2.2741685366395757E-3</v>
      </c>
      <c r="C101" s="266">
        <f t="shared" si="3"/>
        <v>2.2716184998316379E-3</v>
      </c>
      <c r="D101" s="266">
        <f t="shared" si="3"/>
        <v>2.2468101203099839E-3</v>
      </c>
      <c r="E101" s="266">
        <f t="shared" si="3"/>
        <v>2.2283903511876881E-3</v>
      </c>
      <c r="F101" s="266">
        <f t="shared" si="3"/>
        <v>2.1592083963300479E-3</v>
      </c>
      <c r="G101" s="266">
        <f t="shared" si="3"/>
        <v>2.1778964432492155E-3</v>
      </c>
      <c r="H101" s="266">
        <f t="shared" si="3"/>
        <v>2.1187231652288895E-3</v>
      </c>
      <c r="I101" s="266">
        <f t="shared" si="3"/>
        <v>2.1235865436249348E-3</v>
      </c>
      <c r="J101" s="266">
        <f t="shared" si="3"/>
        <v>2.1354232929845182E-3</v>
      </c>
      <c r="K101" s="266">
        <f t="shared" si="3"/>
        <v>2.1826964418366814E-3</v>
      </c>
      <c r="L101" s="266">
        <f t="shared" si="3"/>
        <v>2.1819720845355317E-3</v>
      </c>
      <c r="M101" s="266">
        <f t="shared" si="3"/>
        <v>2.1840507971219352E-3</v>
      </c>
      <c r="N101" s="266">
        <f t="shared" si="3"/>
        <v>2.195825745122849E-3</v>
      </c>
      <c r="O101" s="266">
        <f t="shared" si="3"/>
        <v>2.1894875697910277E-3</v>
      </c>
      <c r="P101" s="266">
        <f t="shared" si="3"/>
        <v>2.1779775795841894E-3</v>
      </c>
      <c r="Q101" s="266">
        <f t="shared" si="3"/>
        <v>1.9055141275815296E-3</v>
      </c>
      <c r="R101" s="266">
        <f t="shared" si="3"/>
        <v>1.8093150523932986E-3</v>
      </c>
      <c r="S101" s="266">
        <f t="shared" si="3"/>
        <v>1.8111712495068248E-3</v>
      </c>
      <c r="T101" s="266">
        <f t="shared" si="3"/>
        <v>1.8572384230514493E-3</v>
      </c>
      <c r="U101" s="266">
        <f t="shared" si="3"/>
        <v>1.916827442704465E-3</v>
      </c>
      <c r="V101" s="266">
        <f t="shared" si="3"/>
        <v>1.8953045169795117E-3</v>
      </c>
      <c r="W101" s="266">
        <f t="shared" si="3"/>
        <v>1.9063132071925448E-3</v>
      </c>
      <c r="X101" s="266">
        <f t="shared" si="3"/>
        <v>1.7314539973107936E-3</v>
      </c>
      <c r="Y101" s="266">
        <f t="shared" si="3"/>
        <v>1.7378430071735339E-3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3.1456839717937965E-4</v>
      </c>
      <c r="C102" s="267">
        <f t="shared" si="4"/>
        <v>3.1421567002723689E-4</v>
      </c>
      <c r="D102" s="267">
        <f t="shared" si="4"/>
        <v>3.1078411600781662E-4</v>
      </c>
      <c r="E102" s="267">
        <f t="shared" si="4"/>
        <v>3.0823624976313778E-4</v>
      </c>
      <c r="F102" s="267">
        <f t="shared" si="4"/>
        <v>2.9866683733715242E-4</v>
      </c>
      <c r="G102" s="267">
        <f t="shared" si="4"/>
        <v>3.0125181240433097E-4</v>
      </c>
      <c r="H102" s="267">
        <f t="shared" si="4"/>
        <v>2.9306682394687517E-4</v>
      </c>
      <c r="I102" s="267">
        <f t="shared" si="4"/>
        <v>2.9442631010558973E-4</v>
      </c>
      <c r="J102" s="267">
        <f t="shared" si="4"/>
        <v>2.9537682531051277E-4</v>
      </c>
      <c r="K102" s="267">
        <f t="shared" si="4"/>
        <v>3.0191575961747551E-4</v>
      </c>
      <c r="L102" s="267">
        <f t="shared" si="4"/>
        <v>3.0181556479394456E-4</v>
      </c>
      <c r="M102" s="267">
        <f t="shared" si="4"/>
        <v>3.0453882217827612E-4</v>
      </c>
      <c r="N102" s="267">
        <f t="shared" si="4"/>
        <v>3.0486809896674221E-4</v>
      </c>
      <c r="O102" s="267">
        <f t="shared" si="4"/>
        <v>3.0285512457711711E-4</v>
      </c>
      <c r="P102" s="267">
        <f t="shared" si="4"/>
        <v>3.0126303537502758E-4</v>
      </c>
      <c r="Q102" s="267">
        <f t="shared" si="4"/>
        <v>2.6357524310916295E-4</v>
      </c>
      <c r="R102" s="267">
        <f t="shared" si="4"/>
        <v>2.5417364555078216E-4</v>
      </c>
      <c r="S102" s="267">
        <f t="shared" si="4"/>
        <v>2.5364473866380235E-4</v>
      </c>
      <c r="T102" s="267">
        <f t="shared" si="4"/>
        <v>2.5937170615499786E-4</v>
      </c>
      <c r="U102" s="267">
        <f t="shared" si="4"/>
        <v>2.6702417114291411E-4</v>
      </c>
      <c r="V102" s="267">
        <f t="shared" si="4"/>
        <v>2.6343303397634706E-4</v>
      </c>
      <c r="W102" s="267">
        <f t="shared" si="4"/>
        <v>2.695588528565685E-4</v>
      </c>
      <c r="X102" s="267">
        <f t="shared" si="4"/>
        <v>2.4575262342762968E-4</v>
      </c>
      <c r="Y102" s="267">
        <f t="shared" si="4"/>
        <v>2.4625786141188952E-4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4.3438586955653814E-2</v>
      </c>
      <c r="C103" s="267">
        <f t="shared" si="5"/>
        <v>4.3389879045999315E-2</v>
      </c>
      <c r="D103" s="267">
        <f t="shared" si="5"/>
        <v>4.2916017529705273E-2</v>
      </c>
      <c r="E103" s="267">
        <f t="shared" si="5"/>
        <v>4.2561085176795542E-2</v>
      </c>
      <c r="F103" s="267">
        <f t="shared" si="5"/>
        <v>4.1242748797304926E-2</v>
      </c>
      <c r="G103" s="267">
        <f t="shared" si="5"/>
        <v>4.1497509941599772E-2</v>
      </c>
      <c r="H103" s="267">
        <f t="shared" si="5"/>
        <v>4.0469445850195261E-2</v>
      </c>
      <c r="I103" s="267">
        <f t="shared" si="5"/>
        <v>4.0444709381445912E-2</v>
      </c>
      <c r="J103" s="267">
        <f t="shared" si="5"/>
        <v>4.0674646879426915E-2</v>
      </c>
      <c r="K103" s="267">
        <f t="shared" si="5"/>
        <v>4.1666496301559844E-2</v>
      </c>
      <c r="L103" s="267">
        <f t="shared" si="5"/>
        <v>4.1677554940127759E-2</v>
      </c>
      <c r="M103" s="267">
        <f t="shared" si="5"/>
        <v>4.1597139262723577E-2</v>
      </c>
      <c r="N103" s="267">
        <f t="shared" si="5"/>
        <v>4.1713695391845863E-2</v>
      </c>
      <c r="O103" s="267">
        <f t="shared" si="5"/>
        <v>4.1502266044330827E-2</v>
      </c>
      <c r="P103" s="267">
        <f t="shared" si="5"/>
        <v>4.1341385600436049E-2</v>
      </c>
      <c r="Q103" s="267">
        <f t="shared" si="5"/>
        <v>3.6214721618522551E-2</v>
      </c>
      <c r="R103" s="267">
        <f t="shared" si="5"/>
        <v>3.4305165284897625E-2</v>
      </c>
      <c r="S103" s="267">
        <f t="shared" si="5"/>
        <v>3.4233780078383229E-2</v>
      </c>
      <c r="T103" s="267">
        <f t="shared" si="5"/>
        <v>3.5006734197764747E-2</v>
      </c>
      <c r="U103" s="267">
        <f t="shared" si="5"/>
        <v>3.6039567777652604E-2</v>
      </c>
      <c r="V103" s="267">
        <f t="shared" si="5"/>
        <v>3.5554881201304907E-2</v>
      </c>
      <c r="W103" s="267">
        <f t="shared" si="5"/>
        <v>3.5689270799223592E-2</v>
      </c>
      <c r="X103" s="267">
        <f t="shared" si="5"/>
        <v>3.2356888408308547E-2</v>
      </c>
      <c r="Y103" s="267">
        <f t="shared" si="5"/>
        <v>3.2423410298688872E-2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7.5033898668873324E-4</v>
      </c>
      <c r="C104" s="267">
        <f t="shared" si="6"/>
        <v>7.494976277464823E-4</v>
      </c>
      <c r="D104" s="267">
        <f t="shared" si="6"/>
        <v>7.4131235297385137E-4</v>
      </c>
      <c r="E104" s="267">
        <f t="shared" si="6"/>
        <v>7.3523493580991196E-4</v>
      </c>
      <c r="F104" s="267">
        <f t="shared" si="6"/>
        <v>7.1240904710874605E-4</v>
      </c>
      <c r="G104" s="267">
        <f t="shared" si="6"/>
        <v>7.1857497982771726E-4</v>
      </c>
      <c r="H104" s="267">
        <f t="shared" si="6"/>
        <v>6.9905135316879305E-4</v>
      </c>
      <c r="I104" s="267">
        <f t="shared" si="6"/>
        <v>7.0229413113343843E-4</v>
      </c>
      <c r="J104" s="267">
        <f t="shared" si="6"/>
        <v>7.0456139199654311E-4</v>
      </c>
      <c r="K104" s="267">
        <f t="shared" si="6"/>
        <v>7.2015869098113433E-4</v>
      </c>
      <c r="L104" s="267">
        <f t="shared" si="6"/>
        <v>7.1991969659061816E-4</v>
      </c>
      <c r="M104" s="267">
        <f t="shared" si="6"/>
        <v>7.2641547367621859E-4</v>
      </c>
      <c r="N104" s="267">
        <f t="shared" si="6"/>
        <v>7.2720089654136697E-4</v>
      </c>
      <c r="O104" s="267">
        <f t="shared" si="6"/>
        <v>7.2239935520000817E-4</v>
      </c>
      <c r="P104" s="267">
        <f t="shared" si="6"/>
        <v>7.1860174994364616E-4</v>
      </c>
      <c r="Q104" s="267">
        <f t="shared" si="6"/>
        <v>6.2870518019007772E-4</v>
      </c>
      <c r="R104" s="267">
        <f t="shared" si="6"/>
        <v>6.0627957975320978E-4</v>
      </c>
      <c r="S104" s="267">
        <f t="shared" si="6"/>
        <v>6.0501797985573898E-4</v>
      </c>
      <c r="T104" s="267">
        <f t="shared" si="6"/>
        <v>6.186784970045496E-4</v>
      </c>
      <c r="U104" s="267">
        <f t="shared" si="6"/>
        <v>6.3693189714324801E-4</v>
      </c>
      <c r="V104" s="267">
        <f t="shared" si="6"/>
        <v>6.2836596920266862E-4</v>
      </c>
      <c r="W104" s="267">
        <f t="shared" si="6"/>
        <v>6.4430636815982021E-4</v>
      </c>
      <c r="X104" s="267">
        <f t="shared" si="6"/>
        <v>5.8619294275017179E-4</v>
      </c>
      <c r="Y104" s="267">
        <f t="shared" si="6"/>
        <v>5.8739808529006271E-4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2.2617045710149556E-3</v>
      </c>
      <c r="C105" s="268">
        <f t="shared" si="7"/>
        <v>2.2581285497555699E-3</v>
      </c>
      <c r="D105" s="268">
        <f t="shared" si="7"/>
        <v>2.2394455712958557E-3</v>
      </c>
      <c r="E105" s="268">
        <f t="shared" si="7"/>
        <v>2.235570274485967E-3</v>
      </c>
      <c r="F105" s="268">
        <f t="shared" si="7"/>
        <v>2.1931507610167766E-3</v>
      </c>
      <c r="G105" s="268">
        <f t="shared" si="7"/>
        <v>2.2086389925442644E-3</v>
      </c>
      <c r="H105" s="268">
        <f t="shared" si="7"/>
        <v>2.1652188608132263E-3</v>
      </c>
      <c r="I105" s="268">
        <f t="shared" si="7"/>
        <v>2.1827818355927629E-3</v>
      </c>
      <c r="J105" s="268">
        <f t="shared" si="7"/>
        <v>2.1852487738608642E-3</v>
      </c>
      <c r="K105" s="268">
        <f t="shared" si="7"/>
        <v>2.2189247294791313E-3</v>
      </c>
      <c r="L105" s="268">
        <f t="shared" si="7"/>
        <v>2.2081028249025035E-3</v>
      </c>
      <c r="M105" s="268">
        <f t="shared" si="7"/>
        <v>2.2268515818086288E-3</v>
      </c>
      <c r="N105" s="268">
        <f t="shared" si="7"/>
        <v>2.2278477798039487E-3</v>
      </c>
      <c r="O105" s="268">
        <f t="shared" si="7"/>
        <v>2.2164736437690581E-3</v>
      </c>
      <c r="P105" s="268">
        <f t="shared" si="7"/>
        <v>2.2135687988789447E-3</v>
      </c>
      <c r="Q105" s="268">
        <f t="shared" si="7"/>
        <v>1.9848995967048011E-3</v>
      </c>
      <c r="R105" s="268">
        <f t="shared" si="7"/>
        <v>1.9227312215634733E-3</v>
      </c>
      <c r="S105" s="268">
        <f t="shared" si="7"/>
        <v>1.9117913645582297E-3</v>
      </c>
      <c r="T105" s="268">
        <f t="shared" si="7"/>
        <v>1.9500965292332357E-3</v>
      </c>
      <c r="U105" s="268">
        <f t="shared" si="7"/>
        <v>1.9907813510526735E-3</v>
      </c>
      <c r="V105" s="268">
        <f t="shared" si="7"/>
        <v>1.9628263093934323E-3</v>
      </c>
      <c r="W105" s="268">
        <f t="shared" si="7"/>
        <v>2.0060450704645618E-3</v>
      </c>
      <c r="X105" s="268">
        <f t="shared" si="7"/>
        <v>1.8569817889034254E-3</v>
      </c>
      <c r="Y105" s="268">
        <f t="shared" si="7"/>
        <v>1.8702225423311298E-3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0.15236847434180364</v>
      </c>
      <c r="C106" s="269">
        <f t="shared" si="8"/>
        <v>0.15263255847079363</v>
      </c>
      <c r="D106" s="269">
        <f t="shared" si="8"/>
        <v>0.15209909739656721</v>
      </c>
      <c r="E106" s="269">
        <f t="shared" si="8"/>
        <v>0.15254568913699451</v>
      </c>
      <c r="F106" s="269">
        <f t="shared" si="8"/>
        <v>0.15316819445882668</v>
      </c>
      <c r="G106" s="269">
        <f t="shared" si="8"/>
        <v>0.15313057070965244</v>
      </c>
      <c r="H106" s="269">
        <f t="shared" si="8"/>
        <v>0.15312816795670176</v>
      </c>
      <c r="I106" s="269">
        <f t="shared" si="8"/>
        <v>0.15279955987017116</v>
      </c>
      <c r="J106" s="269">
        <f t="shared" si="8"/>
        <v>0.15293562315161435</v>
      </c>
      <c r="K106" s="269">
        <f t="shared" si="8"/>
        <v>0.15241735395697434</v>
      </c>
      <c r="L106" s="269">
        <f t="shared" si="8"/>
        <v>0.15243849225694522</v>
      </c>
      <c r="M106" s="269">
        <f t="shared" si="8"/>
        <v>0.15246428251004274</v>
      </c>
      <c r="N106" s="269">
        <f t="shared" si="8"/>
        <v>0.15248638805871623</v>
      </c>
      <c r="O106" s="269">
        <f t="shared" si="8"/>
        <v>0.15261670454416382</v>
      </c>
      <c r="P106" s="269">
        <f t="shared" si="8"/>
        <v>0.15256933300790282</v>
      </c>
      <c r="Q106" s="269">
        <f t="shared" si="8"/>
        <v>0.14732450014788276</v>
      </c>
      <c r="R106" s="269">
        <f t="shared" si="8"/>
        <v>0.14675307213828065</v>
      </c>
      <c r="S106" s="269">
        <f t="shared" si="8"/>
        <v>0.14868906216720393</v>
      </c>
      <c r="T106" s="269">
        <f t="shared" si="8"/>
        <v>0.14829917654534827</v>
      </c>
      <c r="U106" s="269">
        <f t="shared" si="8"/>
        <v>0.14530246795840832</v>
      </c>
      <c r="V106" s="269">
        <f t="shared" si="8"/>
        <v>0.14811017771497376</v>
      </c>
      <c r="W106" s="269">
        <f t="shared" si="8"/>
        <v>0.15105905798317071</v>
      </c>
      <c r="X106" s="269">
        <f t="shared" si="8"/>
        <v>0.15846160101122547</v>
      </c>
      <c r="Y106" s="269">
        <f t="shared" si="8"/>
        <v>0.15740180523787686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0.28945996091722803</v>
      </c>
      <c r="C107" s="269">
        <f t="shared" si="9"/>
        <v>0.28978367532381744</v>
      </c>
      <c r="D107" s="269">
        <f t="shared" si="9"/>
        <v>0.2947732889088624</v>
      </c>
      <c r="E107" s="269">
        <f t="shared" si="9"/>
        <v>0.29517750748288485</v>
      </c>
      <c r="F107" s="269">
        <f t="shared" si="9"/>
        <v>0.30399373628342347</v>
      </c>
      <c r="G107" s="269">
        <f t="shared" si="9"/>
        <v>0.30068489854509073</v>
      </c>
      <c r="H107" s="269">
        <f t="shared" si="9"/>
        <v>0.31041943341095352</v>
      </c>
      <c r="I107" s="269">
        <f t="shared" si="9"/>
        <v>0.30723859259699526</v>
      </c>
      <c r="J107" s="269">
        <f t="shared" si="9"/>
        <v>0.30639921462270509</v>
      </c>
      <c r="K107" s="269">
        <f t="shared" si="9"/>
        <v>0.29926679052997535</v>
      </c>
      <c r="L107" s="269">
        <f t="shared" si="9"/>
        <v>0.30131340433009579</v>
      </c>
      <c r="M107" s="269">
        <f t="shared" si="9"/>
        <v>0.29787578707202467</v>
      </c>
      <c r="N107" s="269">
        <f t="shared" si="9"/>
        <v>0.29750479245675732</v>
      </c>
      <c r="O107" s="269">
        <f t="shared" si="9"/>
        <v>0.29971766156191498</v>
      </c>
      <c r="P107" s="269">
        <f t="shared" si="9"/>
        <v>0.30052992903606779</v>
      </c>
      <c r="Q107" s="269">
        <f t="shared" si="9"/>
        <v>0.3592239338926359</v>
      </c>
      <c r="R107" s="269">
        <f t="shared" si="9"/>
        <v>0.37460987876621166</v>
      </c>
      <c r="S107" s="269">
        <f t="shared" si="9"/>
        <v>0.37395521909249985</v>
      </c>
      <c r="T107" s="269">
        <f t="shared" si="9"/>
        <v>0.36582455360263083</v>
      </c>
      <c r="U107" s="269">
        <f t="shared" si="9"/>
        <v>0.36025228298907824</v>
      </c>
      <c r="V107" s="269">
        <f t="shared" si="9"/>
        <v>0.36260291794748167</v>
      </c>
      <c r="W107" s="269">
        <f t="shared" si="9"/>
        <v>0.34693040738052355</v>
      </c>
      <c r="X107" s="269">
        <f t="shared" si="9"/>
        <v>0.37144981778944297</v>
      </c>
      <c r="Y107" s="269">
        <f t="shared" si="9"/>
        <v>0.37191294871452263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0.39474654203455334</v>
      </c>
      <c r="C108" s="269">
        <f t="shared" si="10"/>
        <v>0.39412181309924765</v>
      </c>
      <c r="D108" s="269">
        <f t="shared" si="10"/>
        <v>0.39083949940925311</v>
      </c>
      <c r="E108" s="269">
        <f t="shared" si="10"/>
        <v>0.39014258745013486</v>
      </c>
      <c r="F108" s="269">
        <f t="shared" si="10"/>
        <v>0.38270358816322103</v>
      </c>
      <c r="G108" s="269">
        <f t="shared" si="10"/>
        <v>0.38540232738331592</v>
      </c>
      <c r="H108" s="269">
        <f t="shared" si="10"/>
        <v>0.37780745163003732</v>
      </c>
      <c r="I108" s="269">
        <f t="shared" si="10"/>
        <v>0.38084633444092725</v>
      </c>
      <c r="J108" s="269">
        <f t="shared" si="10"/>
        <v>0.38129229484572613</v>
      </c>
      <c r="K108" s="269">
        <f t="shared" si="10"/>
        <v>0.38716123455365864</v>
      </c>
      <c r="L108" s="269">
        <f t="shared" si="10"/>
        <v>0.38529904646698582</v>
      </c>
      <c r="M108" s="269">
        <f t="shared" si="10"/>
        <v>0.38856145278085513</v>
      </c>
      <c r="N108" s="269">
        <f t="shared" si="10"/>
        <v>0.38873191791036737</v>
      </c>
      <c r="O108" s="269">
        <f t="shared" si="10"/>
        <v>0.38677629502375355</v>
      </c>
      <c r="P108" s="269">
        <f t="shared" si="10"/>
        <v>0.38624829404724864</v>
      </c>
      <c r="Q108" s="269">
        <f t="shared" si="10"/>
        <v>0.34629058753437719</v>
      </c>
      <c r="R108" s="269">
        <f t="shared" si="10"/>
        <v>0.335442243260762</v>
      </c>
      <c r="S108" s="269">
        <f t="shared" si="10"/>
        <v>0.33354123274564385</v>
      </c>
      <c r="T108" s="269">
        <f t="shared" si="10"/>
        <v>0.34022110333970912</v>
      </c>
      <c r="U108" s="269">
        <f t="shared" si="10"/>
        <v>0.34734834347566435</v>
      </c>
      <c r="V108" s="269">
        <f t="shared" si="10"/>
        <v>0.34251517836724821</v>
      </c>
      <c r="W108" s="269">
        <f t="shared" si="10"/>
        <v>0.35012025182274098</v>
      </c>
      <c r="X108" s="269">
        <f t="shared" si="10"/>
        <v>0.32406393128436556</v>
      </c>
      <c r="Y108" s="269">
        <f t="shared" si="10"/>
        <v>0.32631539959043798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0.19118634523547601</v>
      </c>
      <c r="C109" s="270">
        <f t="shared" si="11"/>
        <v>0.1914269228090098</v>
      </c>
      <c r="D109" s="270">
        <f t="shared" si="11"/>
        <v>0.19065136512852562</v>
      </c>
      <c r="E109" s="270">
        <f t="shared" si="11"/>
        <v>0.18164792916274608</v>
      </c>
      <c r="F109" s="270">
        <f t="shared" si="11"/>
        <v>0.17278265804253579</v>
      </c>
      <c r="G109" s="270">
        <f t="shared" si="11"/>
        <v>0.17243421632000427</v>
      </c>
      <c r="H109" s="270">
        <f t="shared" si="11"/>
        <v>0.16836655446320134</v>
      </c>
      <c r="I109" s="270">
        <f t="shared" si="11"/>
        <v>0.16125356897864171</v>
      </c>
      <c r="J109" s="270">
        <f t="shared" si="11"/>
        <v>0.16370728194155715</v>
      </c>
      <c r="K109" s="270">
        <f t="shared" si="11"/>
        <v>0.16436425591316714</v>
      </c>
      <c r="L109" s="270">
        <f t="shared" si="11"/>
        <v>0.17374926555579842</v>
      </c>
      <c r="M109" s="270">
        <f t="shared" si="11"/>
        <v>0.17283368085598061</v>
      </c>
      <c r="N109" s="270">
        <f t="shared" si="11"/>
        <v>0.17207978767553475</v>
      </c>
      <c r="O109" s="270">
        <f t="shared" si="11"/>
        <v>0.17235841607755925</v>
      </c>
      <c r="P109" s="270">
        <f t="shared" si="11"/>
        <v>0.16647519599027344</v>
      </c>
      <c r="Q109" s="270">
        <f t="shared" si="11"/>
        <v>0.15564487798256513</v>
      </c>
      <c r="R109" s="270">
        <f t="shared" si="11"/>
        <v>0.15324180178935431</v>
      </c>
      <c r="S109" s="270">
        <f t="shared" si="11"/>
        <v>0.1565327797856528</v>
      </c>
      <c r="T109" s="270">
        <f t="shared" si="11"/>
        <v>0.15745997960326985</v>
      </c>
      <c r="U109" s="270">
        <f t="shared" si="11"/>
        <v>0.16620418474129764</v>
      </c>
      <c r="V109" s="270">
        <f t="shared" si="11"/>
        <v>0.17306853165094269</v>
      </c>
      <c r="W109" s="270">
        <f t="shared" si="11"/>
        <v>0.18229386941500617</v>
      </c>
      <c r="X109" s="270">
        <f t="shared" si="11"/>
        <v>0.15890745610080678</v>
      </c>
      <c r="Y109" s="270">
        <f t="shared" si="11"/>
        <v>0.14808860189843162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0.2035601967990773</v>
      </c>
      <c r="C110" s="270">
        <f t="shared" si="12"/>
        <v>0.20269489029023782</v>
      </c>
      <c r="D110" s="270">
        <f t="shared" si="12"/>
        <v>0.20018813428072743</v>
      </c>
      <c r="E110" s="270">
        <f t="shared" si="12"/>
        <v>0.2084946582873887</v>
      </c>
      <c r="F110" s="270">
        <f t="shared" si="12"/>
        <v>0.20992093012068533</v>
      </c>
      <c r="G110" s="270">
        <f t="shared" si="12"/>
        <v>0.21296811106331173</v>
      </c>
      <c r="H110" s="270">
        <f t="shared" si="12"/>
        <v>0.20944089716683589</v>
      </c>
      <c r="I110" s="270">
        <f t="shared" si="12"/>
        <v>0.21959276546228557</v>
      </c>
      <c r="J110" s="270">
        <f t="shared" si="12"/>
        <v>0.21758501290416887</v>
      </c>
      <c r="K110" s="270">
        <f t="shared" si="12"/>
        <v>0.22279697864049136</v>
      </c>
      <c r="L110" s="270">
        <f t="shared" si="12"/>
        <v>0.21154978091118729</v>
      </c>
      <c r="M110" s="270">
        <f t="shared" si="12"/>
        <v>0.21572777192487461</v>
      </c>
      <c r="N110" s="270">
        <f t="shared" si="12"/>
        <v>0.2166521302348326</v>
      </c>
      <c r="O110" s="270">
        <f t="shared" si="12"/>
        <v>0.21441787894619432</v>
      </c>
      <c r="P110" s="270">
        <f t="shared" si="12"/>
        <v>0.21977309805697506</v>
      </c>
      <c r="Q110" s="270">
        <f t="shared" si="12"/>
        <v>0.19064570955181209</v>
      </c>
      <c r="R110" s="270">
        <f t="shared" si="12"/>
        <v>0.18220044147140771</v>
      </c>
      <c r="S110" s="270">
        <f t="shared" si="12"/>
        <v>0.17700845295999107</v>
      </c>
      <c r="T110" s="270">
        <f t="shared" si="12"/>
        <v>0.1827611237364393</v>
      </c>
      <c r="U110" s="270">
        <f t="shared" si="12"/>
        <v>0.18114415873436665</v>
      </c>
      <c r="V110" s="270">
        <f t="shared" si="12"/>
        <v>0.16944664671630558</v>
      </c>
      <c r="W110" s="270">
        <f t="shared" si="12"/>
        <v>0.16782638240773476</v>
      </c>
      <c r="X110" s="270">
        <f t="shared" si="12"/>
        <v>0.16515647518355886</v>
      </c>
      <c r="Y110" s="270">
        <f t="shared" si="12"/>
        <v>0.17822679769200636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0.11438565525923848</v>
      </c>
      <c r="C111" s="269">
        <f t="shared" si="13"/>
        <v>0.11447861371278115</v>
      </c>
      <c r="D111" s="269">
        <f t="shared" si="13"/>
        <v>0.11383374459502475</v>
      </c>
      <c r="E111" s="269">
        <f t="shared" si="13"/>
        <v>0.11406569894194345</v>
      </c>
      <c r="F111" s="269">
        <f t="shared" si="13"/>
        <v>0.11352829725543123</v>
      </c>
      <c r="G111" s="269">
        <f t="shared" si="13"/>
        <v>0.11387833119231558</v>
      </c>
      <c r="H111" s="269">
        <f t="shared" si="13"/>
        <v>0.11289944094895472</v>
      </c>
      <c r="I111" s="269">
        <f t="shared" si="13"/>
        <v>0.11336771489000387</v>
      </c>
      <c r="J111" s="269">
        <f t="shared" si="13"/>
        <v>0.11337761021637535</v>
      </c>
      <c r="K111" s="269">
        <f t="shared" si="13"/>
        <v>0.11406442903591735</v>
      </c>
      <c r="L111" s="269">
        <f t="shared" si="13"/>
        <v>0.11385969183502308</v>
      </c>
      <c r="M111" s="269">
        <f t="shared" si="13"/>
        <v>0.1140594816995687</v>
      </c>
      <c r="N111" s="269">
        <f t="shared" si="13"/>
        <v>0.11410746366187868</v>
      </c>
      <c r="O111" s="269">
        <f t="shared" si="13"/>
        <v>0.11395585713249974</v>
      </c>
      <c r="P111" s="269">
        <f t="shared" si="13"/>
        <v>0.11389964714456297</v>
      </c>
      <c r="Q111" s="269">
        <f t="shared" si="13"/>
        <v>0.10616356265899612</v>
      </c>
      <c r="R111" s="269">
        <f t="shared" si="13"/>
        <v>0.10429714105058716</v>
      </c>
      <c r="S111" s="269">
        <f t="shared" si="13"/>
        <v>0.10499908058368443</v>
      </c>
      <c r="T111" s="269">
        <f t="shared" si="13"/>
        <v>0.10596304715910276</v>
      </c>
      <c r="U111" s="269">
        <f t="shared" si="13"/>
        <v>0.10624577293715308</v>
      </c>
      <c r="V111" s="269">
        <f t="shared" si="13"/>
        <v>0.10646691493943941</v>
      </c>
      <c r="W111" s="269">
        <f t="shared" si="13"/>
        <v>0.11137478851566761</v>
      </c>
      <c r="X111" s="269">
        <f t="shared" si="13"/>
        <v>0.10924738015426542</v>
      </c>
      <c r="Y111" s="269">
        <f t="shared" si="13"/>
        <v>0.10750471466226727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4.0000476603398026E-2</v>
      </c>
      <c r="C112" s="270">
        <f t="shared" si="14"/>
        <v>4.0050810834064914E-2</v>
      </c>
      <c r="D112" s="270">
        <f t="shared" si="14"/>
        <v>3.9888546751791744E-2</v>
      </c>
      <c r="E112" s="270">
        <f t="shared" si="14"/>
        <v>3.80048257713222E-2</v>
      </c>
      <c r="F112" s="270">
        <f t="shared" si="14"/>
        <v>3.6150011979102968E-2</v>
      </c>
      <c r="G112" s="270">
        <f t="shared" si="14"/>
        <v>3.60771101463251E-2</v>
      </c>
      <c r="H112" s="270">
        <f t="shared" si="14"/>
        <v>3.522606394460405E-2</v>
      </c>
      <c r="I112" s="270">
        <f t="shared" si="14"/>
        <v>3.3737867655768673E-2</v>
      </c>
      <c r="J112" s="270">
        <f t="shared" si="14"/>
        <v>3.4251239506899935E-2</v>
      </c>
      <c r="K112" s="270">
        <f t="shared" si="14"/>
        <v>3.4388693214423102E-2</v>
      </c>
      <c r="L112" s="270">
        <f t="shared" si="14"/>
        <v>3.6352247976508073E-2</v>
      </c>
      <c r="M112" s="270">
        <f t="shared" si="14"/>
        <v>3.6160687097417141E-2</v>
      </c>
      <c r="N112" s="270">
        <f t="shared" si="14"/>
        <v>3.6002955715038615E-2</v>
      </c>
      <c r="O112" s="270">
        <f t="shared" si="14"/>
        <v>3.6061251033475183E-2</v>
      </c>
      <c r="P112" s="270">
        <f t="shared" si="14"/>
        <v>3.4830349280715232E-2</v>
      </c>
      <c r="Q112" s="270">
        <f t="shared" si="14"/>
        <v>3.2564403553570737E-2</v>
      </c>
      <c r="R112" s="270">
        <f t="shared" si="14"/>
        <v>3.2061626051734397E-2</v>
      </c>
      <c r="S112" s="270">
        <f t="shared" si="14"/>
        <v>3.2750172549033146E-2</v>
      </c>
      <c r="T112" s="270">
        <f t="shared" si="14"/>
        <v>3.2944163571590676E-2</v>
      </c>
      <c r="U112" s="270">
        <f t="shared" si="14"/>
        <v>3.477364764174324E-2</v>
      </c>
      <c r="V112" s="270">
        <f t="shared" si="14"/>
        <v>3.6209823157409282E-2</v>
      </c>
      <c r="W112" s="270">
        <f t="shared" si="14"/>
        <v>3.8139970976990026E-2</v>
      </c>
      <c r="X112" s="270">
        <f t="shared" si="14"/>
        <v>3.3247008158647222E-2</v>
      </c>
      <c r="Y112" s="270">
        <f t="shared" si="14"/>
        <v>3.0983460917003654E-2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3.1795814444626438E-2</v>
      </c>
      <c r="C113" s="270">
        <f t="shared" si="15"/>
        <v>3.2019480220019825E-2</v>
      </c>
      <c r="D113" s="270">
        <f t="shared" si="15"/>
        <v>3.2061344832122307E-2</v>
      </c>
      <c r="E113" s="270">
        <f t="shared" si="15"/>
        <v>3.243910881037744E-2</v>
      </c>
      <c r="F113" s="270">
        <f t="shared" si="15"/>
        <v>3.3458112820947745E-2</v>
      </c>
      <c r="G113" s="270">
        <f t="shared" si="15"/>
        <v>3.3243509911517963E-2</v>
      </c>
      <c r="H113" s="270">
        <f t="shared" si="15"/>
        <v>3.3853638222283308E-2</v>
      </c>
      <c r="I113" s="270">
        <f t="shared" si="15"/>
        <v>3.3686109639738178E-2</v>
      </c>
      <c r="J113" s="270">
        <f t="shared" si="15"/>
        <v>3.3602700035173141E-2</v>
      </c>
      <c r="K113" s="270">
        <f t="shared" si="15"/>
        <v>3.3061604877988648E-2</v>
      </c>
      <c r="L113" s="270">
        <f t="shared" si="15"/>
        <v>3.3246479241143767E-2</v>
      </c>
      <c r="M113" s="270">
        <f t="shared" si="15"/>
        <v>3.2763700445945454E-2</v>
      </c>
      <c r="N113" s="270">
        <f t="shared" si="15"/>
        <v>3.2776017275286132E-2</v>
      </c>
      <c r="O113" s="270">
        <f t="shared" si="15"/>
        <v>3.3033570968227011E-2</v>
      </c>
      <c r="P113" s="270">
        <f t="shared" si="15"/>
        <v>3.3087830641087654E-2</v>
      </c>
      <c r="Q113" s="270">
        <f t="shared" si="15"/>
        <v>3.3711795627280744E-2</v>
      </c>
      <c r="R113" s="270">
        <f t="shared" si="15"/>
        <v>3.4115091245632369E-2</v>
      </c>
      <c r="S113" s="270">
        <f t="shared" si="15"/>
        <v>3.521476486658584E-2</v>
      </c>
      <c r="T113" s="270">
        <f t="shared" si="15"/>
        <v>3.4781152514060644E-2</v>
      </c>
      <c r="U113" s="270">
        <f t="shared" si="15"/>
        <v>3.3572699610108697E-2</v>
      </c>
      <c r="V113" s="270">
        <f t="shared" si="15"/>
        <v>3.4805048284092407E-2</v>
      </c>
      <c r="W113" s="270">
        <f t="shared" si="15"/>
        <v>3.8121769717897054E-2</v>
      </c>
      <c r="X113" s="270">
        <f t="shared" si="15"/>
        <v>4.1445928720169396E-2</v>
      </c>
      <c r="Y113" s="270">
        <f t="shared" si="15"/>
        <v>3.9232205500751322E-2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4.2589364211214023E-2</v>
      </c>
      <c r="C114" s="271">
        <f t="shared" si="16"/>
        <v>4.2408322658696415E-2</v>
      </c>
      <c r="D114" s="271">
        <f t="shared" si="16"/>
        <v>4.1883853011110687E-2</v>
      </c>
      <c r="E114" s="271">
        <f t="shared" si="16"/>
        <v>4.3621764360243807E-2</v>
      </c>
      <c r="F114" s="271">
        <f t="shared" si="16"/>
        <v>4.3920172455380518E-2</v>
      </c>
      <c r="G114" s="271">
        <f t="shared" si="16"/>
        <v>4.4557711134472516E-2</v>
      </c>
      <c r="H114" s="271">
        <f t="shared" si="16"/>
        <v>4.3819738782067373E-2</v>
      </c>
      <c r="I114" s="271">
        <f t="shared" si="16"/>
        <v>4.5943737594497026E-2</v>
      </c>
      <c r="J114" s="271">
        <f t="shared" si="16"/>
        <v>4.5523670674302283E-2</v>
      </c>
      <c r="K114" s="271">
        <f t="shared" si="16"/>
        <v>4.661413094350559E-2</v>
      </c>
      <c r="L114" s="271">
        <f t="shared" si="16"/>
        <v>4.4260964617371237E-2</v>
      </c>
      <c r="M114" s="271">
        <f t="shared" si="16"/>
        <v>4.513509415620609E-2</v>
      </c>
      <c r="N114" s="271">
        <f t="shared" si="16"/>
        <v>4.532849067155393E-2</v>
      </c>
      <c r="O114" s="271">
        <f t="shared" si="16"/>
        <v>4.4861035130797547E-2</v>
      </c>
      <c r="P114" s="271">
        <f t="shared" si="16"/>
        <v>4.5981467222760072E-2</v>
      </c>
      <c r="Q114" s="271">
        <f t="shared" si="16"/>
        <v>3.9887363478144644E-2</v>
      </c>
      <c r="R114" s="271">
        <f t="shared" si="16"/>
        <v>3.8120423753220389E-2</v>
      </c>
      <c r="S114" s="271">
        <f t="shared" si="16"/>
        <v>3.7034143168065442E-2</v>
      </c>
      <c r="T114" s="271">
        <f t="shared" si="16"/>
        <v>3.8237731073451436E-2</v>
      </c>
      <c r="U114" s="271">
        <f t="shared" si="16"/>
        <v>3.7899425685301136E-2</v>
      </c>
      <c r="V114" s="271">
        <f t="shared" si="16"/>
        <v>3.5452043497937728E-2</v>
      </c>
      <c r="W114" s="271">
        <f t="shared" si="16"/>
        <v>3.5113047820780521E-2</v>
      </c>
      <c r="X114" s="271">
        <f t="shared" si="16"/>
        <v>3.4554443275448821E-2</v>
      </c>
      <c r="Y114" s="271">
        <f t="shared" si="16"/>
        <v>3.7289048244512291E-2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0.99999999999999967</v>
      </c>
      <c r="C117" s="232">
        <f t="shared" si="17"/>
        <v>1</v>
      </c>
      <c r="D117" s="232">
        <f t="shared" si="17"/>
        <v>0.99999999999999989</v>
      </c>
      <c r="E117" s="232">
        <f t="shared" si="17"/>
        <v>0.99999999999999978</v>
      </c>
      <c r="F117" s="232">
        <f t="shared" si="17"/>
        <v>1</v>
      </c>
      <c r="G117" s="232">
        <f t="shared" si="17"/>
        <v>0.99999999999999989</v>
      </c>
      <c r="H117" s="232">
        <f t="shared" si="17"/>
        <v>1</v>
      </c>
      <c r="I117" s="232">
        <f t="shared" si="17"/>
        <v>0.99999999999999989</v>
      </c>
      <c r="J117" s="232">
        <f t="shared" si="17"/>
        <v>0.99999999999999989</v>
      </c>
      <c r="K117" s="232">
        <f t="shared" si="17"/>
        <v>1</v>
      </c>
      <c r="L117" s="232">
        <f t="shared" si="17"/>
        <v>1</v>
      </c>
      <c r="M117" s="232">
        <f t="shared" si="17"/>
        <v>1</v>
      </c>
      <c r="N117" s="232">
        <f t="shared" si="17"/>
        <v>1.0000000000000002</v>
      </c>
      <c r="O117" s="232">
        <f t="shared" si="17"/>
        <v>1.0000000000000002</v>
      </c>
      <c r="P117" s="232">
        <f t="shared" si="17"/>
        <v>0.99999999999999989</v>
      </c>
      <c r="Q117" s="232">
        <f t="shared" si="17"/>
        <v>1</v>
      </c>
      <c r="R117" s="232">
        <f t="shared" si="17"/>
        <v>1</v>
      </c>
      <c r="S117" s="232">
        <f t="shared" si="17"/>
        <v>0</v>
      </c>
      <c r="T117" s="232">
        <f t="shared" si="17"/>
        <v>0</v>
      </c>
      <c r="U117" s="232">
        <f t="shared" si="17"/>
        <v>0</v>
      </c>
      <c r="V117" s="232">
        <f t="shared" si="17"/>
        <v>0</v>
      </c>
      <c r="W117" s="232">
        <f t="shared" si="17"/>
        <v>0</v>
      </c>
      <c r="X117" s="232">
        <f t="shared" si="17"/>
        <v>0</v>
      </c>
      <c r="Y117" s="232">
        <f t="shared" si="17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2.0070943351965689E-3</v>
      </c>
      <c r="C118" s="266">
        <f t="shared" si="18"/>
        <v>2.0058276609747371E-3</v>
      </c>
      <c r="D118" s="266">
        <f t="shared" si="18"/>
        <v>2.0007529093082452E-3</v>
      </c>
      <c r="E118" s="266">
        <f t="shared" si="18"/>
        <v>1.9914203083736832E-3</v>
      </c>
      <c r="F118" s="266">
        <f t="shared" si="18"/>
        <v>1.967246435480382E-3</v>
      </c>
      <c r="G118" s="266">
        <f t="shared" si="18"/>
        <v>1.9721636685289074E-3</v>
      </c>
      <c r="H118" s="266">
        <f t="shared" si="18"/>
        <v>1.9552055732947088E-3</v>
      </c>
      <c r="I118" s="266">
        <f t="shared" si="18"/>
        <v>1.946299955626908E-3</v>
      </c>
      <c r="J118" s="266">
        <f t="shared" si="18"/>
        <v>1.9470879780587392E-3</v>
      </c>
      <c r="K118" s="266">
        <f t="shared" si="18"/>
        <v>1.9625746770680214E-3</v>
      </c>
      <c r="L118" s="266">
        <f t="shared" si="18"/>
        <v>1.9652297912699794E-3</v>
      </c>
      <c r="M118" s="266">
        <f t="shared" si="18"/>
        <v>1.9605327453657891E-3</v>
      </c>
      <c r="N118" s="266">
        <f t="shared" si="18"/>
        <v>1.956453241650888E-3</v>
      </c>
      <c r="O118" s="266">
        <f t="shared" si="18"/>
        <v>1.9497719087239612E-3</v>
      </c>
      <c r="P118" s="266">
        <f t="shared" si="18"/>
        <v>1.9449491554854148E-3</v>
      </c>
      <c r="Q118" s="266">
        <f t="shared" si="18"/>
        <v>1.8870872796314915E-3</v>
      </c>
      <c r="R118" s="266">
        <f t="shared" si="18"/>
        <v>1.8710817406470362E-3</v>
      </c>
      <c r="S118" s="266">
        <f t="shared" si="18"/>
        <v>0</v>
      </c>
      <c r="T118" s="266">
        <f t="shared" si="18"/>
        <v>0</v>
      </c>
      <c r="U118" s="266">
        <f t="shared" si="18"/>
        <v>0</v>
      </c>
      <c r="V118" s="266">
        <f t="shared" si="18"/>
        <v>0</v>
      </c>
      <c r="W118" s="266">
        <f t="shared" si="18"/>
        <v>0</v>
      </c>
      <c r="X118" s="266">
        <f t="shared" si="18"/>
        <v>0</v>
      </c>
      <c r="Y118" s="266">
        <f t="shared" si="18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4.5233457326324821E-4</v>
      </c>
      <c r="C119" s="267">
        <f t="shared" si="19"/>
        <v>4.5204910559312007E-4</v>
      </c>
      <c r="D119" s="267">
        <f t="shared" si="19"/>
        <v>4.5090541962419171E-4</v>
      </c>
      <c r="E119" s="267">
        <f t="shared" si="19"/>
        <v>4.4880215123907258E-4</v>
      </c>
      <c r="F119" s="267">
        <f t="shared" si="19"/>
        <v>4.433541370189335E-4</v>
      </c>
      <c r="G119" s="267">
        <f t="shared" si="19"/>
        <v>4.4446232335259829E-4</v>
      </c>
      <c r="H119" s="267">
        <f t="shared" si="19"/>
        <v>4.4064051356687729E-4</v>
      </c>
      <c r="I119" s="267">
        <f t="shared" si="19"/>
        <v>4.3863347349069908E-4</v>
      </c>
      <c r="J119" s="267">
        <f t="shared" si="19"/>
        <v>4.3881106842690785E-4</v>
      </c>
      <c r="K119" s="267">
        <f t="shared" si="19"/>
        <v>4.4230127278092153E-4</v>
      </c>
      <c r="L119" s="267">
        <f t="shared" si="19"/>
        <v>4.4289965021064549E-4</v>
      </c>
      <c r="M119" s="267">
        <f t="shared" si="19"/>
        <v>4.4184108698448721E-4</v>
      </c>
      <c r="N119" s="267">
        <f t="shared" si="19"/>
        <v>4.4092169792556428E-4</v>
      </c>
      <c r="O119" s="267">
        <f t="shared" si="19"/>
        <v>4.3941594016155003E-4</v>
      </c>
      <c r="P119" s="267">
        <f t="shared" si="19"/>
        <v>4.3832904654132667E-4</v>
      </c>
      <c r="Q119" s="267">
        <f t="shared" si="19"/>
        <v>4.252888388821126E-4</v>
      </c>
      <c r="R119" s="267">
        <f t="shared" si="19"/>
        <v>4.2168170466852663E-4</v>
      </c>
      <c r="S119" s="267">
        <f t="shared" si="19"/>
        <v>0</v>
      </c>
      <c r="T119" s="267">
        <f t="shared" si="19"/>
        <v>0</v>
      </c>
      <c r="U119" s="267">
        <f t="shared" si="19"/>
        <v>0</v>
      </c>
      <c r="V119" s="267">
        <f t="shared" si="19"/>
        <v>0</v>
      </c>
      <c r="W119" s="267">
        <f t="shared" si="19"/>
        <v>0</v>
      </c>
      <c r="X119" s="267">
        <f t="shared" si="19"/>
        <v>0</v>
      </c>
      <c r="Y119" s="267">
        <f t="shared" si="19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5.1647196390808642E-2</v>
      </c>
      <c r="C120" s="267">
        <f t="shared" si="20"/>
        <v>5.1614601922700759E-2</v>
      </c>
      <c r="D120" s="267">
        <f t="shared" si="20"/>
        <v>5.1484016782103334E-2</v>
      </c>
      <c r="E120" s="267">
        <f t="shared" si="20"/>
        <v>5.1243867295927288E-2</v>
      </c>
      <c r="F120" s="267">
        <f t="shared" si="20"/>
        <v>5.06218174306306E-2</v>
      </c>
      <c r="G120" s="267">
        <f t="shared" si="20"/>
        <v>5.0748349251533632E-2</v>
      </c>
      <c r="H120" s="267">
        <f t="shared" si="20"/>
        <v>5.0311978095671152E-2</v>
      </c>
      <c r="I120" s="267">
        <f t="shared" si="20"/>
        <v>5.0082815880121728E-2</v>
      </c>
      <c r="J120" s="267">
        <f t="shared" si="20"/>
        <v>5.0103093526559922E-2</v>
      </c>
      <c r="K120" s="267">
        <f t="shared" si="20"/>
        <v>5.0501602241945873E-2</v>
      </c>
      <c r="L120" s="267">
        <f t="shared" si="20"/>
        <v>5.0569924493782219E-2</v>
      </c>
      <c r="M120" s="267">
        <f t="shared" si="20"/>
        <v>5.0449058599231933E-2</v>
      </c>
      <c r="N120" s="267">
        <f t="shared" si="20"/>
        <v>5.0344083498736765E-2</v>
      </c>
      <c r="O120" s="267">
        <f t="shared" si="20"/>
        <v>5.017215729288875E-2</v>
      </c>
      <c r="P120" s="267">
        <f t="shared" si="20"/>
        <v>5.0048056656816158E-2</v>
      </c>
      <c r="Q120" s="267">
        <f t="shared" si="20"/>
        <v>4.8559136274070186E-2</v>
      </c>
      <c r="R120" s="267">
        <f t="shared" si="20"/>
        <v>4.814727660171951E-2</v>
      </c>
      <c r="S120" s="267">
        <f t="shared" si="20"/>
        <v>0</v>
      </c>
      <c r="T120" s="267">
        <f t="shared" si="20"/>
        <v>0</v>
      </c>
      <c r="U120" s="267">
        <f t="shared" si="20"/>
        <v>0</v>
      </c>
      <c r="V120" s="267">
        <f t="shared" si="20"/>
        <v>0</v>
      </c>
      <c r="W120" s="267">
        <f t="shared" si="20"/>
        <v>0</v>
      </c>
      <c r="X120" s="267">
        <f t="shared" si="20"/>
        <v>0</v>
      </c>
      <c r="Y120" s="267">
        <f t="shared" si="20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1.0979851827109168E-3</v>
      </c>
      <c r="C121" s="267">
        <f t="shared" si="21"/>
        <v>1.0972922459104367E-3</v>
      </c>
      <c r="D121" s="267">
        <f t="shared" si="21"/>
        <v>1.0945160923246115E-3</v>
      </c>
      <c r="E121" s="267">
        <f t="shared" si="21"/>
        <v>1.0894106733302929E-3</v>
      </c>
      <c r="F121" s="267">
        <f t="shared" si="21"/>
        <v>1.0761863052574372E-3</v>
      </c>
      <c r="G121" s="267">
        <f t="shared" si="21"/>
        <v>1.0788762879515937E-3</v>
      </c>
      <c r="H121" s="267">
        <f t="shared" si="21"/>
        <v>1.0695993262425027E-3</v>
      </c>
      <c r="I121" s="267">
        <f t="shared" si="21"/>
        <v>1.0647274893434287E-3</v>
      </c>
      <c r="J121" s="267">
        <f t="shared" si="21"/>
        <v>1.0651585786742202E-3</v>
      </c>
      <c r="K121" s="267">
        <f t="shared" si="21"/>
        <v>1.0736306099799282E-3</v>
      </c>
      <c r="L121" s="267">
        <f t="shared" si="21"/>
        <v>1.0750830957953848E-3</v>
      </c>
      <c r="M121" s="267">
        <f t="shared" si="21"/>
        <v>1.0725135669422186E-3</v>
      </c>
      <c r="N121" s="267">
        <f t="shared" si="21"/>
        <v>1.0702818658441546E-3</v>
      </c>
      <c r="O121" s="267">
        <f t="shared" si="21"/>
        <v>1.0666268285965869E-3</v>
      </c>
      <c r="P121" s="267">
        <f t="shared" si="21"/>
        <v>1.0639885312814412E-3</v>
      </c>
      <c r="Q121" s="267">
        <f t="shared" si="21"/>
        <v>1.0323350702470624E-3</v>
      </c>
      <c r="R121" s="267">
        <f t="shared" si="21"/>
        <v>1.0235792064403353E-3</v>
      </c>
      <c r="S121" s="267">
        <f t="shared" si="21"/>
        <v>0</v>
      </c>
      <c r="T121" s="267">
        <f t="shared" si="21"/>
        <v>0</v>
      </c>
      <c r="U121" s="267">
        <f t="shared" si="21"/>
        <v>0</v>
      </c>
      <c r="V121" s="267">
        <f t="shared" si="21"/>
        <v>0</v>
      </c>
      <c r="W121" s="267">
        <f t="shared" si="21"/>
        <v>0</v>
      </c>
      <c r="X121" s="267">
        <f t="shared" si="21"/>
        <v>0</v>
      </c>
      <c r="Y121" s="267">
        <f t="shared" si="21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2.4654232453058308E-3</v>
      </c>
      <c r="C122" s="268">
        <f t="shared" si="22"/>
        <v>2.4627331312765868E-3</v>
      </c>
      <c r="D122" s="268">
        <f t="shared" si="22"/>
        <v>2.4630774571886612E-3</v>
      </c>
      <c r="E122" s="268">
        <f t="shared" si="22"/>
        <v>2.4675755645130106E-3</v>
      </c>
      <c r="F122" s="268">
        <f t="shared" si="22"/>
        <v>2.4679886936572765E-3</v>
      </c>
      <c r="G122" s="268">
        <f t="shared" si="22"/>
        <v>2.4702501573287722E-3</v>
      </c>
      <c r="H122" s="268">
        <f t="shared" si="22"/>
        <v>2.4679166341001323E-3</v>
      </c>
      <c r="I122" s="268">
        <f t="shared" si="22"/>
        <v>2.4936488777385088E-3</v>
      </c>
      <c r="J122" s="268">
        <f t="shared" si="22"/>
        <v>2.4894411061482441E-3</v>
      </c>
      <c r="K122" s="268">
        <f t="shared" si="22"/>
        <v>2.4927274275399498E-3</v>
      </c>
      <c r="L122" s="268">
        <f t="shared" si="22"/>
        <v>2.4847506558120834E-3</v>
      </c>
      <c r="M122" s="268">
        <f t="shared" si="22"/>
        <v>2.5204382604457226E-3</v>
      </c>
      <c r="N122" s="268">
        <f t="shared" si="22"/>
        <v>2.5136011042634753E-3</v>
      </c>
      <c r="O122" s="268">
        <f t="shared" si="22"/>
        <v>2.5087928781364782E-3</v>
      </c>
      <c r="P122" s="268">
        <f t="shared" si="22"/>
        <v>2.5125156991396532E-3</v>
      </c>
      <c r="Q122" s="268">
        <f t="shared" si="22"/>
        <v>2.4984995140064558E-3</v>
      </c>
      <c r="R122" s="268">
        <f t="shared" si="22"/>
        <v>2.4884801198718949E-3</v>
      </c>
      <c r="S122" s="268">
        <f t="shared" si="22"/>
        <v>0</v>
      </c>
      <c r="T122" s="268">
        <f t="shared" si="22"/>
        <v>0</v>
      </c>
      <c r="U122" s="268">
        <f t="shared" si="22"/>
        <v>0</v>
      </c>
      <c r="V122" s="268">
        <f t="shared" si="22"/>
        <v>0</v>
      </c>
      <c r="W122" s="268">
        <f t="shared" si="22"/>
        <v>0</v>
      </c>
      <c r="X122" s="268">
        <f t="shared" si="22"/>
        <v>0</v>
      </c>
      <c r="Y122" s="268">
        <f t="shared" si="22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9.2466680870795501E-2</v>
      </c>
      <c r="C123" s="269">
        <f t="shared" si="23"/>
        <v>9.2997738779971154E-2</v>
      </c>
      <c r="D123" s="269">
        <f t="shared" si="23"/>
        <v>9.3932549947427585E-2</v>
      </c>
      <c r="E123" s="269">
        <f t="shared" si="23"/>
        <v>9.5095828190972884E-2</v>
      </c>
      <c r="F123" s="269">
        <f t="shared" si="23"/>
        <v>9.9517755134204466E-2</v>
      </c>
      <c r="G123" s="269">
        <f t="shared" si="23"/>
        <v>9.833662410969049E-2</v>
      </c>
      <c r="H123" s="269">
        <f t="shared" si="23"/>
        <v>0.1017670864814242</v>
      </c>
      <c r="I123" s="269">
        <f t="shared" si="23"/>
        <v>0.10127999817312879</v>
      </c>
      <c r="J123" s="269">
        <f t="shared" si="23"/>
        <v>0.10098949630896512</v>
      </c>
      <c r="K123" s="269">
        <f t="shared" si="23"/>
        <v>9.7633905347900687E-2</v>
      </c>
      <c r="L123" s="269">
        <f t="shared" si="23"/>
        <v>9.8043772576637614E-2</v>
      </c>
      <c r="M123" s="269">
        <f t="shared" si="23"/>
        <v>9.7699195659458435E-2</v>
      </c>
      <c r="N123" s="269">
        <f t="shared" si="23"/>
        <v>9.7599845484777417E-2</v>
      </c>
      <c r="O123" s="269">
        <f t="shared" si="23"/>
        <v>9.8546523007277564E-2</v>
      </c>
      <c r="P123" s="269">
        <f t="shared" si="23"/>
        <v>9.8995967502562121E-2</v>
      </c>
      <c r="Q123" s="269">
        <f t="shared" si="23"/>
        <v>0.11164810369069289</v>
      </c>
      <c r="R123" s="269">
        <f t="shared" si="23"/>
        <v>0.11581753995873424</v>
      </c>
      <c r="S123" s="269">
        <f t="shared" si="23"/>
        <v>0</v>
      </c>
      <c r="T123" s="269">
        <f t="shared" si="23"/>
        <v>0</v>
      </c>
      <c r="U123" s="269">
        <f t="shared" si="23"/>
        <v>0</v>
      </c>
      <c r="V123" s="269">
        <f t="shared" si="23"/>
        <v>0</v>
      </c>
      <c r="W123" s="269">
        <f t="shared" si="23"/>
        <v>0</v>
      </c>
      <c r="X123" s="269">
        <f t="shared" si="23"/>
        <v>0</v>
      </c>
      <c r="Y123" s="269">
        <f t="shared" si="23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0.43807867994945526</v>
      </c>
      <c r="C124" s="269">
        <f t="shared" si="24"/>
        <v>0.43780220915219642</v>
      </c>
      <c r="D124" s="269">
        <f t="shared" si="24"/>
        <v>0.43669456788584271</v>
      </c>
      <c r="E124" s="269">
        <f t="shared" si="24"/>
        <v>0.43465758665072451</v>
      </c>
      <c r="F124" s="269">
        <f t="shared" si="24"/>
        <v>0.42938127345474986</v>
      </c>
      <c r="G124" s="269">
        <f t="shared" si="24"/>
        <v>0.43045453390151978</v>
      </c>
      <c r="H124" s="269">
        <f t="shared" si="24"/>
        <v>0.42675317326072654</v>
      </c>
      <c r="I124" s="269">
        <f t="shared" si="24"/>
        <v>0.42480938757829517</v>
      </c>
      <c r="J124" s="269">
        <f t="shared" si="24"/>
        <v>0.42498138538659608</v>
      </c>
      <c r="K124" s="269">
        <f t="shared" si="24"/>
        <v>0.42836159155816889</v>
      </c>
      <c r="L124" s="269">
        <f t="shared" si="24"/>
        <v>0.42894111037017102</v>
      </c>
      <c r="M124" s="269">
        <f t="shared" si="24"/>
        <v>0.4279159090962269</v>
      </c>
      <c r="N124" s="269">
        <f t="shared" si="24"/>
        <v>0.42702549574049492</v>
      </c>
      <c r="O124" s="269">
        <f t="shared" si="24"/>
        <v>0.42556719382732433</v>
      </c>
      <c r="P124" s="269">
        <f t="shared" si="24"/>
        <v>0.42451455502733632</v>
      </c>
      <c r="Q124" s="269">
        <f t="shared" si="24"/>
        <v>0.41188532592286398</v>
      </c>
      <c r="R124" s="269">
        <f t="shared" si="24"/>
        <v>0.40839187508339303</v>
      </c>
      <c r="S124" s="269">
        <f t="shared" si="24"/>
        <v>0</v>
      </c>
      <c r="T124" s="269">
        <f t="shared" si="24"/>
        <v>0</v>
      </c>
      <c r="U124" s="269">
        <f t="shared" si="24"/>
        <v>0</v>
      </c>
      <c r="V124" s="269">
        <f t="shared" si="24"/>
        <v>0</v>
      </c>
      <c r="W124" s="269">
        <f t="shared" si="24"/>
        <v>0</v>
      </c>
      <c r="X124" s="269">
        <f t="shared" si="24"/>
        <v>0</v>
      </c>
      <c r="Y124" s="269">
        <f t="shared" si="24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0.31079835745545031</v>
      </c>
      <c r="C125" s="269">
        <f t="shared" si="25"/>
        <v>0.31045877061702543</v>
      </c>
      <c r="D125" s="269">
        <f t="shared" si="25"/>
        <v>0.31048510910577126</v>
      </c>
      <c r="E125" s="269">
        <f t="shared" si="25"/>
        <v>0.31103571806309643</v>
      </c>
      <c r="F125" s="269">
        <f t="shared" si="25"/>
        <v>0.31105843525510429</v>
      </c>
      <c r="G125" s="269">
        <f t="shared" si="25"/>
        <v>0.31134027407138526</v>
      </c>
      <c r="H125" s="269">
        <f t="shared" si="25"/>
        <v>0.31103121228756109</v>
      </c>
      <c r="I125" s="269">
        <f t="shared" si="25"/>
        <v>0.31353998626555807</v>
      </c>
      <c r="J125" s="269">
        <f t="shared" si="25"/>
        <v>0.31373557749154801</v>
      </c>
      <c r="K125" s="269">
        <f t="shared" si="25"/>
        <v>0.31414406412328383</v>
      </c>
      <c r="L125" s="269">
        <f t="shared" si="25"/>
        <v>0.3131599569892195</v>
      </c>
      <c r="M125" s="269">
        <f t="shared" si="25"/>
        <v>0.31490505976841443</v>
      </c>
      <c r="N125" s="269">
        <f t="shared" si="25"/>
        <v>0.3158703270085374</v>
      </c>
      <c r="O125" s="269">
        <f t="shared" si="25"/>
        <v>0.31618005512522868</v>
      </c>
      <c r="P125" s="269">
        <f t="shared" si="25"/>
        <v>0.31665554957473752</v>
      </c>
      <c r="Q125" s="269">
        <f t="shared" si="25"/>
        <v>0.31483730269311222</v>
      </c>
      <c r="R125" s="269">
        <f t="shared" si="25"/>
        <v>0.31357260997100478</v>
      </c>
      <c r="S125" s="269">
        <f t="shared" si="25"/>
        <v>0</v>
      </c>
      <c r="T125" s="269">
        <f t="shared" si="25"/>
        <v>0</v>
      </c>
      <c r="U125" s="269">
        <f t="shared" si="25"/>
        <v>0</v>
      </c>
      <c r="V125" s="269">
        <f t="shared" si="25"/>
        <v>0</v>
      </c>
      <c r="W125" s="269">
        <f t="shared" si="25"/>
        <v>0</v>
      </c>
      <c r="X125" s="269">
        <f t="shared" si="25"/>
        <v>0</v>
      </c>
      <c r="Y125" s="269">
        <f t="shared" si="25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0.15052798628922598</v>
      </c>
      <c r="C126" s="270">
        <f t="shared" si="26"/>
        <v>0.15079136739716484</v>
      </c>
      <c r="D126" s="270">
        <f t="shared" si="26"/>
        <v>0.15145452287336827</v>
      </c>
      <c r="E126" s="270">
        <f t="shared" si="26"/>
        <v>0.14481626948514167</v>
      </c>
      <c r="F126" s="270">
        <f t="shared" si="26"/>
        <v>0.14043637141705279</v>
      </c>
      <c r="G126" s="270">
        <f t="shared" si="26"/>
        <v>0.13929785150196961</v>
      </c>
      <c r="H126" s="270">
        <f t="shared" si="26"/>
        <v>0.13860831309025928</v>
      </c>
      <c r="I126" s="270">
        <f t="shared" si="26"/>
        <v>0.13305741331358789</v>
      </c>
      <c r="J126" s="270">
        <f t="shared" si="26"/>
        <v>0.1347019054247795</v>
      </c>
      <c r="K126" s="270">
        <f t="shared" si="26"/>
        <v>0.13336576790465221</v>
      </c>
      <c r="L126" s="270">
        <f t="shared" si="26"/>
        <v>0.14121839393917246</v>
      </c>
      <c r="M126" s="270">
        <f t="shared" si="26"/>
        <v>0.14045120445898632</v>
      </c>
      <c r="N126" s="270">
        <f t="shared" si="26"/>
        <v>0.14023146660755245</v>
      </c>
      <c r="O126" s="270">
        <f t="shared" si="26"/>
        <v>0.14090924926378964</v>
      </c>
      <c r="P126" s="270">
        <f t="shared" si="26"/>
        <v>0.13648033011225072</v>
      </c>
      <c r="Q126" s="270">
        <f t="shared" si="26"/>
        <v>0.14150778371117215</v>
      </c>
      <c r="R126" s="270">
        <f t="shared" si="26"/>
        <v>0.14325098495836378</v>
      </c>
      <c r="S126" s="270">
        <f t="shared" si="26"/>
        <v>0</v>
      </c>
      <c r="T126" s="270">
        <f t="shared" si="26"/>
        <v>0</v>
      </c>
      <c r="U126" s="270">
        <f t="shared" si="26"/>
        <v>0</v>
      </c>
      <c r="V126" s="270">
        <f t="shared" si="26"/>
        <v>0</v>
      </c>
      <c r="W126" s="270">
        <f t="shared" si="26"/>
        <v>0</v>
      </c>
      <c r="X126" s="270">
        <f t="shared" si="26"/>
        <v>0</v>
      </c>
      <c r="Y126" s="270">
        <f t="shared" si="26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0.16027037116622445</v>
      </c>
      <c r="C127" s="270">
        <f t="shared" si="27"/>
        <v>0.15966740321986045</v>
      </c>
      <c r="D127" s="270">
        <f t="shared" si="27"/>
        <v>0.1590305862324031</v>
      </c>
      <c r="E127" s="270">
        <f t="shared" si="27"/>
        <v>0.16621944857795462</v>
      </c>
      <c r="F127" s="270">
        <f t="shared" si="27"/>
        <v>0.17062206383805148</v>
      </c>
      <c r="G127" s="270">
        <f t="shared" si="27"/>
        <v>0.17204242256941554</v>
      </c>
      <c r="H127" s="270">
        <f t="shared" si="27"/>
        <v>0.1724228991973018</v>
      </c>
      <c r="I127" s="270">
        <f t="shared" si="27"/>
        <v>0.18048257295197009</v>
      </c>
      <c r="J127" s="270">
        <f t="shared" si="27"/>
        <v>0.17903367206676868</v>
      </c>
      <c r="K127" s="270">
        <f t="shared" si="27"/>
        <v>0.18077829621863165</v>
      </c>
      <c r="L127" s="270">
        <f t="shared" si="27"/>
        <v>0.17194156305004701</v>
      </c>
      <c r="M127" s="270">
        <f t="shared" si="27"/>
        <v>0.17445385530942814</v>
      </c>
      <c r="N127" s="270">
        <f t="shared" si="27"/>
        <v>0.17563886040098492</v>
      </c>
      <c r="O127" s="270">
        <f t="shared" si="27"/>
        <v>0.17527080586143889</v>
      </c>
      <c r="P127" s="270">
        <f t="shared" si="27"/>
        <v>0.18017521946248674</v>
      </c>
      <c r="Q127" s="270">
        <f t="shared" si="27"/>
        <v>0.17332951898194005</v>
      </c>
      <c r="R127" s="270">
        <f t="shared" si="27"/>
        <v>0.170321625012641</v>
      </c>
      <c r="S127" s="270">
        <f t="shared" si="27"/>
        <v>0</v>
      </c>
      <c r="T127" s="270">
        <f t="shared" si="27"/>
        <v>0</v>
      </c>
      <c r="U127" s="270">
        <f t="shared" si="27"/>
        <v>0</v>
      </c>
      <c r="V127" s="270">
        <f t="shared" si="27"/>
        <v>0</v>
      </c>
      <c r="W127" s="270">
        <f t="shared" si="27"/>
        <v>0</v>
      </c>
      <c r="X127" s="270">
        <f t="shared" si="27"/>
        <v>0</v>
      </c>
      <c r="Y127" s="270">
        <f t="shared" si="27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0.10098624799701328</v>
      </c>
      <c r="C128" s="269">
        <f t="shared" si="28"/>
        <v>0.10110877738435148</v>
      </c>
      <c r="D128" s="269">
        <f t="shared" si="28"/>
        <v>0.10139450440040922</v>
      </c>
      <c r="E128" s="269">
        <f t="shared" si="28"/>
        <v>0.10196979110182275</v>
      </c>
      <c r="F128" s="269">
        <f t="shared" si="28"/>
        <v>0.10346594315389697</v>
      </c>
      <c r="G128" s="269">
        <f t="shared" si="28"/>
        <v>0.10315446622870905</v>
      </c>
      <c r="H128" s="269">
        <f t="shared" si="28"/>
        <v>0.10420318782741278</v>
      </c>
      <c r="I128" s="269">
        <f t="shared" si="28"/>
        <v>0.10434450230669666</v>
      </c>
      <c r="J128" s="269">
        <f t="shared" si="28"/>
        <v>0.10424994855502255</v>
      </c>
      <c r="K128" s="269">
        <f t="shared" si="28"/>
        <v>0.10338760274133177</v>
      </c>
      <c r="L128" s="269">
        <f t="shared" si="28"/>
        <v>0.10331727237710148</v>
      </c>
      <c r="M128" s="269">
        <f t="shared" si="28"/>
        <v>0.10303545121693002</v>
      </c>
      <c r="N128" s="269">
        <f t="shared" si="28"/>
        <v>0.10317899035776956</v>
      </c>
      <c r="O128" s="269">
        <f t="shared" si="28"/>
        <v>0.10356946319166238</v>
      </c>
      <c r="P128" s="269">
        <f t="shared" si="28"/>
        <v>0.10382608880609995</v>
      </c>
      <c r="Q128" s="269">
        <f t="shared" si="28"/>
        <v>0.10722692071649365</v>
      </c>
      <c r="R128" s="269">
        <f t="shared" si="28"/>
        <v>0.10826587561352068</v>
      </c>
      <c r="S128" s="269">
        <f t="shared" si="28"/>
        <v>0</v>
      </c>
      <c r="T128" s="269">
        <f t="shared" si="28"/>
        <v>0</v>
      </c>
      <c r="U128" s="269">
        <f t="shared" si="28"/>
        <v>0</v>
      </c>
      <c r="V128" s="269">
        <f t="shared" si="28"/>
        <v>0</v>
      </c>
      <c r="W128" s="269">
        <f t="shared" si="28"/>
        <v>0</v>
      </c>
      <c r="X128" s="269">
        <f t="shared" si="28"/>
        <v>0</v>
      </c>
      <c r="Y128" s="269">
        <f t="shared" si="28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3.5538479536965088E-2</v>
      </c>
      <c r="C129" s="270">
        <f t="shared" si="29"/>
        <v>3.5600661755339602E-2</v>
      </c>
      <c r="D129" s="270">
        <f t="shared" si="29"/>
        <v>3.5757227573443323E-2</v>
      </c>
      <c r="E129" s="270">
        <f t="shared" si="29"/>
        <v>3.4189987899185079E-2</v>
      </c>
      <c r="F129" s="270">
        <f t="shared" si="29"/>
        <v>3.3155928242214083E-2</v>
      </c>
      <c r="G129" s="270">
        <f t="shared" si="29"/>
        <v>3.2887132600273664E-2</v>
      </c>
      <c r="H129" s="270">
        <f t="shared" si="29"/>
        <v>3.2724337977568511E-2</v>
      </c>
      <c r="I129" s="270">
        <f t="shared" si="29"/>
        <v>3.1413813981413116E-2</v>
      </c>
      <c r="J129" s="270">
        <f t="shared" si="29"/>
        <v>3.1802065699136801E-2</v>
      </c>
      <c r="K129" s="270">
        <f t="shared" si="29"/>
        <v>3.148661408719286E-2</v>
      </c>
      <c r="L129" s="270">
        <f t="shared" si="29"/>
        <v>3.3340557639609941E-2</v>
      </c>
      <c r="M129" s="270">
        <f t="shared" si="29"/>
        <v>3.3159430207331787E-2</v>
      </c>
      <c r="N129" s="270">
        <f t="shared" si="29"/>
        <v>3.3107551820267769E-2</v>
      </c>
      <c r="O129" s="270">
        <f t="shared" si="29"/>
        <v>3.3267571001105778E-2</v>
      </c>
      <c r="P129" s="270">
        <f t="shared" si="29"/>
        <v>3.2221937849969254E-2</v>
      </c>
      <c r="Q129" s="270">
        <f t="shared" si="29"/>
        <v>3.3408880300026443E-2</v>
      </c>
      <c r="R129" s="270">
        <f t="shared" si="29"/>
        <v>3.3820436472266069E-2</v>
      </c>
      <c r="S129" s="270">
        <f t="shared" si="29"/>
        <v>0</v>
      </c>
      <c r="T129" s="270">
        <f t="shared" si="29"/>
        <v>0</v>
      </c>
      <c r="U129" s="270">
        <f t="shared" si="29"/>
        <v>0</v>
      </c>
      <c r="V129" s="270">
        <f t="shared" si="29"/>
        <v>0</v>
      </c>
      <c r="W129" s="270">
        <f t="shared" si="29"/>
        <v>0</v>
      </c>
      <c r="X129" s="270">
        <f t="shared" si="29"/>
        <v>0</v>
      </c>
      <c r="Y129" s="270">
        <f t="shared" si="29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2.7609188097133048E-2</v>
      </c>
      <c r="C130" s="270">
        <f t="shared" si="30"/>
        <v>2.7811891279430512E-2</v>
      </c>
      <c r="D130" s="270">
        <f t="shared" si="30"/>
        <v>2.8091399984419313E-2</v>
      </c>
      <c r="E130" s="270">
        <f t="shared" si="30"/>
        <v>2.8536692220051764E-2</v>
      </c>
      <c r="F130" s="270">
        <f t="shared" si="30"/>
        <v>3.0027480920876745E-2</v>
      </c>
      <c r="G130" s="270">
        <f t="shared" si="30"/>
        <v>2.9649464056824091E-2</v>
      </c>
      <c r="H130" s="270">
        <f t="shared" si="30"/>
        <v>3.0771152723983713E-2</v>
      </c>
      <c r="I130" s="270">
        <f t="shared" si="30"/>
        <v>3.0320165300625989E-2</v>
      </c>
      <c r="J130" s="270">
        <f t="shared" si="30"/>
        <v>3.0179433991184682E-2</v>
      </c>
      <c r="K130" s="270">
        <f t="shared" si="30"/>
        <v>2.9220647680540883E-2</v>
      </c>
      <c r="L130" s="270">
        <f t="shared" si="30"/>
        <v>2.9382657309080622E-2</v>
      </c>
      <c r="M130" s="270">
        <f t="shared" si="30"/>
        <v>2.8688831039844882E-2</v>
      </c>
      <c r="N130" s="270">
        <f t="shared" si="30"/>
        <v>2.8604478139433696E-2</v>
      </c>
      <c r="O130" s="270">
        <f t="shared" si="30"/>
        <v>2.8921826588895423E-2</v>
      </c>
      <c r="P130" s="270">
        <f t="shared" si="30"/>
        <v>2.9066191685004211E-2</v>
      </c>
      <c r="Q130" s="270">
        <f t="shared" si="30"/>
        <v>3.2896297454623219E-2</v>
      </c>
      <c r="R130" s="270">
        <f t="shared" si="30"/>
        <v>3.4233836405905806E-2</v>
      </c>
      <c r="S130" s="270">
        <f t="shared" si="30"/>
        <v>0</v>
      </c>
      <c r="T130" s="270">
        <f t="shared" si="30"/>
        <v>0</v>
      </c>
      <c r="U130" s="270">
        <f t="shared" si="30"/>
        <v>0</v>
      </c>
      <c r="V130" s="270">
        <f t="shared" si="30"/>
        <v>0</v>
      </c>
      <c r="W130" s="270">
        <f t="shared" si="30"/>
        <v>0</v>
      </c>
      <c r="X130" s="270">
        <f t="shared" si="30"/>
        <v>0</v>
      </c>
      <c r="Y130" s="270">
        <f t="shared" si="30"/>
        <v>0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3.7838580362915146E-2</v>
      </c>
      <c r="C131" s="271">
        <f t="shared" si="31"/>
        <v>3.7696224349581371E-2</v>
      </c>
      <c r="D131" s="271">
        <f t="shared" si="31"/>
        <v>3.7545876842546573E-2</v>
      </c>
      <c r="E131" s="271">
        <f t="shared" si="31"/>
        <v>3.9243110982585906E-2</v>
      </c>
      <c r="F131" s="271">
        <f t="shared" si="31"/>
        <v>4.0282533990806127E-2</v>
      </c>
      <c r="G131" s="271">
        <f t="shared" si="31"/>
        <v>4.0617869571611301E-2</v>
      </c>
      <c r="H131" s="271">
        <f t="shared" si="31"/>
        <v>4.0707697125860566E-2</v>
      </c>
      <c r="I131" s="271">
        <f t="shared" si="31"/>
        <v>4.2610523024657544E-2</v>
      </c>
      <c r="J131" s="271">
        <f t="shared" si="31"/>
        <v>4.2268448864701075E-2</v>
      </c>
      <c r="K131" s="271">
        <f t="shared" si="31"/>
        <v>4.2680340973598026E-2</v>
      </c>
      <c r="L131" s="271">
        <f t="shared" si="31"/>
        <v>4.0594057428410907E-2</v>
      </c>
      <c r="M131" s="271">
        <f t="shared" si="31"/>
        <v>4.1187189969753367E-2</v>
      </c>
      <c r="N131" s="271">
        <f t="shared" si="31"/>
        <v>4.1466960398068117E-2</v>
      </c>
      <c r="O131" s="271">
        <f t="shared" si="31"/>
        <v>4.138006560166118E-2</v>
      </c>
      <c r="P131" s="271">
        <f t="shared" si="31"/>
        <v>4.2537959271126476E-2</v>
      </c>
      <c r="Q131" s="271">
        <f t="shared" si="31"/>
        <v>4.092174296184397E-2</v>
      </c>
      <c r="R131" s="271">
        <f t="shared" si="31"/>
        <v>4.0211602735348795E-2</v>
      </c>
      <c r="S131" s="271">
        <f t="shared" si="31"/>
        <v>0</v>
      </c>
      <c r="T131" s="271">
        <f t="shared" si="31"/>
        <v>0</v>
      </c>
      <c r="U131" s="271">
        <f t="shared" si="31"/>
        <v>0</v>
      </c>
      <c r="V131" s="271">
        <f t="shared" si="31"/>
        <v>0</v>
      </c>
      <c r="W131" s="271">
        <f t="shared" si="31"/>
        <v>0</v>
      </c>
      <c r="X131" s="271">
        <f t="shared" si="31"/>
        <v>0</v>
      </c>
      <c r="Y131" s="271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0.58951329368675054</v>
      </c>
      <c r="C136" s="272">
        <f>IF(C$5=0,0,C$5/ISI_fec!C$5)</f>
        <v>0.59005942752529961</v>
      </c>
      <c r="D136" s="272">
        <f>IF(D$5=0,0,D$5/ISI_fec!D$5)</f>
        <v>0.59128412713334</v>
      </c>
      <c r="E136" s="272">
        <f>IF(E$5=0,0,E$5/ISI_fec!E$5)</f>
        <v>0.59417380614995552</v>
      </c>
      <c r="F136" s="272">
        <f>IF(F$5=0,0,F$5/ISI_fec!F$5)</f>
        <v>0.5928866140664224</v>
      </c>
      <c r="G136" s="272">
        <f>IF(G$5=0,0,G$5/ISI_fec!G$5)</f>
        <v>0.59703302886069842</v>
      </c>
      <c r="H136" s="272">
        <f>IF(H$5=0,0,H$5/ISI_fec!H$5)</f>
        <v>0.59611161039074667</v>
      </c>
      <c r="I136" s="272">
        <f>IF(I$5=0,0,I$5/ISI_fec!I$5)</f>
        <v>0.60257084487136181</v>
      </c>
      <c r="J136" s="272">
        <f>IF(J$5=0,0,J$5/ISI_fec!J$5)</f>
        <v>0.60229872394160866</v>
      </c>
      <c r="K136" s="272">
        <f>IF(K$5=0,0,K$5/ISI_fec!K$5)</f>
        <v>0.60408188796071183</v>
      </c>
      <c r="L136" s="272">
        <f>IF(L$5=0,0,L$5/ISI_fec!L$5)</f>
        <v>0.60248710735279343</v>
      </c>
      <c r="M136" s="272">
        <f>IF(M$5=0,0,M$5/ISI_fec!M$5)</f>
        <v>0.61106038643738225</v>
      </c>
      <c r="N136" s="272">
        <f>IF(N$5=0,0,N$5/ISI_fec!N$5)</f>
        <v>0.61122465747766508</v>
      </c>
      <c r="O136" s="272">
        <f>IF(O$5=0,0,O$5/ISI_fec!O$5)</f>
        <v>0.61046392183351017</v>
      </c>
      <c r="P136" s="272">
        <f>IF(P$5=0,0,P$5/ISI_fec!P$5)</f>
        <v>0.61118870890259236</v>
      </c>
      <c r="Q136" s="272">
        <f>IF(Q$5=0,0,Q$5/ISI_fec!Q$5)</f>
        <v>0.606170814147585</v>
      </c>
      <c r="R136" s="272">
        <f>IF(R$5=0,0,R$5/ISI_fec!R$5)</f>
        <v>0.61529105708922427</v>
      </c>
      <c r="S136" s="272">
        <f>IF(S$5=0,0,S$5/ISI_fec!S$5)</f>
        <v>0.61296871118283747</v>
      </c>
      <c r="T136" s="272">
        <f>IF(T$5=0,0,T$5/ISI_fec!T$5)</f>
        <v>0.61391157441257294</v>
      </c>
      <c r="U136" s="272">
        <f>IF(U$5=0,0,U$5/ISI_fec!U$5)</f>
        <v>0.61612310202110121</v>
      </c>
      <c r="V136" s="272">
        <f>IF(V$5=0,0,V$5/ISI_fec!V$5)</f>
        <v>0.61268582530878324</v>
      </c>
      <c r="W136" s="272">
        <f>IF(W$5=0,0,W$5/ISI_fec!W$5)</f>
        <v>0.62612994700009861</v>
      </c>
      <c r="X136" s="272">
        <f>IF(X$5=0,0,X$5/ISI_fec!X$5)</f>
        <v>0.62301903345074483</v>
      </c>
      <c r="Y136" s="272">
        <f>IF(Y$5=0,0,Y$5/ISI_fec!Y$5)</f>
        <v>0.62566086208460103</v>
      </c>
      <c r="DA136" s="111"/>
    </row>
    <row r="137" spans="1:105" ht="12" customHeight="1" x14ac:dyDescent="0.25">
      <c r="A137" s="55" t="s">
        <v>91</v>
      </c>
      <c r="B137" s="273">
        <f>IF(B$6=0,0,B$6/ISI_fec!B$6)</f>
        <v>0.51338594066539833</v>
      </c>
      <c r="C137" s="273">
        <f>IF(C$6=0,0,C$6/ISI_fec!C$6)</f>
        <v>0.51416567750294495</v>
      </c>
      <c r="D137" s="273">
        <f>IF(D$6=0,0,D$6/ISI_fec!D$6)</f>
        <v>0.51565925802803514</v>
      </c>
      <c r="E137" s="273">
        <f>IF(E$6=0,0,E$6/ISI_fec!E$6)</f>
        <v>0.51761271327647496</v>
      </c>
      <c r="F137" s="273">
        <f>IF(F$6=0,0,F$6/ISI_fec!F$6)</f>
        <v>0.51761271327647473</v>
      </c>
      <c r="G137" s="273">
        <f>IF(G$6=0,0,G$6/ISI_fec!G$6)</f>
        <v>0.52061211076083769</v>
      </c>
      <c r="H137" s="273">
        <f>IF(H$6=0,0,H$6/ISI_fec!H$6)</f>
        <v>0.52061211076083791</v>
      </c>
      <c r="I137" s="273">
        <f>IF(I$6=0,0,I$6/ISI_fec!I$6)</f>
        <v>0.52355089968475399</v>
      </c>
      <c r="J137" s="273">
        <f>IF(J$6=0,0,J$6/ISI_fec!J$6)</f>
        <v>0.52477497783634974</v>
      </c>
      <c r="K137" s="273">
        <f>IF(K$6=0,0,K$6/ISI_fec!K$6)</f>
        <v>0.52477497783634985</v>
      </c>
      <c r="L137" s="273">
        <f>IF(L$6=0,0,L$6/ISI_fec!L$6)</f>
        <v>0.52477497783634963</v>
      </c>
      <c r="M137" s="273">
        <f>IF(M$6=0,0,M$6/ISI_fec!M$6)</f>
        <v>0.5272974800527146</v>
      </c>
      <c r="N137" s="273">
        <f>IF(N$6=0,0,N$6/ISI_fec!N$6)</f>
        <v>0.52956773204744323</v>
      </c>
      <c r="O137" s="273">
        <f>IF(O$6=0,0,O$6/ISI_fec!O$6)</f>
        <v>0.53154884861995533</v>
      </c>
      <c r="P137" s="273">
        <f>IF(P$6=0,0,P$6/ISI_fec!P$6)</f>
        <v>0.53154884861995544</v>
      </c>
      <c r="Q137" s="273">
        <f>IF(Q$6=0,0,Q$6/ISI_fec!Q$6)</f>
        <v>0.53154884861995544</v>
      </c>
      <c r="R137" s="273">
        <f>IF(R$6=0,0,R$6/ISI_fec!R$6)</f>
        <v>0.53339396375795978</v>
      </c>
      <c r="S137" s="273">
        <f>IF(S$6=0,0,S$6/ISI_fec!S$6)</f>
        <v>0.53505456738216384</v>
      </c>
      <c r="T137" s="273">
        <f>IF(T$6=0,0,T$6/ISI_fec!T$6)</f>
        <v>0.53654911064394739</v>
      </c>
      <c r="U137" s="273">
        <f>IF(U$6=0,0,U$6/ISI_fec!U$6)</f>
        <v>0.53789419957955276</v>
      </c>
      <c r="V137" s="273">
        <f>IF(V$6=0,0,V$6/ISI_fec!V$6)</f>
        <v>0.53910477962159775</v>
      </c>
      <c r="W137" s="273">
        <f>IF(W$6=0,0,W$6/ISI_fec!W$6)</f>
        <v>0.54019430165943783</v>
      </c>
      <c r="X137" s="273">
        <f>IF(X$6=0,0,X$6/ISI_fec!X$6)</f>
        <v>0.54117487149349375</v>
      </c>
      <c r="Y137" s="273">
        <f>IF(Y$6=0,0,Y$6/ISI_fec!Y$6)</f>
        <v>0.54205738434414485</v>
      </c>
      <c r="DA137" s="76"/>
    </row>
    <row r="138" spans="1:105" ht="12" customHeight="1" x14ac:dyDescent="0.25">
      <c r="A138" s="173" t="s">
        <v>92</v>
      </c>
      <c r="B138" s="274">
        <f>IF(B$7=0,0,B$7/ISI_fec!B$7)</f>
        <v>0.13314893159384258</v>
      </c>
      <c r="C138" s="274">
        <f>IF(C$7=0,0,C$7/ISI_fec!C$7)</f>
        <v>0.13335115981752385</v>
      </c>
      <c r="D138" s="274">
        <f>IF(D$7=0,0,D$7/ISI_fec!D$7)</f>
        <v>0.13373852658278304</v>
      </c>
      <c r="E138" s="274">
        <f>IF(E$7=0,0,E$7/ISI_fec!E$7)</f>
        <v>0.13424516390695485</v>
      </c>
      <c r="F138" s="274">
        <f>IF(F$7=0,0,F$7/ISI_fec!F$7)</f>
        <v>0.13424516390695493</v>
      </c>
      <c r="G138" s="274">
        <f>IF(G$7=0,0,G$7/ISI_fec!G$7)</f>
        <v>0.13502307101120975</v>
      </c>
      <c r="H138" s="274">
        <f>IF(H$7=0,0,H$7/ISI_fec!H$7)</f>
        <v>0.13502307101120972</v>
      </c>
      <c r="I138" s="274">
        <f>IF(I$7=0,0,I$7/ISI_fec!I$7)</f>
        <v>0.13610272913888113</v>
      </c>
      <c r="J138" s="274">
        <f>IF(J$7=0,0,J$7/ISI_fec!J$7)</f>
        <v>0.13610272913888108</v>
      </c>
      <c r="K138" s="274">
        <f>IF(K$7=0,0,K$7/ISI_fec!K$7)</f>
        <v>0.13610272913888119</v>
      </c>
      <c r="L138" s="274">
        <f>IF(L$7=0,0,L$7/ISI_fec!L$7)</f>
        <v>0.13610272913888113</v>
      </c>
      <c r="M138" s="274">
        <f>IF(M$7=0,0,M$7/ISI_fec!M$7)</f>
        <v>0.1378595627140719</v>
      </c>
      <c r="N138" s="274">
        <f>IF(N$7=0,0,N$7/ISI_fec!N$7)</f>
        <v>0.1378595627140719</v>
      </c>
      <c r="O138" s="274">
        <f>IF(O$7=0,0,O$7/ISI_fec!O$7)</f>
        <v>0.13785956271407185</v>
      </c>
      <c r="P138" s="274">
        <f>IF(P$7=0,0,P$7/ISI_fec!P$7)</f>
        <v>0.13785956271407185</v>
      </c>
      <c r="Q138" s="274">
        <f>IF(Q$7=0,0,Q$7/ISI_fec!Q$7)</f>
        <v>0.13785956271407188</v>
      </c>
      <c r="R138" s="274">
        <f>IF(R$7=0,0,R$7/ISI_fec!R$7)</f>
        <v>0.14049655984160517</v>
      </c>
      <c r="S138" s="274">
        <f>IF(S$7=0,0,S$7/ISI_fec!S$7)</f>
        <v>0.14049655984160508</v>
      </c>
      <c r="T138" s="274">
        <f>IF(T$7=0,0,T$7/ISI_fec!T$7)</f>
        <v>0.14049655984160514</v>
      </c>
      <c r="U138" s="274">
        <f>IF(U$7=0,0,U$7/ISI_fec!U$7)</f>
        <v>0.14049655984160508</v>
      </c>
      <c r="V138" s="274">
        <f>IF(V$7=0,0,V$7/ISI_fec!V$7)</f>
        <v>0.14049655984160508</v>
      </c>
      <c r="W138" s="274">
        <f>IF(W$7=0,0,W$7/ISI_fec!W$7)</f>
        <v>0.14322229001270195</v>
      </c>
      <c r="X138" s="274">
        <f>IF(X$7=0,0,X$7/ISI_fec!X$7)</f>
        <v>0.14402109218162648</v>
      </c>
      <c r="Y138" s="274">
        <f>IF(Y$7=0,0,Y$7/ISI_fec!Y$7)</f>
        <v>0.14402109218162645</v>
      </c>
      <c r="DA138" s="77"/>
    </row>
    <row r="139" spans="1:105" ht="12" customHeight="1" x14ac:dyDescent="0.25">
      <c r="A139" s="173" t="s">
        <v>93</v>
      </c>
      <c r="B139" s="274">
        <f>IF(B$8=0,0,B$8/ISI_fec!B$8)</f>
        <v>0.7354586786152425</v>
      </c>
      <c r="C139" s="274">
        <f>IF(C$8=0,0,C$8/ISI_fec!C$8)</f>
        <v>0.73657570223974311</v>
      </c>
      <c r="D139" s="274">
        <f>IF(D$8=0,0,D$8/ISI_fec!D$8)</f>
        <v>0.73871535327491611</v>
      </c>
      <c r="E139" s="274">
        <f>IF(E$8=0,0,E$8/ISI_fec!E$8)</f>
        <v>0.74145981986315768</v>
      </c>
      <c r="F139" s="274">
        <f>IF(F$8=0,0,F$8/ISI_fec!F$8)</f>
        <v>0.74151380469703643</v>
      </c>
      <c r="G139" s="274">
        <f>IF(G$8=0,0,G$8/ISI_fec!G$8)</f>
        <v>0.74397842614306586</v>
      </c>
      <c r="H139" s="274">
        <f>IF(H$8=0,0,H$8/ISI_fec!H$8)</f>
        <v>0.74581063625349109</v>
      </c>
      <c r="I139" s="274">
        <f>IF(I$8=0,0,I$8/ISI_fec!I$8)</f>
        <v>0.74784557454387524</v>
      </c>
      <c r="J139" s="274">
        <f>IF(J$8=0,0,J$8/ISI_fec!J$8)</f>
        <v>0.74967701900522077</v>
      </c>
      <c r="K139" s="274">
        <f>IF(K$8=0,0,K$8/ISI_fec!K$8)</f>
        <v>0.75132531902043165</v>
      </c>
      <c r="L139" s="274">
        <f>IF(L$8=0,0,L$8/ISI_fec!L$8)</f>
        <v>0.75177421350813689</v>
      </c>
      <c r="M139" s="274">
        <f>IF(M$8=0,0,M$8/ISI_fec!M$8)</f>
        <v>0.75321279407305619</v>
      </c>
      <c r="N139" s="274">
        <f>IF(N$8=0,0,N$8/ISI_fec!N$8)</f>
        <v>0.75450751658148374</v>
      </c>
      <c r="O139" s="274">
        <f>IF(O$8=0,0,O$8/ISI_fec!O$8)</f>
        <v>0.75567276683906848</v>
      </c>
      <c r="P139" s="274">
        <f>IF(P$8=0,0,P$8/ISI_fec!P$8)</f>
        <v>0.7567214920708949</v>
      </c>
      <c r="Q139" s="274">
        <f>IF(Q$8=0,0,Q$8/ISI_fec!Q$8)</f>
        <v>0.75766534477953851</v>
      </c>
      <c r="R139" s="274">
        <f>IF(R$8=0,0,R$8/ISI_fec!R$8)</f>
        <v>0.75849841896575709</v>
      </c>
      <c r="S139" s="274">
        <f>IF(S$8=0,0,S$8/ISI_fec!S$8)</f>
        <v>0.75849841896575687</v>
      </c>
      <c r="T139" s="274">
        <f>IF(T$8=0,0,T$8/ISI_fec!T$8)</f>
        <v>0.75849841896575676</v>
      </c>
      <c r="U139" s="274">
        <f>IF(U$8=0,0,U$8/ISI_fec!U$8)</f>
        <v>0.75849841896575687</v>
      </c>
      <c r="V139" s="274">
        <f>IF(V$8=0,0,V$8/ISI_fec!V$8)</f>
        <v>0.7584984189657572</v>
      </c>
      <c r="W139" s="274">
        <f>IF(W$8=0,0,W$8/ISI_fec!W$8)</f>
        <v>0.75849841896575698</v>
      </c>
      <c r="X139" s="274">
        <f>IF(X$8=0,0,X$8/ISI_fec!X$8)</f>
        <v>0.7584984189657572</v>
      </c>
      <c r="Y139" s="274">
        <f>IF(Y$8=0,0,Y$8/ISI_fec!Y$8)</f>
        <v>0.75849841896575698</v>
      </c>
      <c r="DA139" s="77"/>
    </row>
    <row r="140" spans="1:105" ht="12" customHeight="1" x14ac:dyDescent="0.25">
      <c r="A140" s="173" t="s">
        <v>94</v>
      </c>
      <c r="B140" s="274">
        <f>IF(B$9=0,0,B$9/ISI_fec!B$9)</f>
        <v>0.50815954968974408</v>
      </c>
      <c r="C140" s="274">
        <f>IF(C$9=0,0,C$9/ISI_fec!C$9)</f>
        <v>0.508931348620838</v>
      </c>
      <c r="D140" s="274">
        <f>IF(D$9=0,0,D$9/ISI_fec!D$9)</f>
        <v>0.5104097241409612</v>
      </c>
      <c r="E140" s="274">
        <f>IF(E$9=0,0,E$9/ISI_fec!E$9)</f>
        <v>0.51234329275037727</v>
      </c>
      <c r="F140" s="274">
        <f>IF(F$9=0,0,F$9/ISI_fec!F$9)</f>
        <v>0.51234329275037704</v>
      </c>
      <c r="G140" s="274">
        <f>IF(G$9=0,0,G$9/ISI_fec!G$9)</f>
        <v>0.51531215565499622</v>
      </c>
      <c r="H140" s="274">
        <f>IF(H$9=0,0,H$9/ISI_fec!H$9)</f>
        <v>0.51531215565499622</v>
      </c>
      <c r="I140" s="274">
        <f>IF(I$9=0,0,I$9/ISI_fec!I$9)</f>
        <v>0.51943264375361586</v>
      </c>
      <c r="J140" s="274">
        <f>IF(J$9=0,0,J$9/ISI_fec!J$9)</f>
        <v>0.51943264375361586</v>
      </c>
      <c r="K140" s="274">
        <f>IF(K$9=0,0,K$9/ISI_fec!K$9)</f>
        <v>0.51943264375361597</v>
      </c>
      <c r="L140" s="274">
        <f>IF(L$9=0,0,L$9/ISI_fec!L$9)</f>
        <v>0.51943264375361597</v>
      </c>
      <c r="M140" s="274">
        <f>IF(M$9=0,0,M$9/ISI_fec!M$9)</f>
        <v>0.52613755492160053</v>
      </c>
      <c r="N140" s="274">
        <f>IF(N$9=0,0,N$9/ISI_fec!N$9)</f>
        <v>0.5261375549216003</v>
      </c>
      <c r="O140" s="274">
        <f>IF(O$9=0,0,O$9/ISI_fec!O$9)</f>
        <v>0.5261375549216003</v>
      </c>
      <c r="P140" s="274">
        <f>IF(P$9=0,0,P$9/ISI_fec!P$9)</f>
        <v>0.52613755492160041</v>
      </c>
      <c r="Q140" s="274">
        <f>IF(Q$9=0,0,Q$9/ISI_fec!Q$9)</f>
        <v>0.52613755492160041</v>
      </c>
      <c r="R140" s="274">
        <f>IF(R$9=0,0,R$9/ISI_fec!R$9)</f>
        <v>0.53620158815731589</v>
      </c>
      <c r="S140" s="274">
        <f>IF(S$9=0,0,S$9/ISI_fec!S$9)</f>
        <v>0.53620158815731589</v>
      </c>
      <c r="T140" s="274">
        <f>IF(T$9=0,0,T$9/ISI_fec!T$9)</f>
        <v>0.53620158815731578</v>
      </c>
      <c r="U140" s="274">
        <f>IF(U$9=0,0,U$9/ISI_fec!U$9)</f>
        <v>0.53620158815731578</v>
      </c>
      <c r="V140" s="274">
        <f>IF(V$9=0,0,V$9/ISI_fec!V$9)</f>
        <v>0.53620158815731589</v>
      </c>
      <c r="W140" s="274">
        <f>IF(W$9=0,0,W$9/ISI_fec!W$9)</f>
        <v>0.54773364726681273</v>
      </c>
      <c r="X140" s="274">
        <f>IF(X$9=0,0,X$9/ISI_fec!X$9)</f>
        <v>0.54965287721636391</v>
      </c>
      <c r="Y140" s="274">
        <f>IF(Y$9=0,0,Y$9/ISI_fec!Y$9)</f>
        <v>0.54965287721636391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0.81063582631983422</v>
      </c>
      <c r="C141" s="275">
        <f>IF(C$10=0,0,C$10/ISI_fec!C$10)</f>
        <v>0.81162476356127622</v>
      </c>
      <c r="D141" s="275">
        <f>IF(D$10=0,0,D$10/ISI_fec!D$10)</f>
        <v>0.8138344586828633</v>
      </c>
      <c r="E141" s="275">
        <f>IF(E$10=0,0,E$10/ISI_fec!E$10)</f>
        <v>0.82069527449284063</v>
      </c>
      <c r="F141" s="275">
        <f>IF(F$10=0,0,F$10/ISI_fec!F$10)</f>
        <v>0.82326788518324501</v>
      </c>
      <c r="G141" s="275">
        <f>IF(G$10=0,0,G$10/ISI_fec!G$10)</f>
        <v>0.82878472890566846</v>
      </c>
      <c r="H141" s="275">
        <f>IF(H$10=0,0,H$10/ISI_fec!H$10)</f>
        <v>0.82882696551522883</v>
      </c>
      <c r="I141" s="275">
        <f>IF(I$10=0,0,I$10/ISI_fec!I$10)</f>
        <v>0.84018063796391929</v>
      </c>
      <c r="J141" s="275">
        <f>IF(J$10=0,0,J$10/ISI_fec!J$10)</f>
        <v>0.83905857830528929</v>
      </c>
      <c r="K141" s="275">
        <f>IF(K$10=0,0,K$10/ISI_fec!K$10)</f>
        <v>0.84057864913091906</v>
      </c>
      <c r="L141" s="275">
        <f>IF(L$10=0,0,L$10/ISI_fec!L$10)</f>
        <v>0.83446110555813868</v>
      </c>
      <c r="M141" s="275">
        <f>IF(M$10=0,0,M$10/ISI_fec!M$10)</f>
        <v>0.84638521344328821</v>
      </c>
      <c r="N141" s="275">
        <f>IF(N$10=0,0,N$10/ISI_fec!N$10)</f>
        <v>0.84678850647071935</v>
      </c>
      <c r="O141" s="275">
        <f>IF(O$10=0,0,O$10/ISI_fec!O$10)</f>
        <v>0.84596910395499059</v>
      </c>
      <c r="P141" s="275">
        <f>IF(P$10=0,0,P$10/ISI_fec!P$10)</f>
        <v>0.84871798145716992</v>
      </c>
      <c r="Q141" s="275">
        <f>IF(Q$10=0,0,Q$10/ISI_fec!Q$10)</f>
        <v>0.84629905249206516</v>
      </c>
      <c r="R141" s="275">
        <f>IF(R$10=0,0,R$10/ISI_fec!R$10)</f>
        <v>0.86117781983053687</v>
      </c>
      <c r="S141" s="275">
        <f>IF(S$10=0,0,S$10/ISI_fec!S$10)</f>
        <v>0.85891270790955165</v>
      </c>
      <c r="T141" s="275">
        <f>IF(T$10=0,0,T$10/ISI_fec!T$10)</f>
        <v>0.86009786333054905</v>
      </c>
      <c r="U141" s="275">
        <f>IF(U$10=0,0,U$10/ISI_fec!U$10)</f>
        <v>0.85716113599667254</v>
      </c>
      <c r="V141" s="275">
        <f>IF(V$10=0,0,V$10/ISI_fec!V$10)</f>
        <v>0.85218107351990136</v>
      </c>
      <c r="W141" s="275">
        <f>IF(W$10=0,0,W$10/ISI_fec!W$10)</f>
        <v>0.87010818821676694</v>
      </c>
      <c r="X141" s="275">
        <f>IF(X$10=0,0,X$10/ISI_fec!X$10)</f>
        <v>0.87553515598844889</v>
      </c>
      <c r="Y141" s="275">
        <f>IF(Y$10=0,0,Y$10/ISI_fec!Y$10)</f>
        <v>0.88271171962883321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0.53006944624885366</v>
      </c>
      <c r="C142" s="276">
        <f>IF(C$16=0,0,C$16/ISI_fec!C$16)</f>
        <v>0.52932443984928157</v>
      </c>
      <c r="D142" s="276">
        <f>IF(D$16=0,0,D$16/ISI_fec!D$16)</f>
        <v>0.52964310725681374</v>
      </c>
      <c r="E142" s="276">
        <f>IF(E$16=0,0,E$16/ISI_fec!E$16)</f>
        <v>0.52959150431970781</v>
      </c>
      <c r="F142" s="276">
        <f>IF(F$16=0,0,F$16/ISI_fec!F$16)</f>
        <v>0.52227093980493211</v>
      </c>
      <c r="G142" s="276">
        <f>IF(G$16=0,0,G$16/ISI_fec!G$16)</f>
        <v>0.52719645872214649</v>
      </c>
      <c r="H142" s="276">
        <f>IF(H$16=0,0,H$16/ISI_fec!H$16)</f>
        <v>0.52304700108620639</v>
      </c>
      <c r="I142" s="276">
        <f>IF(I$16=0,0,I$16/ISI_fec!I$16)</f>
        <v>0.5297548209416556</v>
      </c>
      <c r="J142" s="276">
        <f>IF(J$16=0,0,J$16/ISI_fec!J$16)</f>
        <v>0.52964041824072861</v>
      </c>
      <c r="K142" s="276">
        <f>IF(K$16=0,0,K$16/ISI_fec!K$16)</f>
        <v>0.5348033723444634</v>
      </c>
      <c r="L142" s="276">
        <f>IF(L$16=0,0,L$16/ISI_fec!L$16)</f>
        <v>0.53387669154324557</v>
      </c>
      <c r="M142" s="276">
        <f>IF(M$16=0,0,M$16/ISI_fec!M$16)</f>
        <v>0.54353801935548596</v>
      </c>
      <c r="N142" s="276">
        <f>IF(N$16=0,0,N$16/ISI_fec!N$16)</f>
        <v>0.5434770533776988</v>
      </c>
      <c r="O142" s="276">
        <f>IF(O$16=0,0,O$16/ISI_fec!O$16)</f>
        <v>0.54138286922218093</v>
      </c>
      <c r="P142" s="276">
        <f>IF(P$16=0,0,P$16/ISI_fec!P$16)</f>
        <v>0.54104600328385144</v>
      </c>
      <c r="Q142" s="276">
        <f>IF(Q$16=0,0,Q$16/ISI_fec!Q$16)</f>
        <v>0.52837443985438781</v>
      </c>
      <c r="R142" s="276">
        <f>IF(R$16=0,0,R$16/ISI_fec!R$16)</f>
        <v>0.53310906026837501</v>
      </c>
      <c r="S142" s="276">
        <f>IF(S$16=0,0,S$16/ISI_fec!S$16)</f>
        <v>0.52835776211165553</v>
      </c>
      <c r="T142" s="276">
        <f>IF(T$16=0,0,T$16/ISI_fec!T$16)</f>
        <v>0.53110125094891014</v>
      </c>
      <c r="U142" s="276">
        <f>IF(U$16=0,0,U$16/ISI_fec!U$16)</f>
        <v>0.54101241463272942</v>
      </c>
      <c r="V142" s="276">
        <f>IF(V$16=0,0,V$16/ISI_fec!V$16)</f>
        <v>0.53323054091919064</v>
      </c>
      <c r="W142" s="276">
        <f>IF(W$16=0,0,W$16/ISI_fec!W$16)</f>
        <v>0.54511006199539669</v>
      </c>
      <c r="X142" s="276">
        <f>IF(X$16=0,0,X$16/ISI_fec!X$16)</f>
        <v>0.52954017834068312</v>
      </c>
      <c r="Y142" s="276">
        <f>IF(Y$16=0,0,Y$16/ISI_fec!Y$16)</f>
        <v>0.53182902971816803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0.60649516053347896</v>
      </c>
      <c r="C143" s="276">
        <f>IF(C$22=0,0,C$22/ISI_fec!C$22)</f>
        <v>0.60759485996565843</v>
      </c>
      <c r="D143" s="276">
        <f>IF(D$22=0,0,D$22/ISI_fec!D$22)</f>
        <v>0.60850155860821176</v>
      </c>
      <c r="E143" s="276">
        <f>IF(E$22=0,0,E$22/ISI_fec!E$22)</f>
        <v>0.61036646058846455</v>
      </c>
      <c r="F143" s="276">
        <f>IF(F$22=0,0,F$22/ISI_fec!F$22)</f>
        <v>0.60866702537905848</v>
      </c>
      <c r="G143" s="276">
        <f>IF(G$22=0,0,G$22/ISI_fec!G$22)</f>
        <v>0.61260235388625961</v>
      </c>
      <c r="H143" s="276">
        <f>IF(H$22=0,0,H$22/ISI_fec!H$22)</f>
        <v>0.61188305605657489</v>
      </c>
      <c r="I143" s="276">
        <f>IF(I$22=0,0,I$22/ISI_fec!I$22)</f>
        <v>0.61680171751781443</v>
      </c>
      <c r="J143" s="276">
        <f>IF(J$22=0,0,J$22/ISI_fec!J$22)</f>
        <v>0.61698868734225942</v>
      </c>
      <c r="K143" s="276">
        <f>IF(K$22=0,0,K$22/ISI_fec!K$22)</f>
        <v>0.61778305783530385</v>
      </c>
      <c r="L143" s="276">
        <f>IF(L$22=0,0,L$22/ISI_fec!L$22)</f>
        <v>0.61808686830567017</v>
      </c>
      <c r="M143" s="276">
        <f>IF(M$22=0,0,M$22/ISI_fec!M$22)</f>
        <v>0.62657875754128245</v>
      </c>
      <c r="N143" s="276">
        <f>IF(N$22=0,0,N$22/ISI_fec!N$22)</f>
        <v>0.62656113528278379</v>
      </c>
      <c r="O143" s="276">
        <f>IF(O$22=0,0,O$22/ISI_fec!O$22)</f>
        <v>0.62621387822166041</v>
      </c>
      <c r="P143" s="276">
        <f>IF(P$22=0,0,P$22/ISI_fec!P$22)</f>
        <v>0.62582219265129369</v>
      </c>
      <c r="Q143" s="276">
        <f>IF(Q$22=0,0,Q$22/ISI_fec!Q$22)</f>
        <v>0.62021499308007177</v>
      </c>
      <c r="R143" s="276">
        <f>IF(R$22=0,0,R$22/ISI_fec!R$22)</f>
        <v>0.63062521143681283</v>
      </c>
      <c r="S143" s="276">
        <f>IF(S$22=0,0,S$22/ISI_fec!S$22)</f>
        <v>0.62995962337393452</v>
      </c>
      <c r="T143" s="276">
        <f>IF(T$22=0,0,T$22/ISI_fec!T$22)</f>
        <v>0.62979151601229932</v>
      </c>
      <c r="U143" s="276">
        <f>IF(U$22=0,0,U$22/ISI_fec!U$22)</f>
        <v>0.63138958486786556</v>
      </c>
      <c r="V143" s="276">
        <f>IF(V$22=0,0,V$22/ISI_fec!V$22)</f>
        <v>0.63136792356514349</v>
      </c>
      <c r="W143" s="276">
        <f>IF(W$22=0,0,W$22/ISI_fec!W$22)</f>
        <v>0.64810475280847757</v>
      </c>
      <c r="X143" s="276">
        <f>IF(X$22=0,0,X$22/ISI_fec!X$22)</f>
        <v>0.64693115212656815</v>
      </c>
      <c r="Y143" s="276">
        <f>IF(Y$22=0,0,Y$22/ISI_fec!Y$22)</f>
        <v>0.64727177239907441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0.59938613415850406</v>
      </c>
      <c r="C144" s="276">
        <f>IF(C$28=0,0,C$28/ISI_fec!C$28)</f>
        <v>0.60012230878602968</v>
      </c>
      <c r="D144" s="276">
        <f>IF(D$28=0,0,D$28/ISI_fec!D$28)</f>
        <v>0.60172327221616229</v>
      </c>
      <c r="E144" s="276">
        <f>IF(E$28=0,0,E$28/ISI_fec!E$28)</f>
        <v>0.60677320789320977</v>
      </c>
      <c r="F144" s="276">
        <f>IF(F$28=0,0,F$28/ISI_fec!F$28)</f>
        <v>0.60863792251755466</v>
      </c>
      <c r="G144" s="276">
        <f>IF(G$28=0,0,G$28/ISI_fec!G$28)</f>
        <v>0.61270497572124305</v>
      </c>
      <c r="H144" s="276">
        <f>IF(H$28=0,0,H$28/ISI_fec!H$28)</f>
        <v>0.61300238026686715</v>
      </c>
      <c r="I144" s="276">
        <f>IF(I$28=0,0,I$28/ISI_fec!I$28)</f>
        <v>0.62077036119911255</v>
      </c>
      <c r="J144" s="276">
        <f>IF(J$28=0,0,J$28/ISI_fec!J$28)</f>
        <v>0.61994868722393337</v>
      </c>
      <c r="K144" s="276">
        <f>IF(K$28=0,0,K$28/ISI_fec!K$28)</f>
        <v>0.62062158272993895</v>
      </c>
      <c r="L144" s="276">
        <f>IF(L$28=0,0,L$28/ISI_fec!L$28)</f>
        <v>0.61718350506376685</v>
      </c>
      <c r="M144" s="276">
        <f>IF(M$28=0,0,M$28/ISI_fec!M$28)</f>
        <v>0.62598810371367841</v>
      </c>
      <c r="N144" s="276">
        <f>IF(N$28=0,0,N$28/ISI_fec!N$28)</f>
        <v>0.62628096575123127</v>
      </c>
      <c r="O144" s="276">
        <f>IF(O$28=0,0,O$28/ISI_fec!O$28)</f>
        <v>0.62572189295908065</v>
      </c>
      <c r="P144" s="276">
        <f>IF(P$28=0,0,P$28/ISI_fec!P$28)</f>
        <v>0.62772080626531102</v>
      </c>
      <c r="Q144" s="276">
        <f>IF(Q$28=0,0,Q$28/ISI_fec!Q$28)</f>
        <v>0.62567287436062324</v>
      </c>
      <c r="R144" s="276">
        <f>IF(R$28=0,0,R$28/ISI_fec!R$28)</f>
        <v>0.6366966087329472</v>
      </c>
      <c r="S144" s="276">
        <f>IF(S$28=0,0,S$28/ISI_fec!S$28)</f>
        <v>0.63494908591992727</v>
      </c>
      <c r="T144" s="276">
        <f>IF(T$28=0,0,T$28/ISI_fec!T$28)</f>
        <v>0.63585639679065442</v>
      </c>
      <c r="U144" s="276">
        <f>IF(U$28=0,0,U$28/ISI_fec!U$28)</f>
        <v>0.63370201034828189</v>
      </c>
      <c r="V144" s="276">
        <f>IF(V$28=0,0,V$28/ISI_fec!V$28)</f>
        <v>0.62994168588928978</v>
      </c>
      <c r="W144" s="276">
        <f>IF(W$28=0,0,W$28/ISI_fec!W$28)</f>
        <v>0.64341077737947205</v>
      </c>
      <c r="X144" s="276">
        <f>IF(X$28=0,0,X$28/ISI_fec!X$28)</f>
        <v>0.64740224126801227</v>
      </c>
      <c r="Y144" s="276">
        <f>IF(Y$28=0,0,Y$28/ISI_fec!Y$28)</f>
        <v>0.65261058157584273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0.56377892063189416</v>
      </c>
      <c r="C145" s="277">
        <f>IF(C$35=0,0,C$35/ISI_fec!C$35)</f>
        <v>0.56453840588761406</v>
      </c>
      <c r="D145" s="277">
        <f>IF(D$35=0,0,D$35/ISI_fec!D$35)</f>
        <v>0.56599225715812818</v>
      </c>
      <c r="E145" s="277">
        <f>IF(E$35=0,0,E$35/ISI_fec!E$35)</f>
        <v>0.56971063731214122</v>
      </c>
      <c r="F145" s="277">
        <f>IF(F$35=0,0,F$35/ISI_fec!F$35)</f>
        <v>0.57023433776939514</v>
      </c>
      <c r="G145" s="277">
        <f>IF(G$35=0,0,G$35/ISI_fec!G$35)</f>
        <v>0.57402515079844607</v>
      </c>
      <c r="H145" s="277">
        <f>IF(H$35=0,0,H$35/ISI_fec!H$35)</f>
        <v>0.5740735120594298</v>
      </c>
      <c r="I145" s="277">
        <f>IF(I$35=0,0,I$35/ISI_fec!I$35)</f>
        <v>0.58063232498206352</v>
      </c>
      <c r="J145" s="277">
        <f>IF(J$35=0,0,J$35/ISI_fec!J$35)</f>
        <v>0.58007679196979056</v>
      </c>
      <c r="K145" s="277">
        <f>IF(K$35=0,0,K$35/ISI_fec!K$35)</f>
        <v>0.58107821738860488</v>
      </c>
      <c r="L145" s="277">
        <f>IF(L$35=0,0,L$35/ISI_fec!L$35)</f>
        <v>0.57905818787542529</v>
      </c>
      <c r="M145" s="277">
        <f>IF(M$35=0,0,M$35/ISI_fec!M$35)</f>
        <v>0.58705887901104015</v>
      </c>
      <c r="N145" s="277">
        <f>IF(N$35=0,0,N$35/ISI_fec!N$35)</f>
        <v>0.58725488419383987</v>
      </c>
      <c r="O145" s="277">
        <f>IF(O$35=0,0,O$35/ISI_fec!O$35)</f>
        <v>0.58673563254283467</v>
      </c>
      <c r="P145" s="277">
        <f>IF(P$35=0,0,P$35/ISI_fec!P$35)</f>
        <v>0.5878914271462089</v>
      </c>
      <c r="Q145" s="277">
        <f>IF(Q$35=0,0,Q$35/ISI_fec!Q$35)</f>
        <v>0.5853181302766195</v>
      </c>
      <c r="R145" s="277">
        <f>IF(R$35=0,0,R$35/ISI_fec!R$35)</f>
        <v>0.59496429807752327</v>
      </c>
      <c r="S145" s="277">
        <f>IF(S$35=0,0,S$35/ISI_fec!S$35)</f>
        <v>0.5919194906066092</v>
      </c>
      <c r="T145" s="277">
        <f>IF(T$35=0,0,T$35/ISI_fec!T$35)</f>
        <v>0.59242779047338623</v>
      </c>
      <c r="U145" s="277">
        <f>IF(U$35=0,0,U$35/ISI_fec!U$35)</f>
        <v>0.59258490957502763</v>
      </c>
      <c r="V145" s="277">
        <f>IF(V$35=0,0,V$35/ISI_fec!V$35)</f>
        <v>0.58945848050138039</v>
      </c>
      <c r="W145" s="277">
        <f>IF(W$35=0,0,W$35/ISI_fec!W$35)</f>
        <v>0.60337033677662366</v>
      </c>
      <c r="X145" s="277">
        <f>IF(X$35=0,0,X$35/ISI_fec!X$35)</f>
        <v>0.60572271112192178</v>
      </c>
      <c r="Y145" s="277">
        <f>IF(Y$35=0,0,Y$35/ISI_fec!Y$35)</f>
        <v>0.6077292453513754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0.79008817750735927</v>
      </c>
      <c r="C147" s="272">
        <f>IF(C$54=0,0,C$54/ISI_fec!C$54)</f>
        <v>0.78977946630064866</v>
      </c>
      <c r="D147" s="272">
        <f>IF(D$54=0,0,D$54/ISI_fec!D$54)</f>
        <v>0.7893685789200765</v>
      </c>
      <c r="E147" s="272">
        <f>IF(E$54=0,0,E$54/ISI_fec!E$54)</f>
        <v>0.78997503234121447</v>
      </c>
      <c r="F147" s="272">
        <f>IF(F$54=0,0,F$54/ISI_fec!F$54)</f>
        <v>0.78884837520047646</v>
      </c>
      <c r="G147" s="272">
        <f>IF(G$54=0,0,G$54/ISI_fec!G$54)</f>
        <v>0.78955926254429731</v>
      </c>
      <c r="H147" s="272">
        <f>IF(H$54=0,0,H$54/ISI_fec!H$54)</f>
        <v>0.78846878106190987</v>
      </c>
      <c r="I147" s="272">
        <f>IF(I$54=0,0,I$54/ISI_fec!I$54)</f>
        <v>0.79386055530391142</v>
      </c>
      <c r="J147" s="272">
        <f>IF(J$54=0,0,J$54/ISI_fec!J$54)</f>
        <v>0.7942841702621255</v>
      </c>
      <c r="K147" s="272">
        <f>IF(K$54=0,0,K$54/ISI_fec!K$54)</f>
        <v>0.79586643065099461</v>
      </c>
      <c r="L147" s="272">
        <f>IF(L$54=0,0,L$54/ISI_fec!L$54)</f>
        <v>0.79430125581572852</v>
      </c>
      <c r="M147" s="272">
        <f>IF(M$54=0,0,M$54/ISI_fec!M$54)</f>
        <v>0.79906251246556903</v>
      </c>
      <c r="N147" s="272">
        <f>IF(N$54=0,0,N$54/ISI_fec!N$54)</f>
        <v>0.80120920516000926</v>
      </c>
      <c r="O147" s="272">
        <f>IF(O$54=0,0,O$54/ISI_fec!O$54)</f>
        <v>0.80137601444555817</v>
      </c>
      <c r="P147" s="272">
        <f>IF(P$54=0,0,P$54/ISI_fec!P$54)</f>
        <v>0.80208171913075588</v>
      </c>
      <c r="Q147" s="272">
        <f>IF(Q$54=0,0,Q$54/ISI_fec!Q$54)</f>
        <v>0.79691762454666848</v>
      </c>
      <c r="R147" s="272">
        <f>IF(R$54=0,0,R$54/ISI_fec!R$54)</f>
        <v>0.79479064527132492</v>
      </c>
      <c r="S147" s="272">
        <f>IF(S$54=0,0,S$54/ISI_fec!S$54)</f>
        <v>0</v>
      </c>
      <c r="T147" s="272">
        <f>IF(T$54=0,0,T$54/ISI_fec!T$54)</f>
        <v>0</v>
      </c>
      <c r="U147" s="272">
        <f>IF(U$54=0,0,U$54/ISI_fec!U$54)</f>
        <v>0</v>
      </c>
      <c r="V147" s="272">
        <f>IF(V$54=0,0,V$54/ISI_fec!V$54)</f>
        <v>0</v>
      </c>
      <c r="W147" s="272">
        <f>IF(W$54=0,0,W$54/ISI_fec!W$54)</f>
        <v>0</v>
      </c>
      <c r="X147" s="272">
        <f>IF(X$54=0,0,X$54/ISI_fec!X$54)</f>
        <v>0</v>
      </c>
      <c r="Y147" s="272">
        <f>IF(Y$54=0,0,Y$54/ISI_fec!Y$54)</f>
        <v>0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0.54449999999999998</v>
      </c>
      <c r="C148" s="273">
        <f>IF(C$55=0,0,C$55/ISI_fec!C$55)</f>
        <v>0.54449999999999987</v>
      </c>
      <c r="D148" s="273">
        <f>IF(D$55=0,0,D$55/ISI_fec!D$55)</f>
        <v>0.5445000000000001</v>
      </c>
      <c r="E148" s="273">
        <f>IF(E$55=0,0,E$55/ISI_fec!E$55)</f>
        <v>0.54449999999999987</v>
      </c>
      <c r="F148" s="273">
        <f>IF(F$55=0,0,F$55/ISI_fec!F$55)</f>
        <v>0.54449999999999987</v>
      </c>
      <c r="G148" s="273">
        <f>IF(G$55=0,0,G$55/ISI_fec!G$55)</f>
        <v>0.54449999999999998</v>
      </c>
      <c r="H148" s="273">
        <f>IF(H$55=0,0,H$55/ISI_fec!H$55)</f>
        <v>0.5445000000000001</v>
      </c>
      <c r="I148" s="273">
        <f>IF(I$55=0,0,I$55/ISI_fec!I$55)</f>
        <v>0.54449999999999987</v>
      </c>
      <c r="J148" s="273">
        <f>IF(J$55=0,0,J$55/ISI_fec!J$55)</f>
        <v>0.54449999999999987</v>
      </c>
      <c r="K148" s="273">
        <f>IF(K$55=0,0,K$55/ISI_fec!K$55)</f>
        <v>0.5445000000000001</v>
      </c>
      <c r="L148" s="273">
        <f>IF(L$55=0,0,L$55/ISI_fec!L$55)</f>
        <v>0.54449999999999998</v>
      </c>
      <c r="M148" s="273">
        <f>IF(M$55=0,0,M$55/ISI_fec!M$55)</f>
        <v>0.54449999999999987</v>
      </c>
      <c r="N148" s="273">
        <f>IF(N$55=0,0,N$55/ISI_fec!N$55)</f>
        <v>0.5445000000000001</v>
      </c>
      <c r="O148" s="273">
        <f>IF(O$55=0,0,O$55/ISI_fec!O$55)</f>
        <v>0.5445000000000001</v>
      </c>
      <c r="P148" s="273">
        <f>IF(P$55=0,0,P$55/ISI_fec!P$55)</f>
        <v>0.5445000000000001</v>
      </c>
      <c r="Q148" s="273">
        <f>IF(Q$55=0,0,Q$55/ISI_fec!Q$55)</f>
        <v>0.54449999999999987</v>
      </c>
      <c r="R148" s="273">
        <f>IF(R$55=0,0,R$55/ISI_fec!R$55)</f>
        <v>0.5445000000000001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0.16607632293704855</v>
      </c>
      <c r="C149" s="274">
        <f>IF(C$56=0,0,C$56/ISI_fec!C$56)</f>
        <v>0.16607632293704852</v>
      </c>
      <c r="D149" s="274">
        <f>IF(D$56=0,0,D$56/ISI_fec!D$56)</f>
        <v>0.16607632293704852</v>
      </c>
      <c r="E149" s="274">
        <f>IF(E$56=0,0,E$56/ISI_fec!E$56)</f>
        <v>0.16607632293704855</v>
      </c>
      <c r="F149" s="274">
        <f>IF(F$56=0,0,F$56/ISI_fec!F$56)</f>
        <v>0.16607632293704855</v>
      </c>
      <c r="G149" s="274">
        <f>IF(G$56=0,0,G$56/ISI_fec!G$56)</f>
        <v>0.16607632293704855</v>
      </c>
      <c r="H149" s="274">
        <f>IF(H$56=0,0,H$56/ISI_fec!H$56)</f>
        <v>0.16607632293704855</v>
      </c>
      <c r="I149" s="274">
        <f>IF(I$56=0,0,I$56/ISI_fec!I$56)</f>
        <v>0.16607632293704855</v>
      </c>
      <c r="J149" s="274">
        <f>IF(J$56=0,0,J$56/ISI_fec!J$56)</f>
        <v>0.16607632293704849</v>
      </c>
      <c r="K149" s="274">
        <f>IF(K$56=0,0,K$56/ISI_fec!K$56)</f>
        <v>0.16607632293704849</v>
      </c>
      <c r="L149" s="274">
        <f>IF(L$56=0,0,L$56/ISI_fec!L$56)</f>
        <v>0.16607632293704852</v>
      </c>
      <c r="M149" s="274">
        <f>IF(M$56=0,0,M$56/ISI_fec!M$56)</f>
        <v>0.16607632293704852</v>
      </c>
      <c r="N149" s="274">
        <f>IF(N$56=0,0,N$56/ISI_fec!N$56)</f>
        <v>0.16607632293704855</v>
      </c>
      <c r="O149" s="274">
        <f>IF(O$56=0,0,O$56/ISI_fec!O$56)</f>
        <v>0.16607632293704855</v>
      </c>
      <c r="P149" s="274">
        <f>IF(P$56=0,0,P$56/ISI_fec!P$56)</f>
        <v>0.16607632293704849</v>
      </c>
      <c r="Q149" s="274">
        <f>IF(Q$56=0,0,Q$56/ISI_fec!Q$56)</f>
        <v>0.16607632293704852</v>
      </c>
      <c r="R149" s="274">
        <f>IF(R$56=0,0,R$56/ISI_fec!R$56)</f>
        <v>0.16607632293704852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0.75849841896575709</v>
      </c>
      <c r="C150" s="274">
        <f>IF(C$57=0,0,C$57/ISI_fec!C$57)</f>
        <v>0.75849841896575709</v>
      </c>
      <c r="D150" s="274">
        <f>IF(D$57=0,0,D$57/ISI_fec!D$57)</f>
        <v>0.75849841896575732</v>
      </c>
      <c r="E150" s="274">
        <f>IF(E$57=0,0,E$57/ISI_fec!E$57)</f>
        <v>0.75849841896575698</v>
      </c>
      <c r="F150" s="274">
        <f>IF(F$57=0,0,F$57/ISI_fec!F$57)</f>
        <v>0.7584984189657572</v>
      </c>
      <c r="G150" s="274">
        <f>IF(G$57=0,0,G$57/ISI_fec!G$57)</f>
        <v>0.75849841896575709</v>
      </c>
      <c r="H150" s="274">
        <f>IF(H$57=0,0,H$57/ISI_fec!H$57)</f>
        <v>0.75849841896575709</v>
      </c>
      <c r="I150" s="274">
        <f>IF(I$57=0,0,I$57/ISI_fec!I$57)</f>
        <v>0.7584984189657572</v>
      </c>
      <c r="J150" s="274">
        <f>IF(J$57=0,0,J$57/ISI_fec!J$57)</f>
        <v>0.75849841896575709</v>
      </c>
      <c r="K150" s="274">
        <f>IF(K$57=0,0,K$57/ISI_fec!K$57)</f>
        <v>0.75849841896575698</v>
      </c>
      <c r="L150" s="274">
        <f>IF(L$57=0,0,L$57/ISI_fec!L$57)</f>
        <v>0.75849841896575709</v>
      </c>
      <c r="M150" s="274">
        <f>IF(M$57=0,0,M$57/ISI_fec!M$57)</f>
        <v>0.7584984189657572</v>
      </c>
      <c r="N150" s="274">
        <f>IF(N$57=0,0,N$57/ISI_fec!N$57)</f>
        <v>0.7584984189657572</v>
      </c>
      <c r="O150" s="274">
        <f>IF(O$57=0,0,O$57/ISI_fec!O$57)</f>
        <v>0.75849841896575698</v>
      </c>
      <c r="P150" s="274">
        <f>IF(P$57=0,0,P$57/ISI_fec!P$57)</f>
        <v>0.75849841896575709</v>
      </c>
      <c r="Q150" s="274">
        <f>IF(Q$57=0,0,Q$57/ISI_fec!Q$57)</f>
        <v>0.75849841896575709</v>
      </c>
      <c r="R150" s="274">
        <f>IF(R$57=0,0,R$57/ISI_fec!R$57)</f>
        <v>0.75849841896575709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0.645006957459763</v>
      </c>
      <c r="C151" s="274">
        <f>IF(C$58=0,0,C$58/ISI_fec!C$58)</f>
        <v>0.645006957459763</v>
      </c>
      <c r="D151" s="274">
        <f>IF(D$58=0,0,D$58/ISI_fec!D$58)</f>
        <v>0.645006957459763</v>
      </c>
      <c r="E151" s="274">
        <f>IF(E$58=0,0,E$58/ISI_fec!E$58)</f>
        <v>0.645006957459763</v>
      </c>
      <c r="F151" s="274">
        <f>IF(F$58=0,0,F$58/ISI_fec!F$58)</f>
        <v>0.645006957459763</v>
      </c>
      <c r="G151" s="274">
        <f>IF(G$58=0,0,G$58/ISI_fec!G$58)</f>
        <v>0.64500695745976289</v>
      </c>
      <c r="H151" s="274">
        <f>IF(H$58=0,0,H$58/ISI_fec!H$58)</f>
        <v>0.64500695745976322</v>
      </c>
      <c r="I151" s="274">
        <f>IF(I$58=0,0,I$58/ISI_fec!I$58)</f>
        <v>0.645006957459763</v>
      </c>
      <c r="J151" s="274">
        <f>IF(J$58=0,0,J$58/ISI_fec!J$58)</f>
        <v>0.64500695745976289</v>
      </c>
      <c r="K151" s="274">
        <f>IF(K$58=0,0,K$58/ISI_fec!K$58)</f>
        <v>0.645006957459763</v>
      </c>
      <c r="L151" s="274">
        <f>IF(L$58=0,0,L$58/ISI_fec!L$58)</f>
        <v>0.64500695745976311</v>
      </c>
      <c r="M151" s="274">
        <f>IF(M$58=0,0,M$58/ISI_fec!M$58)</f>
        <v>0.645006957459763</v>
      </c>
      <c r="N151" s="274">
        <f>IF(N$58=0,0,N$58/ISI_fec!N$58)</f>
        <v>0.64500695745976289</v>
      </c>
      <c r="O151" s="274">
        <f>IF(O$58=0,0,O$58/ISI_fec!O$58)</f>
        <v>0.64500695745976289</v>
      </c>
      <c r="P151" s="274">
        <f>IF(P$58=0,0,P$58/ISI_fec!P$58)</f>
        <v>0.64500695745976289</v>
      </c>
      <c r="Q151" s="274">
        <f>IF(Q$58=0,0,Q$58/ISI_fec!Q$58)</f>
        <v>0.645006957459763</v>
      </c>
      <c r="R151" s="274">
        <f>IF(R$58=0,0,R$58/ISI_fec!R$58)</f>
        <v>0.645006957459763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1.0619160351457348</v>
      </c>
      <c r="C152" s="275">
        <f>IF(C$59=0,0,C$59/ISI_fec!C$59)</f>
        <v>1.0615991525580406</v>
      </c>
      <c r="D152" s="275">
        <f>IF(D$59=0,0,D$59/ISI_fec!D$59)</f>
        <v>1.061406178477726</v>
      </c>
      <c r="E152" s="275">
        <f>IF(E$59=0,0,E$59/ISI_fec!E$59)</f>
        <v>1.0663145970709451</v>
      </c>
      <c r="F152" s="275">
        <f>IF(F$59=0,0,F$59/ISI_fec!F$59)</f>
        <v>1.0696571438322309</v>
      </c>
      <c r="G152" s="275">
        <f>IF(G$59=0,0,G$59/ISI_fec!G$59)</f>
        <v>1.0706211777282417</v>
      </c>
      <c r="H152" s="275">
        <f>IF(H$59=0,0,H$59/ISI_fec!H$59)</f>
        <v>1.0706757388308934</v>
      </c>
      <c r="I152" s="275">
        <f>IF(I$59=0,0,I$59/ISI_fec!I$59)</f>
        <v>1.0891728464120898</v>
      </c>
      <c r="J152" s="275">
        <f>IF(J$59=0,0,J$59/ISI_fec!J$59)</f>
        <v>1.0877182581283187</v>
      </c>
      <c r="K152" s="275">
        <f>IF(K$59=0,0,K$59/ISI_fec!K$59)</f>
        <v>1.0896888104037326</v>
      </c>
      <c r="L152" s="275">
        <f>IF(L$59=0,0,L$59/ISI_fec!L$59)</f>
        <v>1.0817582987433318</v>
      </c>
      <c r="M152" s="275">
        <f>IF(M$59=0,0,M$59/ISI_fec!M$59)</f>
        <v>1.1020052955983104</v>
      </c>
      <c r="N152" s="275">
        <f>IF(N$59=0,0,N$59/ISI_fec!N$59)</f>
        <v>1.1025303887176701</v>
      </c>
      <c r="O152" s="275">
        <f>IF(O$59=0,0,O$59/ISI_fec!O$59)</f>
        <v>1.1014635152690115</v>
      </c>
      <c r="P152" s="275">
        <f>IF(P$59=0,0,P$59/ISI_fec!P$59)</f>
        <v>1.1050425919308411</v>
      </c>
      <c r="Q152" s="275">
        <f>IF(Q$59=0,0,Q$59/ISI_fec!Q$59)</f>
        <v>1.1018931128439167</v>
      </c>
      <c r="R152" s="275">
        <f>IF(R$59=0,0,R$59/ISI_fec!R$59)</f>
        <v>1.1002203055083308</v>
      </c>
      <c r="S152" s="275">
        <f>IF(S$59=0,0,S$59/ISI_fec!S$59)</f>
        <v>0</v>
      </c>
      <c r="T152" s="275">
        <f>IF(T$59=0,0,T$59/ISI_fec!T$59)</f>
        <v>0</v>
      </c>
      <c r="U152" s="275">
        <f>IF(U$59=0,0,U$59/ISI_fec!U$59)</f>
        <v>0</v>
      </c>
      <c r="V152" s="275">
        <f>IF(V$59=0,0,V$59/ISI_fec!V$59)</f>
        <v>0</v>
      </c>
      <c r="W152" s="275">
        <f>IF(W$59=0,0,W$59/ISI_fec!W$59)</f>
        <v>0</v>
      </c>
      <c r="X152" s="275">
        <f>IF(X$59=0,0,X$59/ISI_fec!X$59)</f>
        <v>0</v>
      </c>
      <c r="Y152" s="275">
        <f>IF(Y$59=0,0,Y$59/ISI_fec!Y$59)</f>
        <v>0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0.64559283722697203</v>
      </c>
      <c r="C153" s="276">
        <f>IF(C$65=0,0,C$65/ISI_fec!C$65)</f>
        <v>0.64489015401287397</v>
      </c>
      <c r="D153" s="276">
        <f>IF(D$65=0,0,D$65/ISI_fec!D$65)</f>
        <v>0.64437553787638158</v>
      </c>
      <c r="E153" s="276">
        <f>IF(E$65=0,0,E$65/ISI_fec!E$65)</f>
        <v>0.64151597290323248</v>
      </c>
      <c r="F153" s="276">
        <f>IF(F$65=0,0,F$65/ISI_fec!F$65)</f>
        <v>0.63661533367198297</v>
      </c>
      <c r="G153" s="276">
        <f>IF(G$65=0,0,G$65/ISI_fec!G$65)</f>
        <v>0.6373186756959518</v>
      </c>
      <c r="H153" s="276">
        <f>IF(H$65=0,0,H$65/ISI_fec!H$65)</f>
        <v>0.63561777643744299</v>
      </c>
      <c r="I153" s="276">
        <f>IF(I$65=0,0,I$65/ISI_fec!I$65)</f>
        <v>0.64269045820153592</v>
      </c>
      <c r="J153" s="276">
        <f>IF(J$65=0,0,J$65/ISI_fec!J$65)</f>
        <v>0.64297379382386599</v>
      </c>
      <c r="K153" s="276">
        <f>IF(K$65=0,0,K$65/ISI_fec!K$65)</f>
        <v>0.64510057966631895</v>
      </c>
      <c r="L153" s="276">
        <f>IF(L$65=0,0,L$65/ISI_fec!L$65)</f>
        <v>0.64665089850539625</v>
      </c>
      <c r="M153" s="276">
        <f>IF(M$65=0,0,M$65/ISI_fec!M$65)</f>
        <v>0.65726814962822389</v>
      </c>
      <c r="N153" s="276">
        <f>IF(N$65=0,0,N$65/ISI_fec!N$65)</f>
        <v>0.65873962007258957</v>
      </c>
      <c r="O153" s="276">
        <f>IF(O$65=0,0,O$65/ISI_fec!O$65)</f>
        <v>0.65772524134195998</v>
      </c>
      <c r="P153" s="276">
        <f>IF(P$65=0,0,P$65/ISI_fec!P$65)</f>
        <v>0.65657394349487963</v>
      </c>
      <c r="Q153" s="276">
        <f>IF(Q$65=0,0,Q$65/ISI_fec!Q$65)</f>
        <v>0.65175425931351261</v>
      </c>
      <c r="R153" s="276">
        <f>IF(R$65=0,0,R$65/ISI_fec!R$65)</f>
        <v>0.64898176663034435</v>
      </c>
      <c r="S153" s="276">
        <f>IF(S$65=0,0,S$65/ISI_fec!S$65)</f>
        <v>0</v>
      </c>
      <c r="T153" s="276">
        <f>IF(T$65=0,0,T$65/ISI_fec!T$65)</f>
        <v>0</v>
      </c>
      <c r="U153" s="276">
        <f>IF(U$65=0,0,U$65/ISI_fec!U$65)</f>
        <v>0</v>
      </c>
      <c r="V153" s="276">
        <f>IF(V$65=0,0,V$65/ISI_fec!V$65)</f>
        <v>0</v>
      </c>
      <c r="W153" s="276">
        <f>IF(W$65=0,0,W$65/ISI_fec!W$65)</f>
        <v>0</v>
      </c>
      <c r="X153" s="276">
        <f>IF(X$65=0,0,X$65/ISI_fec!X$65)</f>
        <v>0</v>
      </c>
      <c r="Y153" s="276">
        <f>IF(Y$65=0,0,Y$65/ISI_fec!Y$65)</f>
        <v>0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0.86624999999999963</v>
      </c>
      <c r="C154" s="276">
        <f>IF(C$71=0,0,C$71/ISI_fec!C$71)</f>
        <v>0.86625000000000008</v>
      </c>
      <c r="D154" s="276">
        <f>IF(D$71=0,0,D$71/ISI_fec!D$71)</f>
        <v>0.86624999999999996</v>
      </c>
      <c r="E154" s="276">
        <f>IF(E$71=0,0,E$71/ISI_fec!E$71)</f>
        <v>0.86624999999999985</v>
      </c>
      <c r="F154" s="276">
        <f>IF(F$71=0,0,F$71/ISI_fec!F$71)</f>
        <v>0.86625000000000008</v>
      </c>
      <c r="G154" s="276">
        <f>IF(G$71=0,0,G$71/ISI_fec!G$71)</f>
        <v>0.86624999999999996</v>
      </c>
      <c r="H154" s="276">
        <f>IF(H$71=0,0,H$71/ISI_fec!H$71)</f>
        <v>0.86624999999999996</v>
      </c>
      <c r="I154" s="276">
        <f>IF(I$71=0,0,I$71/ISI_fec!I$71)</f>
        <v>0.86624999999999996</v>
      </c>
      <c r="J154" s="276">
        <f>IF(J$71=0,0,J$71/ISI_fec!J$71)</f>
        <v>0.86624999999999985</v>
      </c>
      <c r="K154" s="276">
        <f>IF(K$71=0,0,K$71/ISI_fec!K$71)</f>
        <v>0.86624999999999985</v>
      </c>
      <c r="L154" s="276">
        <f>IF(L$71=0,0,L$71/ISI_fec!L$71)</f>
        <v>0.86624999999999974</v>
      </c>
      <c r="M154" s="276">
        <f>IF(M$71=0,0,M$71/ISI_fec!M$71)</f>
        <v>0.86625000000000008</v>
      </c>
      <c r="N154" s="276">
        <f>IF(N$71=0,0,N$71/ISI_fec!N$71)</f>
        <v>0.86625000000000019</v>
      </c>
      <c r="O154" s="276">
        <f>IF(O$71=0,0,O$71/ISI_fec!O$71)</f>
        <v>0.86624999999999996</v>
      </c>
      <c r="P154" s="276">
        <f>IF(P$71=0,0,P$71/ISI_fec!P$71)</f>
        <v>0.86625000000000008</v>
      </c>
      <c r="Q154" s="276">
        <f>IF(Q$71=0,0,Q$71/ISI_fec!Q$71)</f>
        <v>0.86625000000000008</v>
      </c>
      <c r="R154" s="276">
        <f>IF(R$71=0,0,R$71/ISI_fec!R$71)</f>
        <v>0.86625000000000019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0.77821429486917715</v>
      </c>
      <c r="C155" s="276">
        <f>IF(C$72=0,0,C$72/ISI_fec!C$72)</f>
        <v>0.77798849038072004</v>
      </c>
      <c r="D155" s="276">
        <f>IF(D$72=0,0,D$72/ISI_fec!D$72)</f>
        <v>0.77780453737891753</v>
      </c>
      <c r="E155" s="276">
        <f>IF(E$72=0,0,E$72/ISI_fec!E$72)</f>
        <v>0.7813721803095719</v>
      </c>
      <c r="F155" s="276">
        <f>IF(F$72=0,0,F$72/ISI_fec!F$72)</f>
        <v>0.7837734665112791</v>
      </c>
      <c r="G155" s="276">
        <f>IF(G$72=0,0,G$72/ISI_fec!G$72)</f>
        <v>0.78446509383190921</v>
      </c>
      <c r="H155" s="276">
        <f>IF(H$72=0,0,H$72/ISI_fec!H$72)</f>
        <v>0.78484587005216788</v>
      </c>
      <c r="I155" s="276">
        <f>IF(I$72=0,0,I$72/ISI_fec!I$72)</f>
        <v>0.79578665324200804</v>
      </c>
      <c r="J155" s="276">
        <f>IF(J$72=0,0,J$72/ISI_fec!J$72)</f>
        <v>0.79654076751505898</v>
      </c>
      <c r="K155" s="276">
        <f>IF(K$72=0,0,K$72/ISI_fec!K$72)</f>
        <v>0.79740533697678473</v>
      </c>
      <c r="L155" s="276">
        <f>IF(L$72=0,0,L$72/ISI_fec!L$72)</f>
        <v>0.79298792456923251</v>
      </c>
      <c r="M155" s="276">
        <f>IF(M$72=0,0,M$72/ISI_fec!M$72)</f>
        <v>0.80082972394955398</v>
      </c>
      <c r="N155" s="276">
        <f>IF(N$72=0,0,N$72/ISI_fec!N$72)</f>
        <v>0.80585326114335443</v>
      </c>
      <c r="O155" s="276">
        <f>IF(O$72=0,0,O$72/ISI_fec!O$72)</f>
        <v>0.80740736475898556</v>
      </c>
      <c r="P155" s="276">
        <f>IF(P$72=0,0,P$72/ISI_fec!P$72)</f>
        <v>0.81004708717866081</v>
      </c>
      <c r="Q155" s="276">
        <f>IF(Q$72=0,0,Q$72/ISI_fec!Q$72)</f>
        <v>0.8074043178812681</v>
      </c>
      <c r="R155" s="276">
        <f>IF(R$72=0,0,R$72/ISI_fec!R$72)</f>
        <v>0.80620870606700334</v>
      </c>
      <c r="S155" s="276">
        <f>IF(S$72=0,0,S$72/ISI_fec!S$72)</f>
        <v>0</v>
      </c>
      <c r="T155" s="276">
        <f>IF(T$72=0,0,T$72/ISI_fec!T$72)</f>
        <v>0</v>
      </c>
      <c r="U155" s="276">
        <f>IF(U$72=0,0,U$72/ISI_fec!U$72)</f>
        <v>0</v>
      </c>
      <c r="V155" s="276">
        <f>IF(V$72=0,0,V$72/ISI_fec!V$72)</f>
        <v>0</v>
      </c>
      <c r="W155" s="276">
        <f>IF(W$72=0,0,W$72/ISI_fec!W$72)</f>
        <v>0</v>
      </c>
      <c r="X155" s="276">
        <f>IF(X$72=0,0,X$72/ISI_fec!X$72)</f>
        <v>0</v>
      </c>
      <c r="Y155" s="276">
        <f>IF(Y$72=0,0,Y$72/ISI_fec!Y$72)</f>
        <v>0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0.72737495122945206</v>
      </c>
      <c r="C156" s="277">
        <f>IF(C$79=0,0,C$79/ISI_fec!C$79)</f>
        <v>0.72718453212604328</v>
      </c>
      <c r="D156" s="277">
        <f>IF(D$79=0,0,D$79/ISI_fec!D$79)</f>
        <v>0.72696235806404486</v>
      </c>
      <c r="E156" s="277">
        <f>IF(E$79=0,0,E$79/ISI_fec!E$79)</f>
        <v>0.7290245262191245</v>
      </c>
      <c r="F156" s="277">
        <f>IF(F$79=0,0,F$79/ISI_fec!F$79)</f>
        <v>0.72966827714269056</v>
      </c>
      <c r="G156" s="277">
        <f>IF(G$79=0,0,G$79/ISI_fec!G$79)</f>
        <v>0.73030758733966361</v>
      </c>
      <c r="H156" s="277">
        <f>IF(H$79=0,0,H$79/ISI_fec!H$79)</f>
        <v>0.7302510479127664</v>
      </c>
      <c r="I156" s="277">
        <f>IF(I$79=0,0,I$79/ISI_fec!I$79)</f>
        <v>0.73744666414557092</v>
      </c>
      <c r="J156" s="277">
        <f>IF(J$79=0,0,J$79/ISI_fec!J$79)</f>
        <v>0.73808650815669885</v>
      </c>
      <c r="K156" s="277">
        <f>IF(K$79=0,0,K$79/ISI_fec!K$79)</f>
        <v>0.73908570934538764</v>
      </c>
      <c r="L156" s="277">
        <f>IF(L$79=0,0,L$79/ISI_fec!L$79)</f>
        <v>0.73609829420551531</v>
      </c>
      <c r="M156" s="277">
        <f>IF(M$79=0,0,M$79/ISI_fec!M$79)</f>
        <v>0.74185294938273738</v>
      </c>
      <c r="N156" s="277">
        <f>IF(N$79=0,0,N$79/ISI_fec!N$79)</f>
        <v>0.74517570779347453</v>
      </c>
      <c r="O156" s="277">
        <f>IF(O$79=0,0,O$79/ISI_fec!O$79)</f>
        <v>0.74593498168391681</v>
      </c>
      <c r="P156" s="277">
        <f>IF(P$79=0,0,P$79/ISI_fec!P$79)</f>
        <v>0.74753435639834842</v>
      </c>
      <c r="Q156" s="277">
        <f>IF(Q$79=0,0,Q$79/ISI_fec!Q$79)</f>
        <v>0.74361009181916415</v>
      </c>
      <c r="R156" s="277">
        <f>IF(R$79=0,0,R$79/ISI_fec!R$79)</f>
        <v>0.74136380326817974</v>
      </c>
      <c r="S156" s="277">
        <f>IF(S$79=0,0,S$79/ISI_fec!S$79)</f>
        <v>0</v>
      </c>
      <c r="T156" s="277">
        <f>IF(T$79=0,0,T$79/ISI_fec!T$79)</f>
        <v>0</v>
      </c>
      <c r="U156" s="277">
        <f>IF(U$79=0,0,U$79/ISI_fec!U$79)</f>
        <v>0</v>
      </c>
      <c r="V156" s="277">
        <f>IF(V$79=0,0,V$79/ISI_fec!V$79)</f>
        <v>0</v>
      </c>
      <c r="W156" s="277">
        <f>IF(W$79=0,0,W$79/ISI_fec!W$79)</f>
        <v>0</v>
      </c>
      <c r="X156" s="277">
        <f>IF(X$79=0,0,X$79/ISI_fec!X$79)</f>
        <v>0</v>
      </c>
      <c r="Y156" s="277">
        <f>IF(Y$79=0,0,Y$79/ISI_fec!Y$79)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NL: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2107.2087061237357</v>
      </c>
      <c r="C5" s="223">
        <f t="shared" si="0"/>
        <v>2251.0187184875381</v>
      </c>
      <c r="D5" s="223">
        <f t="shared" si="0"/>
        <v>2312.8440413709195</v>
      </c>
      <c r="E5" s="223">
        <f t="shared" si="0"/>
        <v>2350.1898008938269</v>
      </c>
      <c r="F5" s="223">
        <f t="shared" si="0"/>
        <v>2432.7415087064601</v>
      </c>
      <c r="G5" s="223">
        <f t="shared" si="0"/>
        <v>2396.8013372141313</v>
      </c>
      <c r="H5" s="223">
        <f t="shared" si="0"/>
        <v>2396.1063236715554</v>
      </c>
      <c r="I5" s="223">
        <f t="shared" si="0"/>
        <v>2419.1260185321335</v>
      </c>
      <c r="J5" s="223">
        <f t="shared" si="0"/>
        <v>2327.9723846036791</v>
      </c>
      <c r="K5" s="223">
        <f t="shared" si="0"/>
        <v>2036.8072941150572</v>
      </c>
      <c r="L5" s="223">
        <f t="shared" si="0"/>
        <v>2347.4263332212918</v>
      </c>
      <c r="M5" s="223">
        <f t="shared" si="0"/>
        <v>2322.613899999049</v>
      </c>
      <c r="N5" s="223">
        <f t="shared" si="0"/>
        <v>2329.9345140299383</v>
      </c>
      <c r="O5" s="223">
        <f t="shared" si="0"/>
        <v>2299.5050267118713</v>
      </c>
      <c r="P5" s="223">
        <f t="shared" si="0"/>
        <v>2285.1054670196472</v>
      </c>
      <c r="Q5" s="223">
        <f t="shared" si="0"/>
        <v>2714.3763894590338</v>
      </c>
      <c r="R5" s="223">
        <f t="shared" si="0"/>
        <v>2966.5873365621987</v>
      </c>
      <c r="S5" s="223">
        <f t="shared" si="0"/>
        <v>3184.708548261111</v>
      </c>
      <c r="T5" s="223">
        <f t="shared" si="0"/>
        <v>2916.8040470878395</v>
      </c>
      <c r="U5" s="223">
        <f t="shared" si="0"/>
        <v>2708.2006070185048</v>
      </c>
      <c r="V5" s="223">
        <f t="shared" si="0"/>
        <v>2650.651892107107</v>
      </c>
      <c r="W5" s="223">
        <f t="shared" si="0"/>
        <v>2882.9481943459577</v>
      </c>
      <c r="X5" s="223">
        <f t="shared" si="0"/>
        <v>3254.3575931820783</v>
      </c>
      <c r="Y5" s="223">
        <f t="shared" si="0"/>
        <v>2750.3175537073489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1.4138466265200691</v>
      </c>
      <c r="C10" s="260">
        <v>1.4375918848393321</v>
      </c>
      <c r="D10" s="260">
        <v>1.420654101800269</v>
      </c>
      <c r="E10" s="260">
        <v>1.3656399620011961</v>
      </c>
      <c r="F10" s="260">
        <v>1.33648710102655</v>
      </c>
      <c r="G10" s="260">
        <v>1.3178421984558939</v>
      </c>
      <c r="H10" s="260">
        <v>1.304938009435995</v>
      </c>
      <c r="I10" s="260">
        <v>1.218302870850227</v>
      </c>
      <c r="J10" s="260">
        <v>1.2052613015114939</v>
      </c>
      <c r="K10" s="260">
        <v>1.062240780689407</v>
      </c>
      <c r="L10" s="260">
        <v>1.2980599246732769</v>
      </c>
      <c r="M10" s="260">
        <v>1.2765964212456611</v>
      </c>
      <c r="N10" s="260">
        <v>1.278848369331729</v>
      </c>
      <c r="O10" s="260">
        <v>1.2738495385055231</v>
      </c>
      <c r="P10" s="260">
        <v>1.2341813163464199</v>
      </c>
      <c r="Q10" s="260">
        <v>1.3199138088325491</v>
      </c>
      <c r="R10" s="260">
        <v>1.3429100124762241</v>
      </c>
      <c r="S10" s="260">
        <v>1.4204940455973669</v>
      </c>
      <c r="T10" s="260">
        <v>1.343539179094358</v>
      </c>
      <c r="U10" s="260">
        <v>1.372251929966805</v>
      </c>
      <c r="V10" s="260">
        <v>1.3389606636070099</v>
      </c>
      <c r="W10" s="260">
        <v>1.490325636504966</v>
      </c>
      <c r="X10" s="260">
        <v>1.2770571743557531</v>
      </c>
      <c r="Y10" s="260">
        <v>1.0664307831148341</v>
      </c>
      <c r="DA10" s="68" t="s">
        <v>347</v>
      </c>
    </row>
    <row r="11" spans="1:105" ht="12" customHeight="1" x14ac:dyDescent="0.25">
      <c r="A11" s="37" t="s">
        <v>159</v>
      </c>
      <c r="B11" s="226">
        <v>3.0862426612262479E-2</v>
      </c>
      <c r="C11" s="226">
        <v>3.0997451451850969E-2</v>
      </c>
      <c r="D11" s="226">
        <v>2.0706494070924491E-2</v>
      </c>
      <c r="E11" s="226">
        <v>3.115457725531923E-2</v>
      </c>
      <c r="F11" s="226">
        <v>3.1309086686865939E-2</v>
      </c>
      <c r="G11" s="226">
        <v>3.1253063107659802E-2</v>
      </c>
      <c r="H11" s="226">
        <v>3.122564118194103E-2</v>
      </c>
      <c r="I11" s="226">
        <v>3.1340945021140473E-2</v>
      </c>
      <c r="J11" s="226">
        <v>3.1444705534129272E-2</v>
      </c>
      <c r="K11" s="226">
        <v>2.1113943641033681E-2</v>
      </c>
      <c r="L11" s="226">
        <v>3.1219088531966109E-2</v>
      </c>
      <c r="M11" s="226">
        <v>3.1027158768266019E-2</v>
      </c>
      <c r="N11" s="226">
        <v>3.1120861189303871E-2</v>
      </c>
      <c r="O11" s="226">
        <v>4.1586731921798917E-2</v>
      </c>
      <c r="P11" s="226">
        <v>4.1641071833490723E-2</v>
      </c>
      <c r="Q11" s="226">
        <v>5.8806157475519184E-3</v>
      </c>
      <c r="R11" s="226">
        <v>7.3863725581570098E-4</v>
      </c>
      <c r="S11" s="226">
        <v>7.4978644372479368E-4</v>
      </c>
      <c r="T11" s="226">
        <v>6.7565630534257497E-4</v>
      </c>
      <c r="U11" s="226">
        <v>7.4301907225798384E-5</v>
      </c>
      <c r="V11" s="226">
        <v>4.3028611658926181E-3</v>
      </c>
      <c r="W11" s="226">
        <v>2.1094756081746491E-2</v>
      </c>
      <c r="X11" s="226">
        <v>3.2809619862062489E-2</v>
      </c>
      <c r="Y11" s="226">
        <v>2.6246968715360541E-2</v>
      </c>
      <c r="DA11" s="69" t="s">
        <v>348</v>
      </c>
    </row>
    <row r="12" spans="1:105" ht="12" customHeight="1" x14ac:dyDescent="0.25">
      <c r="A12" s="37" t="s">
        <v>35</v>
      </c>
      <c r="B12" s="226">
        <v>1.3829841999078061</v>
      </c>
      <c r="C12" s="226">
        <v>1.4065944333874809</v>
      </c>
      <c r="D12" s="226">
        <v>1.399947607729344</v>
      </c>
      <c r="E12" s="226">
        <v>1.3344853847458771</v>
      </c>
      <c r="F12" s="226">
        <v>1.3051780143396849</v>
      </c>
      <c r="G12" s="226">
        <v>1.2865891353482339</v>
      </c>
      <c r="H12" s="226">
        <v>1.2737123682540541</v>
      </c>
      <c r="I12" s="226">
        <v>1.186961925829086</v>
      </c>
      <c r="J12" s="226">
        <v>1.173816595977365</v>
      </c>
      <c r="K12" s="226">
        <v>1.0411268370483731</v>
      </c>
      <c r="L12" s="226">
        <v>1.266840836141311</v>
      </c>
      <c r="M12" s="226">
        <v>1.2455692624773951</v>
      </c>
      <c r="N12" s="226">
        <v>1.2477275081424251</v>
      </c>
      <c r="O12" s="226">
        <v>1.232262806583724</v>
      </c>
      <c r="P12" s="226">
        <v>1.1925402445129289</v>
      </c>
      <c r="Q12" s="226">
        <v>1.3140331930849971</v>
      </c>
      <c r="R12" s="226">
        <v>1.342171375220409</v>
      </c>
      <c r="S12" s="226">
        <v>1.4197442591536431</v>
      </c>
      <c r="T12" s="226">
        <v>1.342863522789016</v>
      </c>
      <c r="U12" s="226">
        <v>1.372177628059579</v>
      </c>
      <c r="V12" s="226">
        <v>1.3346578024411171</v>
      </c>
      <c r="W12" s="226">
        <v>1.469230880423219</v>
      </c>
      <c r="X12" s="226">
        <v>1.2442475544936911</v>
      </c>
      <c r="Y12" s="226">
        <v>1.0401838143994731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316.06219643788393</v>
      </c>
      <c r="C16" s="261">
        <v>347.53467396681128</v>
      </c>
      <c r="D16" s="261">
        <v>359.91612019434899</v>
      </c>
      <c r="E16" s="261">
        <v>364.78795656814867</v>
      </c>
      <c r="F16" s="261">
        <v>389.49281739743412</v>
      </c>
      <c r="G16" s="261">
        <v>378.07130675717019</v>
      </c>
      <c r="H16" s="261">
        <v>394.1022956887216</v>
      </c>
      <c r="I16" s="261">
        <v>374.17041366904073</v>
      </c>
      <c r="J16" s="261">
        <v>365.60628569874171</v>
      </c>
      <c r="K16" s="261">
        <v>335.38384436857672</v>
      </c>
      <c r="L16" s="261">
        <v>367.18952008113507</v>
      </c>
      <c r="M16" s="261">
        <v>352.33466244353428</v>
      </c>
      <c r="N16" s="261">
        <v>355.37987812743529</v>
      </c>
      <c r="O16" s="261">
        <v>354.50630472043451</v>
      </c>
      <c r="P16" s="261">
        <v>344.76972714954792</v>
      </c>
      <c r="Q16" s="261">
        <v>401.00384365733919</v>
      </c>
      <c r="R16" s="261">
        <v>473.74059667906027</v>
      </c>
      <c r="S16" s="261">
        <v>554.56092357897296</v>
      </c>
      <c r="T16" s="261">
        <v>477.95142368692291</v>
      </c>
      <c r="U16" s="261">
        <v>394.93313008866591</v>
      </c>
      <c r="V16" s="261">
        <v>424.5850885479195</v>
      </c>
      <c r="W16" s="261">
        <v>495.65875052530578</v>
      </c>
      <c r="X16" s="261">
        <v>685.28266628531912</v>
      </c>
      <c r="Y16" s="261">
        <v>582.11247552690872</v>
      </c>
      <c r="DA16" s="70" t="s">
        <v>353</v>
      </c>
    </row>
    <row r="17" spans="1:105" ht="12" customHeight="1" x14ac:dyDescent="0.25">
      <c r="A17" s="18" t="s">
        <v>28</v>
      </c>
      <c r="B17" s="230">
        <v>5.6796344276079704</v>
      </c>
      <c r="C17" s="230">
        <v>4.0543747098493874</v>
      </c>
      <c r="D17" s="230">
        <v>4.1675520803823938</v>
      </c>
      <c r="E17" s="230">
        <v>3.2770283300756038</v>
      </c>
      <c r="F17" s="230">
        <v>4.1510146932550684</v>
      </c>
      <c r="G17" s="230">
        <v>4.0933589004998234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9.4943952350443084</v>
      </c>
      <c r="S17" s="230">
        <v>21.37001681289544</v>
      </c>
      <c r="T17" s="230">
        <v>26.960889150595769</v>
      </c>
      <c r="U17" s="230">
        <v>10.59399271171087</v>
      </c>
      <c r="V17" s="230">
        <v>10.49632419909495</v>
      </c>
      <c r="W17" s="230">
        <v>13.57438877163016</v>
      </c>
      <c r="X17" s="230">
        <v>7.5828384202394021</v>
      </c>
      <c r="Y17" s="230">
        <v>1.1529369471880859</v>
      </c>
      <c r="DA17" s="71" t="s">
        <v>354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87.198096215689475</v>
      </c>
      <c r="C19" s="230">
        <v>87.071443423027688</v>
      </c>
      <c r="D19" s="230">
        <v>85.702573179893264</v>
      </c>
      <c r="E19" s="230">
        <v>78.09693525412392</v>
      </c>
      <c r="F19" s="230">
        <v>68.95845192372721</v>
      </c>
      <c r="G19" s="230">
        <v>69.340839673867904</v>
      </c>
      <c r="H19" s="230">
        <v>64.96890415219255</v>
      </c>
      <c r="I19" s="230">
        <v>61.136126975084487</v>
      </c>
      <c r="J19" s="230">
        <v>60.65161309873416</v>
      </c>
      <c r="K19" s="230">
        <v>56.834628461222742</v>
      </c>
      <c r="L19" s="230">
        <v>70.58491064566212</v>
      </c>
      <c r="M19" s="230">
        <v>71.267799723413546</v>
      </c>
      <c r="N19" s="230">
        <v>71.170120251575</v>
      </c>
      <c r="O19" s="230">
        <v>68.863624900517351</v>
      </c>
      <c r="P19" s="230">
        <v>65.513790154810721</v>
      </c>
      <c r="Q19" s="230">
        <v>63.448351489883358</v>
      </c>
      <c r="R19" s="230">
        <v>61.088104180268957</v>
      </c>
      <c r="S19" s="230">
        <v>60.948160687473013</v>
      </c>
      <c r="T19" s="230">
        <v>60.35682730463391</v>
      </c>
      <c r="U19" s="230">
        <v>71.151464932003336</v>
      </c>
      <c r="V19" s="230">
        <v>63.158296916395592</v>
      </c>
      <c r="W19" s="230">
        <v>68.68401983366374</v>
      </c>
      <c r="X19" s="230">
        <v>41.583479606680683</v>
      </c>
      <c r="Y19" s="230">
        <v>35.227060323062808</v>
      </c>
      <c r="DA19" s="71" t="s">
        <v>356</v>
      </c>
    </row>
    <row r="20" spans="1:105" ht="12" customHeight="1" x14ac:dyDescent="0.25">
      <c r="A20" s="18" t="s">
        <v>36</v>
      </c>
      <c r="B20" s="230">
        <v>223.18446579458649</v>
      </c>
      <c r="C20" s="230">
        <v>256.40885583393418</v>
      </c>
      <c r="D20" s="230">
        <v>270.04599493407329</v>
      </c>
      <c r="E20" s="230">
        <v>283.41399298394907</v>
      </c>
      <c r="F20" s="230">
        <v>316.38335078045179</v>
      </c>
      <c r="G20" s="230">
        <v>304.63710818280248</v>
      </c>
      <c r="H20" s="230">
        <v>329.13339153652902</v>
      </c>
      <c r="I20" s="230">
        <v>313.03428669395618</v>
      </c>
      <c r="J20" s="230">
        <v>304.95467260000748</v>
      </c>
      <c r="K20" s="230">
        <v>278.54921590735398</v>
      </c>
      <c r="L20" s="230">
        <v>296.60460943547298</v>
      </c>
      <c r="M20" s="230">
        <v>281.06686272012081</v>
      </c>
      <c r="N20" s="230">
        <v>284.20975787586042</v>
      </c>
      <c r="O20" s="230">
        <v>285.64267981991719</v>
      </c>
      <c r="P20" s="230">
        <v>279.25593699473711</v>
      </c>
      <c r="Q20" s="230">
        <v>337.55549216745578</v>
      </c>
      <c r="R20" s="230">
        <v>403.15809726374698</v>
      </c>
      <c r="S20" s="230">
        <v>472.24274607860451</v>
      </c>
      <c r="T20" s="230">
        <v>390.63370723169322</v>
      </c>
      <c r="U20" s="230">
        <v>313.18767244495172</v>
      </c>
      <c r="V20" s="230">
        <v>350.93046743242888</v>
      </c>
      <c r="W20" s="230">
        <v>413.4003419200119</v>
      </c>
      <c r="X20" s="230">
        <v>636.11634825839906</v>
      </c>
      <c r="Y20" s="230">
        <v>545.73247825665783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736.72632690165938</v>
      </c>
      <c r="C22" s="261">
        <v>794.69874704554115</v>
      </c>
      <c r="D22" s="261">
        <v>836.65922366571147</v>
      </c>
      <c r="E22" s="261">
        <v>837.53683915745069</v>
      </c>
      <c r="F22" s="261">
        <v>873.02086528186157</v>
      </c>
      <c r="G22" s="261">
        <v>849.4134385025925</v>
      </c>
      <c r="H22" s="261">
        <v>891.16193311790414</v>
      </c>
      <c r="I22" s="261">
        <v>860.38220578616688</v>
      </c>
      <c r="J22" s="261">
        <v>834.3166198354279</v>
      </c>
      <c r="K22" s="261">
        <v>778.63905352836105</v>
      </c>
      <c r="L22" s="261">
        <v>846.984772057687</v>
      </c>
      <c r="M22" s="261">
        <v>820.58334119797019</v>
      </c>
      <c r="N22" s="261">
        <v>826.29171726509435</v>
      </c>
      <c r="O22" s="261">
        <v>815.37973548455443</v>
      </c>
      <c r="P22" s="261">
        <v>798.27463756918712</v>
      </c>
      <c r="Q22" s="261">
        <v>1129.2874078935531</v>
      </c>
      <c r="R22" s="261">
        <v>1292.1061686335661</v>
      </c>
      <c r="S22" s="261">
        <v>1391.2243214326711</v>
      </c>
      <c r="T22" s="261">
        <v>1237.2158653951001</v>
      </c>
      <c r="U22" s="261">
        <v>1136.552603857006</v>
      </c>
      <c r="V22" s="261">
        <v>1099.7099230201341</v>
      </c>
      <c r="W22" s="261">
        <v>1149.6470985992021</v>
      </c>
      <c r="X22" s="261">
        <v>1404.025352520008</v>
      </c>
      <c r="Y22" s="261">
        <v>1228.7547663602329</v>
      </c>
      <c r="DA22" s="70" t="s">
        <v>359</v>
      </c>
    </row>
    <row r="23" spans="1:105" ht="12" customHeight="1" x14ac:dyDescent="0.25">
      <c r="A23" s="18" t="s">
        <v>28</v>
      </c>
      <c r="B23" s="230">
        <v>12.780495007326479</v>
      </c>
      <c r="C23" s="230">
        <v>9.1594212408191868</v>
      </c>
      <c r="D23" s="230">
        <v>9.0231685357629097</v>
      </c>
      <c r="E23" s="230">
        <v>7.294717005692851</v>
      </c>
      <c r="F23" s="230">
        <v>9.0662889393906028</v>
      </c>
      <c r="G23" s="230">
        <v>9.1275002244389487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12.570726582070989</v>
      </c>
      <c r="S23" s="230">
        <v>28.88399463675886</v>
      </c>
      <c r="T23" s="230">
        <v>37.886612221796078</v>
      </c>
      <c r="U23" s="230">
        <v>14.394783664435749</v>
      </c>
      <c r="V23" s="230">
        <v>14.58458484627262</v>
      </c>
      <c r="W23" s="230">
        <v>21.330475322761021</v>
      </c>
      <c r="X23" s="230">
        <v>11.898600239307459</v>
      </c>
      <c r="Y23" s="230">
        <v>1.8137513854578891</v>
      </c>
      <c r="DA23" s="71" t="s">
        <v>360</v>
      </c>
    </row>
    <row r="24" spans="1:105" ht="12" customHeight="1" x14ac:dyDescent="0.25">
      <c r="A24" s="18" t="s">
        <v>42</v>
      </c>
      <c r="B24" s="230">
        <v>25.513065719942659</v>
      </c>
      <c r="C24" s="230">
        <v>9.5674499999773008</v>
      </c>
      <c r="D24" s="230">
        <v>57.404699999739933</v>
      </c>
      <c r="E24" s="230">
        <v>25.513065719938648</v>
      </c>
      <c r="F24" s="230">
        <v>22.32418427990503</v>
      </c>
      <c r="G24" s="230">
        <v>6.3781657199816904</v>
      </c>
      <c r="H24" s="230">
        <v>57.404699999826342</v>
      </c>
      <c r="I24" s="230">
        <v>44.647965719853303</v>
      </c>
      <c r="J24" s="230">
        <v>35.080515719906941</v>
      </c>
      <c r="K24" s="230">
        <v>25.513065719916661</v>
      </c>
      <c r="L24" s="230">
        <v>47.83724999989176</v>
      </c>
      <c r="M24" s="230">
        <v>35.080515719794079</v>
      </c>
      <c r="N24" s="230">
        <v>31.891634279819922</v>
      </c>
      <c r="O24" s="230">
        <v>30.438128159935459</v>
      </c>
      <c r="P24" s="230">
        <v>30.438128159899279</v>
      </c>
      <c r="Q24" s="230">
        <v>548.15813423746795</v>
      </c>
      <c r="R24" s="230">
        <v>664.86626927710711</v>
      </c>
      <c r="S24" s="230">
        <v>641.6725132775498</v>
      </c>
      <c r="T24" s="230">
        <v>565.57776959878004</v>
      </c>
      <c r="U24" s="230">
        <v>599.92990415847885</v>
      </c>
      <c r="V24" s="230">
        <v>509.75127359853508</v>
      </c>
      <c r="W24" s="230">
        <v>370.78059311890269</v>
      </c>
      <c r="X24" s="230">
        <v>328.71502079882691</v>
      </c>
      <c r="Y24" s="230">
        <v>313.00016975868022</v>
      </c>
      <c r="DA24" s="71" t="s">
        <v>361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196.21594444809151</v>
      </c>
      <c r="C26" s="230">
        <v>196.7070350996967</v>
      </c>
      <c r="D26" s="230">
        <v>185.5546725836659</v>
      </c>
      <c r="E26" s="230">
        <v>173.84501576085191</v>
      </c>
      <c r="F26" s="230">
        <v>150.61311417891679</v>
      </c>
      <c r="G26" s="230">
        <v>154.61838188895001</v>
      </c>
      <c r="H26" s="230">
        <v>137.4472931450012</v>
      </c>
      <c r="I26" s="230">
        <v>133.28373985958629</v>
      </c>
      <c r="J26" s="230">
        <v>132.58787077117529</v>
      </c>
      <c r="K26" s="230">
        <v>127.6258126928272</v>
      </c>
      <c r="L26" s="230">
        <v>153.6202787723565</v>
      </c>
      <c r="M26" s="230">
        <v>158.88603653160499</v>
      </c>
      <c r="N26" s="230">
        <v>159.090463230024</v>
      </c>
      <c r="O26" s="230">
        <v>152.47662367595669</v>
      </c>
      <c r="P26" s="230">
        <v>145.9057335646599</v>
      </c>
      <c r="Q26" s="230">
        <v>91.948481290615788</v>
      </c>
      <c r="R26" s="230">
        <v>80.881597622225527</v>
      </c>
      <c r="S26" s="230">
        <v>82.378332306925657</v>
      </c>
      <c r="T26" s="230">
        <v>84.816034747802377</v>
      </c>
      <c r="U26" s="230">
        <v>96.678369805907678</v>
      </c>
      <c r="V26" s="230">
        <v>87.758106804920843</v>
      </c>
      <c r="W26" s="230">
        <v>107.9284537062844</v>
      </c>
      <c r="X26" s="230">
        <v>65.250658523680698</v>
      </c>
      <c r="Y26" s="230">
        <v>55.417713537929018</v>
      </c>
      <c r="DA26" s="71" t="s">
        <v>363</v>
      </c>
    </row>
    <row r="27" spans="1:105" ht="12" customHeight="1" x14ac:dyDescent="0.25">
      <c r="A27" s="18" t="s">
        <v>36</v>
      </c>
      <c r="B27" s="230">
        <v>502.2168217262988</v>
      </c>
      <c r="C27" s="230">
        <v>579.26484070504796</v>
      </c>
      <c r="D27" s="230">
        <v>584.67668254654268</v>
      </c>
      <c r="E27" s="230">
        <v>630.88404067096724</v>
      </c>
      <c r="F27" s="230">
        <v>691.01727788364917</v>
      </c>
      <c r="G27" s="230">
        <v>679.28939066922192</v>
      </c>
      <c r="H27" s="230">
        <v>696.30993997307655</v>
      </c>
      <c r="I27" s="230">
        <v>682.45050020672727</v>
      </c>
      <c r="J27" s="230">
        <v>666.64823334434561</v>
      </c>
      <c r="K27" s="230">
        <v>625.50017511561714</v>
      </c>
      <c r="L27" s="230">
        <v>645.52724328543877</v>
      </c>
      <c r="M27" s="230">
        <v>626.61678894657109</v>
      </c>
      <c r="N27" s="230">
        <v>635.30961975525042</v>
      </c>
      <c r="O27" s="230">
        <v>632.46498364866227</v>
      </c>
      <c r="P27" s="230">
        <v>621.93077584462787</v>
      </c>
      <c r="Q27" s="230">
        <v>489.18079236546902</v>
      </c>
      <c r="R27" s="230">
        <v>533.78757515216239</v>
      </c>
      <c r="S27" s="230">
        <v>638.28948121143628</v>
      </c>
      <c r="T27" s="230">
        <v>548.93544882672165</v>
      </c>
      <c r="U27" s="230">
        <v>425.54954622818349</v>
      </c>
      <c r="V27" s="230">
        <v>487.61595777040571</v>
      </c>
      <c r="W27" s="230">
        <v>649.60757645125398</v>
      </c>
      <c r="X27" s="230">
        <v>998.16107295819336</v>
      </c>
      <c r="Y27" s="230">
        <v>858.52313167816612</v>
      </c>
      <c r="DA27" s="71" t="s">
        <v>364</v>
      </c>
    </row>
    <row r="28" spans="1:105" ht="12" customHeight="1" x14ac:dyDescent="0.25">
      <c r="A28" s="57" t="s">
        <v>179</v>
      </c>
      <c r="B28" s="261">
        <v>334.86438636907928</v>
      </c>
      <c r="C28" s="261">
        <v>340.46838717391961</v>
      </c>
      <c r="D28" s="261">
        <v>336.47035290550298</v>
      </c>
      <c r="E28" s="261">
        <v>323.52402716581122</v>
      </c>
      <c r="F28" s="261">
        <v>316.66601707042651</v>
      </c>
      <c r="G28" s="261">
        <v>312.27369902468888</v>
      </c>
      <c r="H28" s="261">
        <v>307.86499433669849</v>
      </c>
      <c r="I28" s="261">
        <v>290.22800637327771</v>
      </c>
      <c r="J28" s="261">
        <v>287.13477889007561</v>
      </c>
      <c r="K28" s="261">
        <v>254.85193283624011</v>
      </c>
      <c r="L28" s="261">
        <v>306.24229539528528</v>
      </c>
      <c r="M28" s="261">
        <v>301.17855956001392</v>
      </c>
      <c r="N28" s="261">
        <v>301.70984608837819</v>
      </c>
      <c r="O28" s="261">
        <v>300.53050652368472</v>
      </c>
      <c r="P28" s="261">
        <v>291.17185737556372</v>
      </c>
      <c r="Q28" s="261">
        <v>312.2276353087218</v>
      </c>
      <c r="R28" s="261">
        <v>317.5327863047653</v>
      </c>
      <c r="S28" s="261">
        <v>336.36874202197498</v>
      </c>
      <c r="T28" s="261">
        <v>317.94062680706861</v>
      </c>
      <c r="U28" s="261">
        <v>324.80371574432007</v>
      </c>
      <c r="V28" s="261">
        <v>317.59124289715129</v>
      </c>
      <c r="W28" s="261">
        <v>352.88204870667442</v>
      </c>
      <c r="X28" s="261">
        <v>302.43699409237217</v>
      </c>
      <c r="Y28" s="261">
        <v>252.60105863267569</v>
      </c>
      <c r="DA28" s="70" t="s">
        <v>365</v>
      </c>
    </row>
    <row r="29" spans="1:105" ht="12" customHeight="1" x14ac:dyDescent="0.25">
      <c r="A29" s="60" t="s">
        <v>181</v>
      </c>
      <c r="B29" s="262">
        <v>334.86438636907928</v>
      </c>
      <c r="C29" s="262">
        <v>340.46838717391961</v>
      </c>
      <c r="D29" s="262">
        <v>336.47035290550298</v>
      </c>
      <c r="E29" s="262">
        <v>323.52402716581122</v>
      </c>
      <c r="F29" s="262">
        <v>316.66601707042651</v>
      </c>
      <c r="G29" s="262">
        <v>312.27369902468888</v>
      </c>
      <c r="H29" s="262">
        <v>307.86499433669849</v>
      </c>
      <c r="I29" s="262">
        <v>290.22800637327771</v>
      </c>
      <c r="J29" s="262">
        <v>287.13477889007561</v>
      </c>
      <c r="K29" s="262">
        <v>254.85193283624011</v>
      </c>
      <c r="L29" s="262">
        <v>306.24229539528528</v>
      </c>
      <c r="M29" s="262">
        <v>301.17855956001392</v>
      </c>
      <c r="N29" s="262">
        <v>301.70984608837819</v>
      </c>
      <c r="O29" s="262">
        <v>300.53050652368472</v>
      </c>
      <c r="P29" s="262">
        <v>291.17185737556372</v>
      </c>
      <c r="Q29" s="262">
        <v>312.2276353087218</v>
      </c>
      <c r="R29" s="262">
        <v>317.5327863047653</v>
      </c>
      <c r="S29" s="262">
        <v>336.36874202197498</v>
      </c>
      <c r="T29" s="262">
        <v>317.94062680706861</v>
      </c>
      <c r="U29" s="262">
        <v>324.80371574432007</v>
      </c>
      <c r="V29" s="262">
        <v>317.59124289715129</v>
      </c>
      <c r="W29" s="262">
        <v>352.88204870667442</v>
      </c>
      <c r="X29" s="262">
        <v>302.43699409237217</v>
      </c>
      <c r="Y29" s="262">
        <v>252.60105863267569</v>
      </c>
      <c r="DA29" s="72" t="s">
        <v>366</v>
      </c>
    </row>
    <row r="30" spans="1:105" ht="12" customHeight="1" x14ac:dyDescent="0.25">
      <c r="A30" s="59" t="s">
        <v>31</v>
      </c>
      <c r="B30" s="230">
        <v>2.168695642322445</v>
      </c>
      <c r="C30" s="230">
        <v>2.1782327079167532</v>
      </c>
      <c r="D30" s="230">
        <v>2.1825648014475929</v>
      </c>
      <c r="E30" s="230">
        <v>2.189131360794585</v>
      </c>
      <c r="F30" s="230">
        <v>2.1999724392912401</v>
      </c>
      <c r="G30" s="230">
        <v>2.1960173564486039</v>
      </c>
      <c r="H30" s="230">
        <v>0</v>
      </c>
      <c r="I30" s="230">
        <v>4.3920262602601214</v>
      </c>
      <c r="J30" s="230">
        <v>4.3958251177040042</v>
      </c>
      <c r="K30" s="230">
        <v>6.6156701755977609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1.3576498806530011</v>
      </c>
      <c r="R30" s="230">
        <v>1.1767807091604361</v>
      </c>
      <c r="S30" s="230">
        <v>2.0976099372446271</v>
      </c>
      <c r="T30" s="230">
        <v>1.6186253888519759</v>
      </c>
      <c r="U30" s="230">
        <v>1.788908540571029</v>
      </c>
      <c r="V30" s="230">
        <v>2.9806369143285032</v>
      </c>
      <c r="W30" s="230">
        <v>2.2869017983021118</v>
      </c>
      <c r="X30" s="230">
        <v>2.01530760238143</v>
      </c>
      <c r="Y30" s="230">
        <v>1.676543681604699</v>
      </c>
      <c r="DA30" s="71" t="s">
        <v>367</v>
      </c>
    </row>
    <row r="31" spans="1:105" ht="12" customHeight="1" x14ac:dyDescent="0.25">
      <c r="A31" s="59" t="s">
        <v>159</v>
      </c>
      <c r="B31" s="230">
        <v>7.2623127195506738</v>
      </c>
      <c r="C31" s="230">
        <v>7.2942347200791504</v>
      </c>
      <c r="D31" s="230">
        <v>4.8723528785701884</v>
      </c>
      <c r="E31" s="230">
        <v>7.3306677563222733</v>
      </c>
      <c r="F31" s="230">
        <v>7.366808586382664</v>
      </c>
      <c r="G31" s="230">
        <v>7.3535946601262934</v>
      </c>
      <c r="H31" s="230">
        <v>7.3668494412182781</v>
      </c>
      <c r="I31" s="230">
        <v>7.3531549109246024</v>
      </c>
      <c r="J31" s="230">
        <v>7.3765275075624128</v>
      </c>
      <c r="K31" s="230">
        <v>4.9341416322540397</v>
      </c>
      <c r="L31" s="230">
        <v>7.3653035198543249</v>
      </c>
      <c r="M31" s="230">
        <v>7.3200228588671354</v>
      </c>
      <c r="N31" s="230">
        <v>7.3421294226376377</v>
      </c>
      <c r="O31" s="230">
        <v>9.8112698802604594</v>
      </c>
      <c r="P31" s="230">
        <v>9.8240899195912803</v>
      </c>
      <c r="Q31" s="230">
        <v>1.3850199304805211</v>
      </c>
      <c r="R31" s="230">
        <v>0.1740044602118053</v>
      </c>
      <c r="S31" s="230">
        <v>0.17643999574829</v>
      </c>
      <c r="T31" s="230">
        <v>0.15907608657967609</v>
      </c>
      <c r="U31" s="230">
        <v>1.748994897605477E-2</v>
      </c>
      <c r="V31" s="230">
        <v>1.0110272808273899</v>
      </c>
      <c r="W31" s="230">
        <v>4.9624853295956459</v>
      </c>
      <c r="X31" s="230">
        <v>7.7183085690966076</v>
      </c>
      <c r="Y31" s="230">
        <v>6.1757481105349843</v>
      </c>
      <c r="DA31" s="71" t="s">
        <v>368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325.43337800720622</v>
      </c>
      <c r="C33" s="230">
        <v>330.99591974592369</v>
      </c>
      <c r="D33" s="230">
        <v>329.41543522548523</v>
      </c>
      <c r="E33" s="230">
        <v>314.0042280486943</v>
      </c>
      <c r="F33" s="230">
        <v>307.09923604475262</v>
      </c>
      <c r="G33" s="230">
        <v>302.724087008114</v>
      </c>
      <c r="H33" s="230">
        <v>300.49814489548032</v>
      </c>
      <c r="I33" s="230">
        <v>278.48282520209301</v>
      </c>
      <c r="J33" s="230">
        <v>275.36242626480919</v>
      </c>
      <c r="K33" s="230">
        <v>243.30212102838831</v>
      </c>
      <c r="L33" s="230">
        <v>298.87699187543097</v>
      </c>
      <c r="M33" s="230">
        <v>293.85853670114682</v>
      </c>
      <c r="N33" s="230">
        <v>294.36771666574049</v>
      </c>
      <c r="O33" s="230">
        <v>290.71923664342432</v>
      </c>
      <c r="P33" s="230">
        <v>281.34776745597242</v>
      </c>
      <c r="Q33" s="230">
        <v>309.48496549758829</v>
      </c>
      <c r="R33" s="230">
        <v>316.18200113539308</v>
      </c>
      <c r="S33" s="230">
        <v>334.09469208898207</v>
      </c>
      <c r="T33" s="230">
        <v>316.16292533163698</v>
      </c>
      <c r="U33" s="230">
        <v>322.99731725477301</v>
      </c>
      <c r="V33" s="230">
        <v>313.59957870199543</v>
      </c>
      <c r="W33" s="230">
        <v>345.63266157877661</v>
      </c>
      <c r="X33" s="230">
        <v>292.70337792089418</v>
      </c>
      <c r="Y33" s="230">
        <v>244.74876684053609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162.16593586003842</v>
      </c>
      <c r="C35" s="261">
        <f t="shared" si="1"/>
        <v>171.23917523652881</v>
      </c>
      <c r="D35" s="261">
        <f t="shared" si="1"/>
        <v>173.37943496598706</v>
      </c>
      <c r="E35" s="261">
        <f t="shared" si="1"/>
        <v>172.03961069316722</v>
      </c>
      <c r="F35" s="261">
        <f t="shared" si="1"/>
        <v>174.91145855423451</v>
      </c>
      <c r="G35" s="261">
        <f t="shared" si="1"/>
        <v>171.80061036903427</v>
      </c>
      <c r="H35" s="261">
        <f t="shared" si="1"/>
        <v>173.62510609836218</v>
      </c>
      <c r="I35" s="261">
        <f t="shared" si="1"/>
        <v>166.20898874149222</v>
      </c>
      <c r="J35" s="261">
        <f t="shared" si="1"/>
        <v>162.99445158715349</v>
      </c>
      <c r="K35" s="261">
        <f t="shared" si="1"/>
        <v>149.1499811668007</v>
      </c>
      <c r="L35" s="261">
        <f t="shared" si="1"/>
        <v>167.51100827841972</v>
      </c>
      <c r="M35" s="261">
        <f t="shared" si="1"/>
        <v>164.37206902769239</v>
      </c>
      <c r="N35" s="261">
        <f t="shared" si="1"/>
        <v>165.28387985610365</v>
      </c>
      <c r="O35" s="261">
        <f t="shared" si="1"/>
        <v>163.74187246531721</v>
      </c>
      <c r="P35" s="261">
        <f t="shared" si="1"/>
        <v>159.66075131716673</v>
      </c>
      <c r="Q35" s="261">
        <f t="shared" si="1"/>
        <v>175.73414356777116</v>
      </c>
      <c r="R35" s="261">
        <f t="shared" si="1"/>
        <v>193.63299233207943</v>
      </c>
      <c r="S35" s="261">
        <f t="shared" si="1"/>
        <v>217.77405143568947</v>
      </c>
      <c r="T35" s="261">
        <f t="shared" si="1"/>
        <v>195.79682875053066</v>
      </c>
      <c r="U35" s="261">
        <f t="shared" si="1"/>
        <v>179.72053344068831</v>
      </c>
      <c r="V35" s="261">
        <f t="shared" si="1"/>
        <v>181.43079785315581</v>
      </c>
      <c r="W35" s="261">
        <f t="shared" si="1"/>
        <v>195.93283005758471</v>
      </c>
      <c r="X35" s="261">
        <f t="shared" si="1"/>
        <v>220.33989565497484</v>
      </c>
      <c r="Y35" s="261">
        <f t="shared" si="1"/>
        <v>196.5146021960874</v>
      </c>
      <c r="DA35" s="70"/>
    </row>
    <row r="36" spans="1:105" ht="12" customHeight="1" x14ac:dyDescent="0.25">
      <c r="A36" s="60" t="s">
        <v>190</v>
      </c>
      <c r="B36" s="262">
        <v>73.807734684124597</v>
      </c>
      <c r="C36" s="262">
        <v>75.042917108443092</v>
      </c>
      <c r="D36" s="262">
        <v>74.161707088646878</v>
      </c>
      <c r="E36" s="262">
        <v>71.308196789476824</v>
      </c>
      <c r="F36" s="262">
        <v>69.796617146536533</v>
      </c>
      <c r="G36" s="262">
        <v>68.828502715249172</v>
      </c>
      <c r="H36" s="262">
        <v>67.856776490671777</v>
      </c>
      <c r="I36" s="262">
        <v>63.969393474681233</v>
      </c>
      <c r="J36" s="262">
        <v>63.287612662235581</v>
      </c>
      <c r="K36" s="262">
        <v>56.172124024504633</v>
      </c>
      <c r="L36" s="262">
        <v>67.499116083010421</v>
      </c>
      <c r="M36" s="262">
        <v>66.383013904774387</v>
      </c>
      <c r="N36" s="262">
        <v>66.500115205249912</v>
      </c>
      <c r="O36" s="262">
        <v>66.240176002287171</v>
      </c>
      <c r="P36" s="262">
        <v>64.177428450013849</v>
      </c>
      <c r="Q36" s="262">
        <v>68.818349773744956</v>
      </c>
      <c r="R36" s="262">
        <v>69.987662466028723</v>
      </c>
      <c r="S36" s="262">
        <v>74.139310950276467</v>
      </c>
      <c r="T36" s="262">
        <v>70.077554926417974</v>
      </c>
      <c r="U36" s="262">
        <v>71.590254001069326</v>
      </c>
      <c r="V36" s="262">
        <v>70.000546931612391</v>
      </c>
      <c r="W36" s="262">
        <v>77.779022451870816</v>
      </c>
      <c r="X36" s="262">
        <v>66.660386494582312</v>
      </c>
      <c r="Y36" s="262">
        <v>55.676006990903687</v>
      </c>
      <c r="DA36" s="72" t="s">
        <v>372</v>
      </c>
    </row>
    <row r="37" spans="1:105" ht="12" customHeight="1" x14ac:dyDescent="0.25">
      <c r="A37" s="59" t="s">
        <v>31</v>
      </c>
      <c r="B37" s="230">
        <v>0.4780039893604297</v>
      </c>
      <c r="C37" s="230">
        <v>0.48010606182827947</v>
      </c>
      <c r="D37" s="230">
        <v>0.48106090212472891</v>
      </c>
      <c r="E37" s="230">
        <v>0.48250824286862087</v>
      </c>
      <c r="F37" s="230">
        <v>0.48489773389227658</v>
      </c>
      <c r="G37" s="230">
        <v>0.48402599083154618</v>
      </c>
      <c r="H37" s="230">
        <v>0</v>
      </c>
      <c r="I37" s="230">
        <v>0.96805011861040302</v>
      </c>
      <c r="J37" s="230">
        <v>0.96888742790256521</v>
      </c>
      <c r="K37" s="230">
        <v>1.4581653019978571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0.29924072628830289</v>
      </c>
      <c r="R37" s="230">
        <v>0.25937520351112953</v>
      </c>
      <c r="S37" s="230">
        <v>0.46233593066626089</v>
      </c>
      <c r="T37" s="230">
        <v>0.35676255259256218</v>
      </c>
      <c r="U37" s="230">
        <v>0.3942948020489257</v>
      </c>
      <c r="V37" s="230">
        <v>0.65696463260202886</v>
      </c>
      <c r="W37" s="230">
        <v>0.50405790537454298</v>
      </c>
      <c r="X37" s="230">
        <v>0.44419560538015662</v>
      </c>
      <c r="Y37" s="230">
        <v>0.36952837111152148</v>
      </c>
      <c r="DA37" s="71" t="s">
        <v>373</v>
      </c>
    </row>
    <row r="38" spans="1:105" ht="12" customHeight="1" x14ac:dyDescent="0.25">
      <c r="A38" s="59" t="s">
        <v>159</v>
      </c>
      <c r="B38" s="230">
        <v>1.600692316700878</v>
      </c>
      <c r="C38" s="230">
        <v>1.6077282710797229</v>
      </c>
      <c r="D38" s="230">
        <v>1.0739193034178851</v>
      </c>
      <c r="E38" s="230">
        <v>1.6157585065488529</v>
      </c>
      <c r="F38" s="230">
        <v>1.6237243366130309</v>
      </c>
      <c r="G38" s="230">
        <v>1.6208118442639909</v>
      </c>
      <c r="H38" s="230">
        <v>1.6237333414609341</v>
      </c>
      <c r="I38" s="230">
        <v>1.620714918780938</v>
      </c>
      <c r="J38" s="230">
        <v>1.625866492019967</v>
      </c>
      <c r="K38" s="230">
        <v>1.087538213412494</v>
      </c>
      <c r="L38" s="230">
        <v>1.623392603662237</v>
      </c>
      <c r="M38" s="230">
        <v>1.6134122559498341</v>
      </c>
      <c r="N38" s="230">
        <v>1.618284781843802</v>
      </c>
      <c r="O38" s="230">
        <v>2.1625100599335441</v>
      </c>
      <c r="P38" s="230">
        <v>2.1653357353415181</v>
      </c>
      <c r="Q38" s="230">
        <v>0.30527338147109179</v>
      </c>
      <c r="R38" s="230">
        <v>3.8352466120455529E-2</v>
      </c>
      <c r="S38" s="230">
        <v>3.8889284510251351E-2</v>
      </c>
      <c r="T38" s="230">
        <v>3.5062091015916147E-2</v>
      </c>
      <c r="U38" s="230">
        <v>3.8549740319077609E-3</v>
      </c>
      <c r="V38" s="230">
        <v>0.22284135411006001</v>
      </c>
      <c r="W38" s="230">
        <v>1.0937854710442769</v>
      </c>
      <c r="X38" s="230">
        <v>1.7011987367632779</v>
      </c>
      <c r="Y38" s="230">
        <v>1.361201717987288</v>
      </c>
      <c r="DA38" s="71" t="s">
        <v>374</v>
      </c>
    </row>
    <row r="39" spans="1:105" ht="12" customHeight="1" x14ac:dyDescent="0.25">
      <c r="A39" s="59" t="s">
        <v>35</v>
      </c>
      <c r="B39" s="230">
        <v>71.729038378063294</v>
      </c>
      <c r="C39" s="230">
        <v>72.955082775535089</v>
      </c>
      <c r="D39" s="230">
        <v>72.606726883104258</v>
      </c>
      <c r="E39" s="230">
        <v>69.209930040059348</v>
      </c>
      <c r="F39" s="230">
        <v>67.687995076031228</v>
      </c>
      <c r="G39" s="230">
        <v>66.723664880153635</v>
      </c>
      <c r="H39" s="230">
        <v>66.233043149210843</v>
      </c>
      <c r="I39" s="230">
        <v>61.380628437289893</v>
      </c>
      <c r="J39" s="230">
        <v>60.692858742313049</v>
      </c>
      <c r="K39" s="230">
        <v>53.626420509094267</v>
      </c>
      <c r="L39" s="230">
        <v>65.875723479348181</v>
      </c>
      <c r="M39" s="230">
        <v>64.769601648824548</v>
      </c>
      <c r="N39" s="230">
        <v>64.881830423406115</v>
      </c>
      <c r="O39" s="230">
        <v>64.077665942353633</v>
      </c>
      <c r="P39" s="230">
        <v>62.012092714672328</v>
      </c>
      <c r="Q39" s="230">
        <v>68.213835665985556</v>
      </c>
      <c r="R39" s="230">
        <v>69.689934796397139</v>
      </c>
      <c r="S39" s="230">
        <v>73.638085735099949</v>
      </c>
      <c r="T39" s="230">
        <v>69.685730282809502</v>
      </c>
      <c r="U39" s="230">
        <v>71.192104224988498</v>
      </c>
      <c r="V39" s="230">
        <v>69.120740944900305</v>
      </c>
      <c r="W39" s="230">
        <v>76.181179075451993</v>
      </c>
      <c r="X39" s="230">
        <v>64.514992152438879</v>
      </c>
      <c r="Y39" s="230">
        <v>53.945276901804867</v>
      </c>
      <c r="DA39" s="71" t="s">
        <v>375</v>
      </c>
    </row>
    <row r="40" spans="1:105" ht="12" customHeight="1" x14ac:dyDescent="0.25">
      <c r="A40" s="60" t="s">
        <v>195</v>
      </c>
      <c r="B40" s="262">
        <v>88.35820117591382</v>
      </c>
      <c r="C40" s="262">
        <v>96.196258128085702</v>
      </c>
      <c r="D40" s="262">
        <v>99.217727877340195</v>
      </c>
      <c r="E40" s="262">
        <v>100.7314139036904</v>
      </c>
      <c r="F40" s="262">
        <v>105.11484140769799</v>
      </c>
      <c r="G40" s="262">
        <v>102.9721076537851</v>
      </c>
      <c r="H40" s="262">
        <v>105.7683296076904</v>
      </c>
      <c r="I40" s="262">
        <v>102.23959526681099</v>
      </c>
      <c r="J40" s="262">
        <v>99.706838924917903</v>
      </c>
      <c r="K40" s="262">
        <v>92.97785714229606</v>
      </c>
      <c r="L40" s="262">
        <v>100.0118921954093</v>
      </c>
      <c r="M40" s="262">
        <v>97.989055122918003</v>
      </c>
      <c r="N40" s="262">
        <v>98.78376465085374</v>
      </c>
      <c r="O40" s="262">
        <v>97.501696463030029</v>
      </c>
      <c r="P40" s="262">
        <v>95.483322867152893</v>
      </c>
      <c r="Q40" s="262">
        <v>106.9157937940262</v>
      </c>
      <c r="R40" s="262">
        <v>123.6453298660507</v>
      </c>
      <c r="S40" s="262">
        <v>143.634740485413</v>
      </c>
      <c r="T40" s="262">
        <v>125.7192738241127</v>
      </c>
      <c r="U40" s="262">
        <v>108.130279439619</v>
      </c>
      <c r="V40" s="262">
        <v>111.4302509215434</v>
      </c>
      <c r="W40" s="262">
        <v>118.15380760571389</v>
      </c>
      <c r="X40" s="262">
        <v>153.67950916039251</v>
      </c>
      <c r="Y40" s="262">
        <v>140.83859520518371</v>
      </c>
      <c r="DA40" s="72" t="s">
        <v>376</v>
      </c>
    </row>
    <row r="41" spans="1:105" ht="12" customHeight="1" x14ac:dyDescent="0.25">
      <c r="A41" s="64" t="s">
        <v>28</v>
      </c>
      <c r="B41" s="229">
        <v>1.575201881179668</v>
      </c>
      <c r="C41" s="229">
        <v>1.1142461661909431</v>
      </c>
      <c r="D41" s="229">
        <v>1.1430359551482761</v>
      </c>
      <c r="E41" s="229">
        <v>0.89907289488738107</v>
      </c>
      <c r="F41" s="229">
        <v>1.1141153055847479</v>
      </c>
      <c r="G41" s="229">
        <v>1.108460603003929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2.4766534345368458</v>
      </c>
      <c r="S41" s="229">
        <v>5.3109301501963886</v>
      </c>
      <c r="T41" s="229">
        <v>6.7978698274996114</v>
      </c>
      <c r="U41" s="229">
        <v>2.718400423809622</v>
      </c>
      <c r="V41" s="229">
        <v>2.5643405545779032</v>
      </c>
      <c r="W41" s="229">
        <v>3.010487105522802</v>
      </c>
      <c r="X41" s="229">
        <v>1.629306940388785</v>
      </c>
      <c r="Y41" s="229">
        <v>0.26570846734257292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0.16116077771383611</v>
      </c>
      <c r="C43" s="229">
        <v>0.15747609728104769</v>
      </c>
      <c r="D43" s="229">
        <v>0.1557384757221501</v>
      </c>
      <c r="E43" s="229">
        <v>0.14937744501651071</v>
      </c>
      <c r="F43" s="229">
        <v>0.1325872848832102</v>
      </c>
      <c r="G43" s="229">
        <v>0.13621292654732919</v>
      </c>
      <c r="H43" s="229">
        <v>0</v>
      </c>
      <c r="I43" s="229">
        <v>0.26165654423471241</v>
      </c>
      <c r="J43" s="229">
        <v>0.26219240047848819</v>
      </c>
      <c r="K43" s="229">
        <v>0.42500952055120739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7.4105999013760651E-2</v>
      </c>
      <c r="R43" s="229">
        <v>5.9307958642433427E-2</v>
      </c>
      <c r="S43" s="229">
        <v>9.5100212098846518E-2</v>
      </c>
      <c r="T43" s="229">
        <v>7.7911298559495523E-2</v>
      </c>
      <c r="U43" s="229">
        <v>0.1011176173846513</v>
      </c>
      <c r="V43" s="229">
        <v>0.14665689307892449</v>
      </c>
      <c r="W43" s="229">
        <v>0.1007870963308389</v>
      </c>
      <c r="X43" s="229">
        <v>6.1518472248926988E-2</v>
      </c>
      <c r="Y43" s="229">
        <v>5.5612267293917612E-2</v>
      </c>
      <c r="DA43" s="73" t="s">
        <v>379</v>
      </c>
    </row>
    <row r="44" spans="1:105" ht="12" customHeight="1" x14ac:dyDescent="0.25">
      <c r="A44" s="64" t="s">
        <v>159</v>
      </c>
      <c r="B44" s="229">
        <v>0.53967921687272624</v>
      </c>
      <c r="C44" s="229">
        <v>0.52733925635914203</v>
      </c>
      <c r="D44" s="229">
        <v>0.34767023182343382</v>
      </c>
      <c r="E44" s="229">
        <v>0.50021503474641837</v>
      </c>
      <c r="F44" s="229">
        <v>0.44398062961073848</v>
      </c>
      <c r="G44" s="229">
        <v>0.45612328443454958</v>
      </c>
      <c r="H44" s="229">
        <v>0.42573620210191571</v>
      </c>
      <c r="I44" s="229">
        <v>0.4380668486943623</v>
      </c>
      <c r="J44" s="229">
        <v>0.43997870766377922</v>
      </c>
      <c r="K44" s="229">
        <v>0.31698333106011622</v>
      </c>
      <c r="L44" s="229">
        <v>0.47154042217197167</v>
      </c>
      <c r="M44" s="229">
        <v>0.49125493092011852</v>
      </c>
      <c r="N44" s="229">
        <v>0.49097387989506658</v>
      </c>
      <c r="O44" s="229">
        <v>0.63502634006237135</v>
      </c>
      <c r="P44" s="229">
        <v>0.62937266632886024</v>
      </c>
      <c r="Q44" s="229">
        <v>7.5599966578173625E-2</v>
      </c>
      <c r="R44" s="229">
        <v>8.7695602498474926E-3</v>
      </c>
      <c r="S44" s="229">
        <v>7.9993332985555474E-3</v>
      </c>
      <c r="T44" s="229">
        <v>7.6570060994630316E-3</v>
      </c>
      <c r="U44" s="229">
        <v>9.8861508485685481E-4</v>
      </c>
      <c r="V44" s="229">
        <v>4.974578389987578E-2</v>
      </c>
      <c r="W44" s="229">
        <v>0.21870396329464889</v>
      </c>
      <c r="X44" s="229">
        <v>0.2356059943184583</v>
      </c>
      <c r="Y44" s="229">
        <v>0.20485440279984149</v>
      </c>
      <c r="DA44" s="73" t="s">
        <v>380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5.7107699999860229</v>
      </c>
      <c r="T46" s="229">
        <v>5.1238979999928906</v>
      </c>
      <c r="U46" s="229">
        <v>6.6890069999914674</v>
      </c>
      <c r="V46" s="229">
        <v>7.5041290799868907</v>
      </c>
      <c r="W46" s="229">
        <v>7.908609959980363</v>
      </c>
      <c r="X46" s="229">
        <v>6.1372843199796581</v>
      </c>
      <c r="Y46" s="229">
        <v>6.4231653599761271</v>
      </c>
      <c r="DA46" s="73" t="s">
        <v>382</v>
      </c>
    </row>
    <row r="47" spans="1:105" ht="12" customHeight="1" x14ac:dyDescent="0.25">
      <c r="A47" s="64" t="s">
        <v>35</v>
      </c>
      <c r="B47" s="229">
        <v>24.18370529740027</v>
      </c>
      <c r="C47" s="229">
        <v>23.92946606122262</v>
      </c>
      <c r="D47" s="229">
        <v>23.505674483222251</v>
      </c>
      <c r="E47" s="229">
        <v>21.426374931320069</v>
      </c>
      <c r="F47" s="229">
        <v>18.50816545229069</v>
      </c>
      <c r="G47" s="229">
        <v>18.777143863028741</v>
      </c>
      <c r="H47" s="229">
        <v>17.366031431384361</v>
      </c>
      <c r="I47" s="229">
        <v>16.590714479649669</v>
      </c>
      <c r="J47" s="229">
        <v>16.42420560662816</v>
      </c>
      <c r="K47" s="229">
        <v>15.630422173823669</v>
      </c>
      <c r="L47" s="229">
        <v>19.134660580724731</v>
      </c>
      <c r="M47" s="229">
        <v>19.72117545678681</v>
      </c>
      <c r="N47" s="229">
        <v>19.684597158096601</v>
      </c>
      <c r="O47" s="229">
        <v>18.816562492367119</v>
      </c>
      <c r="P47" s="229">
        <v>18.024325511955851</v>
      </c>
      <c r="Q47" s="229">
        <v>16.89293600269529</v>
      </c>
      <c r="R47" s="229">
        <v>15.93509215510362</v>
      </c>
      <c r="S47" s="229">
        <v>15.146989683170849</v>
      </c>
      <c r="T47" s="229">
        <v>15.21826127194729</v>
      </c>
      <c r="U47" s="229">
        <v>18.25734429777583</v>
      </c>
      <c r="V47" s="229">
        <v>15.43010477465538</v>
      </c>
      <c r="W47" s="229">
        <v>15.232535294470249</v>
      </c>
      <c r="X47" s="229">
        <v>8.9349460154448739</v>
      </c>
      <c r="Y47" s="229">
        <v>8.1185083280173487</v>
      </c>
      <c r="DA47" s="73" t="s">
        <v>383</v>
      </c>
    </row>
    <row r="48" spans="1:105" ht="12" customHeight="1" x14ac:dyDescent="0.25">
      <c r="A48" s="64" t="s">
        <v>36</v>
      </c>
      <c r="B48" s="229">
        <v>61.898454002747329</v>
      </c>
      <c r="C48" s="229">
        <v>70.467730547031948</v>
      </c>
      <c r="D48" s="229">
        <v>74.065608731424092</v>
      </c>
      <c r="E48" s="229">
        <v>77.75637359772</v>
      </c>
      <c r="F48" s="229">
        <v>84.915992735328601</v>
      </c>
      <c r="G48" s="229">
        <v>82.494166976770515</v>
      </c>
      <c r="H48" s="229">
        <v>87.976561974204159</v>
      </c>
      <c r="I48" s="229">
        <v>84.949157394232259</v>
      </c>
      <c r="J48" s="229">
        <v>82.580462210147473</v>
      </c>
      <c r="K48" s="229">
        <v>76.605442116861056</v>
      </c>
      <c r="L48" s="229">
        <v>80.405691192512577</v>
      </c>
      <c r="M48" s="229">
        <v>77.776624735211072</v>
      </c>
      <c r="N48" s="229">
        <v>78.608193612862067</v>
      </c>
      <c r="O48" s="229">
        <v>78.05010763060055</v>
      </c>
      <c r="P48" s="229">
        <v>76.829624688868179</v>
      </c>
      <c r="Q48" s="229">
        <v>89.873151825739001</v>
      </c>
      <c r="R48" s="229">
        <v>105.165506757518</v>
      </c>
      <c r="S48" s="229">
        <v>117.36295110666239</v>
      </c>
      <c r="T48" s="229">
        <v>98.493676420013927</v>
      </c>
      <c r="U48" s="229">
        <v>80.363421485572616</v>
      </c>
      <c r="V48" s="229">
        <v>85.735273835344415</v>
      </c>
      <c r="W48" s="229">
        <v>91.682684186115026</v>
      </c>
      <c r="X48" s="229">
        <v>136.68084741801181</v>
      </c>
      <c r="Y48" s="229">
        <v>125.7707463797539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555.97601392855472</v>
      </c>
      <c r="C52" s="279">
        <v>595.6401431798979</v>
      </c>
      <c r="D52" s="279">
        <v>604.99825553756898</v>
      </c>
      <c r="E52" s="279">
        <v>650.93572734724785</v>
      </c>
      <c r="F52" s="279">
        <v>677.31386330147666</v>
      </c>
      <c r="G52" s="279">
        <v>683.92444036218933</v>
      </c>
      <c r="H52" s="279">
        <v>628.04705642043314</v>
      </c>
      <c r="I52" s="279">
        <v>726.91810109130597</v>
      </c>
      <c r="J52" s="279">
        <v>676.71498729076882</v>
      </c>
      <c r="K52" s="279">
        <v>517.72024143438932</v>
      </c>
      <c r="L52" s="279">
        <v>658.20067748409144</v>
      </c>
      <c r="M52" s="279">
        <v>682.86867134859244</v>
      </c>
      <c r="N52" s="279">
        <v>679.99034432359485</v>
      </c>
      <c r="O52" s="279">
        <v>664.07275797937496</v>
      </c>
      <c r="P52" s="279">
        <v>689.99431229183517</v>
      </c>
      <c r="Q52" s="279">
        <v>694.80344522281621</v>
      </c>
      <c r="R52" s="279">
        <v>688.2318826002512</v>
      </c>
      <c r="S52" s="279">
        <v>683.36001574620491</v>
      </c>
      <c r="T52" s="279">
        <v>686.55576326912319</v>
      </c>
      <c r="U52" s="279">
        <v>670.81837195785772</v>
      </c>
      <c r="V52" s="279">
        <v>625.99587912513925</v>
      </c>
      <c r="W52" s="279">
        <v>687.33714082068593</v>
      </c>
      <c r="X52" s="279">
        <v>640.99562745504818</v>
      </c>
      <c r="Y52" s="279">
        <v>489.26822020832952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14.281244503174607</v>
      </c>
      <c r="C54" s="223">
        <f t="shared" si="2"/>
        <v>12.293978558960184</v>
      </c>
      <c r="D54" s="223">
        <f t="shared" si="2"/>
        <v>11.182100166974518</v>
      </c>
      <c r="E54" s="223">
        <f t="shared" si="2"/>
        <v>10.545928381952296</v>
      </c>
      <c r="F54" s="223">
        <f t="shared" si="2"/>
        <v>11.972477388480444</v>
      </c>
      <c r="G54" s="223">
        <f t="shared" si="2"/>
        <v>12.193753742381007</v>
      </c>
      <c r="H54" s="223">
        <f t="shared" si="2"/>
        <v>13.745812094555818</v>
      </c>
      <c r="I54" s="223">
        <f t="shared" si="2"/>
        <v>13.69548502220163</v>
      </c>
      <c r="J54" s="223">
        <f t="shared" si="2"/>
        <v>12.542303591302014</v>
      </c>
      <c r="K54" s="223">
        <f t="shared" si="2"/>
        <v>5.5795997757317011</v>
      </c>
      <c r="L54" s="223">
        <f t="shared" si="2"/>
        <v>11.138260205699492</v>
      </c>
      <c r="M54" s="223">
        <f t="shared" si="2"/>
        <v>14.469727982208921</v>
      </c>
      <c r="N54" s="223">
        <f t="shared" si="2"/>
        <v>11.874348017303252</v>
      </c>
      <c r="O54" s="223">
        <f t="shared" si="2"/>
        <v>11.244077519369673</v>
      </c>
      <c r="P54" s="223">
        <f t="shared" si="2"/>
        <v>10.263457563008826</v>
      </c>
      <c r="Q54" s="223">
        <f t="shared" si="2"/>
        <v>9.797971957706558</v>
      </c>
      <c r="R54" s="223">
        <f t="shared" si="2"/>
        <v>9.434749423684254</v>
      </c>
      <c r="S54" s="223">
        <f t="shared" si="2"/>
        <v>0</v>
      </c>
      <c r="T54" s="223">
        <f t="shared" si="2"/>
        <v>0</v>
      </c>
      <c r="U54" s="223">
        <f t="shared" si="2"/>
        <v>0</v>
      </c>
      <c r="V54" s="223">
        <f t="shared" si="2"/>
        <v>0</v>
      </c>
      <c r="W54" s="223">
        <f t="shared" si="2"/>
        <v>0</v>
      </c>
      <c r="X54" s="223">
        <f t="shared" si="2"/>
        <v>0</v>
      </c>
      <c r="Y54" s="223">
        <f t="shared" si="2"/>
        <v>0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2.9475559837607222E-2</v>
      </c>
      <c r="C59" s="260">
        <v>2.447520055208445E-2</v>
      </c>
      <c r="D59" s="260">
        <v>2.1773091358721429E-2</v>
      </c>
      <c r="E59" s="260">
        <v>1.9855296663226819E-2</v>
      </c>
      <c r="F59" s="260">
        <v>2.1721316161156062E-2</v>
      </c>
      <c r="G59" s="260">
        <v>2.2174643376676521E-2</v>
      </c>
      <c r="H59" s="260">
        <v>2.4620044131166981E-2</v>
      </c>
      <c r="I59" s="260">
        <v>2.372662166974817E-2</v>
      </c>
      <c r="J59" s="260">
        <v>2.1972299093945831E-2</v>
      </c>
      <c r="K59" s="260">
        <v>9.4524888070314887E-3</v>
      </c>
      <c r="L59" s="260">
        <v>2.039746956287581E-2</v>
      </c>
      <c r="M59" s="260">
        <v>2.656067066788554E-2</v>
      </c>
      <c r="N59" s="260">
        <v>2.1718088908104258E-2</v>
      </c>
      <c r="O59" s="260">
        <v>2.0678770439910808E-2</v>
      </c>
      <c r="P59" s="260">
        <v>1.8714623931452019E-2</v>
      </c>
      <c r="Q59" s="260">
        <v>1.7539210781049318E-2</v>
      </c>
      <c r="R59" s="260">
        <v>1.5719122229113411E-2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393</v>
      </c>
    </row>
    <row r="60" spans="1:105" ht="12" customHeight="1" x14ac:dyDescent="0.25">
      <c r="A60" s="37" t="s">
        <v>159</v>
      </c>
      <c r="B60" s="226">
        <v>6.4341300200470609E-4</v>
      </c>
      <c r="C60" s="226">
        <v>5.2773589562405158E-4</v>
      </c>
      <c r="D60" s="226">
        <v>3.1734986479379281E-4</v>
      </c>
      <c r="E60" s="226">
        <v>4.5296226753302943E-4</v>
      </c>
      <c r="F60" s="226">
        <v>5.0885232646098461E-4</v>
      </c>
      <c r="G60" s="226">
        <v>5.2587899344332307E-4</v>
      </c>
      <c r="H60" s="226">
        <v>5.8912887690017104E-4</v>
      </c>
      <c r="I60" s="226">
        <v>6.103693614134102E-4</v>
      </c>
      <c r="J60" s="226">
        <v>5.7324704116068644E-4</v>
      </c>
      <c r="K60" s="226">
        <v>1.8788519473864971E-4</v>
      </c>
      <c r="L60" s="226">
        <v>4.905708866035477E-4</v>
      </c>
      <c r="M60" s="226">
        <v>6.4554633875597042E-4</v>
      </c>
      <c r="N60" s="226">
        <v>5.2851115614219461E-4</v>
      </c>
      <c r="O60" s="226">
        <v>6.7508952726543913E-4</v>
      </c>
      <c r="P60" s="226">
        <v>6.3142829108232823E-4</v>
      </c>
      <c r="Q60" s="226">
        <v>7.8142495690607658E-5</v>
      </c>
      <c r="R60" s="226">
        <v>8.6459473823823903E-6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394</v>
      </c>
    </row>
    <row r="61" spans="1:105" ht="12" customHeight="1" x14ac:dyDescent="0.25">
      <c r="A61" s="37" t="s">
        <v>35</v>
      </c>
      <c r="B61" s="226">
        <v>2.883214683560251E-2</v>
      </c>
      <c r="C61" s="226">
        <v>2.3947464656460402E-2</v>
      </c>
      <c r="D61" s="226">
        <v>2.1455741493927628E-2</v>
      </c>
      <c r="E61" s="226">
        <v>1.940233439569379E-2</v>
      </c>
      <c r="F61" s="226">
        <v>2.1212463834695081E-2</v>
      </c>
      <c r="G61" s="226">
        <v>2.1648764383233189E-2</v>
      </c>
      <c r="H61" s="226">
        <v>2.4030915254266809E-2</v>
      </c>
      <c r="I61" s="226">
        <v>2.3116252308334761E-2</v>
      </c>
      <c r="J61" s="226">
        <v>2.139905205278515E-2</v>
      </c>
      <c r="K61" s="226">
        <v>9.2646036122928394E-3</v>
      </c>
      <c r="L61" s="226">
        <v>1.990689867627226E-2</v>
      </c>
      <c r="M61" s="226">
        <v>2.5915124329129569E-2</v>
      </c>
      <c r="N61" s="226">
        <v>2.118957775196206E-2</v>
      </c>
      <c r="O61" s="226">
        <v>2.0003680912645368E-2</v>
      </c>
      <c r="P61" s="226">
        <v>1.8083195640369691E-2</v>
      </c>
      <c r="Q61" s="226">
        <v>1.7461068285358719E-2</v>
      </c>
      <c r="R61" s="226">
        <v>1.5710476281731028E-2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5.5044514171496806</v>
      </c>
      <c r="C65" s="261">
        <v>4.8988693418659386</v>
      </c>
      <c r="D65" s="261">
        <v>4.5452247352831172</v>
      </c>
      <c r="E65" s="261">
        <v>4.3802706724125793</v>
      </c>
      <c r="F65" s="261">
        <v>5.1122323334493576</v>
      </c>
      <c r="G65" s="261">
        <v>5.1847641605519357</v>
      </c>
      <c r="H65" s="261">
        <v>5.9670323679226289</v>
      </c>
      <c r="I65" s="261">
        <v>5.9762662156322444</v>
      </c>
      <c r="J65" s="261">
        <v>5.4452579203586149</v>
      </c>
      <c r="K65" s="261">
        <v>2.493899828723924</v>
      </c>
      <c r="L65" s="261">
        <v>4.7409111485765347</v>
      </c>
      <c r="M65" s="261">
        <v>6.1121384048978076</v>
      </c>
      <c r="N65" s="261">
        <v>5.0320314689838561</v>
      </c>
      <c r="O65" s="261">
        <v>4.752811330494942</v>
      </c>
      <c r="P65" s="261">
        <v>4.3426055319907624</v>
      </c>
      <c r="Q65" s="261">
        <v>4.2438452887246916</v>
      </c>
      <c r="R65" s="261">
        <v>4.332309653894459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399</v>
      </c>
    </row>
    <row r="66" spans="1:105" ht="12" customHeight="1" x14ac:dyDescent="0.25">
      <c r="A66" s="18" t="s">
        <v>28</v>
      </c>
      <c r="B66" s="230">
        <v>9.8914935497776302E-2</v>
      </c>
      <c r="C66" s="230">
        <v>5.7150705970750261E-2</v>
      </c>
      <c r="D66" s="230">
        <v>5.2630209480770247E-2</v>
      </c>
      <c r="E66" s="230">
        <v>3.9349629910859489E-2</v>
      </c>
      <c r="F66" s="230">
        <v>5.4483550359873019E-2</v>
      </c>
      <c r="G66" s="230">
        <v>5.6135179116406898E-2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8.6825280381317371E-2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400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401</v>
      </c>
    </row>
    <row r="68" spans="1:105" ht="12" customHeight="1" x14ac:dyDescent="0.25">
      <c r="A68" s="18" t="s">
        <v>35</v>
      </c>
      <c r="B68" s="230">
        <v>1.518617821734769</v>
      </c>
      <c r="C68" s="230">
        <v>1.227364222016649</v>
      </c>
      <c r="D68" s="230">
        <v>1.0823006629553531</v>
      </c>
      <c r="E68" s="230">
        <v>0.93776592384577695</v>
      </c>
      <c r="F68" s="230">
        <v>0.90510430961136823</v>
      </c>
      <c r="G68" s="230">
        <v>0.95092088179693546</v>
      </c>
      <c r="H68" s="230">
        <v>0.98368255710642982</v>
      </c>
      <c r="I68" s="230">
        <v>0.97646889451546071</v>
      </c>
      <c r="J68" s="230">
        <v>0.90333150584983246</v>
      </c>
      <c r="K68" s="230">
        <v>0.4226198505532765</v>
      </c>
      <c r="L68" s="230">
        <v>0.91134624356205984</v>
      </c>
      <c r="M68" s="230">
        <v>1.2363207545378849</v>
      </c>
      <c r="N68" s="230">
        <v>1.007739342599665</v>
      </c>
      <c r="O68" s="230">
        <v>0.92324399405037261</v>
      </c>
      <c r="P68" s="230">
        <v>0.82519004757212244</v>
      </c>
      <c r="Q68" s="230">
        <v>0.67147732323927234</v>
      </c>
      <c r="R68" s="230">
        <v>0.55864450995653403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402</v>
      </c>
    </row>
    <row r="69" spans="1:105" ht="12" customHeight="1" x14ac:dyDescent="0.25">
      <c r="A69" s="18" t="s">
        <v>36</v>
      </c>
      <c r="B69" s="230">
        <v>3.8869186599171361</v>
      </c>
      <c r="C69" s="230">
        <v>3.61435441387854</v>
      </c>
      <c r="D69" s="230">
        <v>3.410293862846995</v>
      </c>
      <c r="E69" s="230">
        <v>3.4031551186559428</v>
      </c>
      <c r="F69" s="230">
        <v>4.1526444734781158</v>
      </c>
      <c r="G69" s="230">
        <v>4.1777080996385934</v>
      </c>
      <c r="H69" s="230">
        <v>4.9833498108162004</v>
      </c>
      <c r="I69" s="230">
        <v>4.9997973211167839</v>
      </c>
      <c r="J69" s="230">
        <v>4.5419264145087821</v>
      </c>
      <c r="K69" s="230">
        <v>2.0712799781706468</v>
      </c>
      <c r="L69" s="230">
        <v>3.8295649050144749</v>
      </c>
      <c r="M69" s="230">
        <v>4.8758176503599238</v>
      </c>
      <c r="N69" s="230">
        <v>4.0242921263841911</v>
      </c>
      <c r="O69" s="230">
        <v>3.829567336444569</v>
      </c>
      <c r="P69" s="230">
        <v>3.51741548441864</v>
      </c>
      <c r="Q69" s="230">
        <v>3.5723679654854199</v>
      </c>
      <c r="R69" s="230">
        <v>3.6868398635566071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5.0875110728197264</v>
      </c>
      <c r="C72" s="261">
        <v>4.2241962161220403</v>
      </c>
      <c r="D72" s="261">
        <v>3.7579862961211612</v>
      </c>
      <c r="E72" s="261">
        <v>3.427862134198294</v>
      </c>
      <c r="F72" s="261">
        <v>3.7505889364764409</v>
      </c>
      <c r="G72" s="261">
        <v>3.82917561832509</v>
      </c>
      <c r="H72" s="261">
        <v>4.2328794429036458</v>
      </c>
      <c r="I72" s="261">
        <v>4.1190455963271893</v>
      </c>
      <c r="J72" s="261">
        <v>3.814667874688813</v>
      </c>
      <c r="K72" s="261">
        <v>1.6526762122121439</v>
      </c>
      <c r="L72" s="261">
        <v>3.5068998715014619</v>
      </c>
      <c r="M72" s="261">
        <v>4.5665278364591417</v>
      </c>
      <c r="N72" s="261">
        <v>3.7339515554276419</v>
      </c>
      <c r="O72" s="261">
        <v>3.5552634200527371</v>
      </c>
      <c r="P72" s="261">
        <v>3.2175712805012342</v>
      </c>
      <c r="Q72" s="261">
        <v>3.0235173002366369</v>
      </c>
      <c r="R72" s="261">
        <v>2.70861074221934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405</v>
      </c>
    </row>
    <row r="73" spans="1:105" ht="12" customHeight="1" x14ac:dyDescent="0.25">
      <c r="A73" s="60" t="s">
        <v>181</v>
      </c>
      <c r="B73" s="262">
        <v>5.0875110728197264</v>
      </c>
      <c r="C73" s="262">
        <v>4.2241962161220403</v>
      </c>
      <c r="D73" s="262">
        <v>3.7579862961211612</v>
      </c>
      <c r="E73" s="262">
        <v>3.427862134198294</v>
      </c>
      <c r="F73" s="262">
        <v>3.7505889364764409</v>
      </c>
      <c r="G73" s="262">
        <v>3.82917561832509</v>
      </c>
      <c r="H73" s="262">
        <v>4.2328794429036458</v>
      </c>
      <c r="I73" s="262">
        <v>4.1190455963271893</v>
      </c>
      <c r="J73" s="262">
        <v>3.814667874688813</v>
      </c>
      <c r="K73" s="262">
        <v>1.6526762122121439</v>
      </c>
      <c r="L73" s="262">
        <v>3.5068998715014619</v>
      </c>
      <c r="M73" s="262">
        <v>4.5665278364591417</v>
      </c>
      <c r="N73" s="262">
        <v>3.7339515554276419</v>
      </c>
      <c r="O73" s="262">
        <v>3.5552634200527371</v>
      </c>
      <c r="P73" s="262">
        <v>3.2175712805012342</v>
      </c>
      <c r="Q73" s="262">
        <v>3.0235173002366369</v>
      </c>
      <c r="R73" s="262">
        <v>2.70861074221934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406</v>
      </c>
    </row>
    <row r="74" spans="1:105" ht="12" customHeight="1" x14ac:dyDescent="0.25">
      <c r="A74" s="59" t="s">
        <v>31</v>
      </c>
      <c r="B74" s="230">
        <v>3.2948451800218409E-2</v>
      </c>
      <c r="C74" s="230">
        <v>2.7025364789345249E-2</v>
      </c>
      <c r="D74" s="230">
        <v>2.437673495869631E-2</v>
      </c>
      <c r="E74" s="230">
        <v>2.3194693031586808E-2</v>
      </c>
      <c r="F74" s="230">
        <v>2.6056450160623801E-2</v>
      </c>
      <c r="G74" s="230">
        <v>2.692809591392099E-2</v>
      </c>
      <c r="H74" s="230">
        <v>0</v>
      </c>
      <c r="I74" s="230">
        <v>6.2333599890460167E-2</v>
      </c>
      <c r="J74" s="230">
        <v>5.8399797210477229E-2</v>
      </c>
      <c r="K74" s="230">
        <v>4.2901619796924667E-2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1.314706783645133E-2</v>
      </c>
      <c r="R74" s="230">
        <v>1.003814726397787E-2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407</v>
      </c>
    </row>
    <row r="75" spans="1:105" ht="12" customHeight="1" x14ac:dyDescent="0.25">
      <c r="A75" s="59" t="s">
        <v>159</v>
      </c>
      <c r="B75" s="230">
        <v>0.1103345051876356</v>
      </c>
      <c r="C75" s="230">
        <v>9.0499675931218507E-2</v>
      </c>
      <c r="D75" s="230">
        <v>5.4418569687997589E-2</v>
      </c>
      <c r="E75" s="230">
        <v>7.7671258732838186E-2</v>
      </c>
      <c r="F75" s="230">
        <v>8.7252402505449744E-2</v>
      </c>
      <c r="G75" s="230">
        <v>9.0171556130236086E-2</v>
      </c>
      <c r="H75" s="230">
        <v>0.1012878571202401</v>
      </c>
      <c r="I75" s="230">
        <v>0.1043592613043713</v>
      </c>
      <c r="J75" s="230">
        <v>9.7999283188990455E-2</v>
      </c>
      <c r="K75" s="230">
        <v>3.1997161695264453E-2</v>
      </c>
      <c r="L75" s="230">
        <v>8.4342960968232253E-2</v>
      </c>
      <c r="M75" s="230">
        <v>0.110987608803784</v>
      </c>
      <c r="N75" s="230">
        <v>9.0865962557212326E-2</v>
      </c>
      <c r="O75" s="230">
        <v>0.1160669155123065</v>
      </c>
      <c r="P75" s="230">
        <v>0.1085603185254517</v>
      </c>
      <c r="Q75" s="230">
        <v>1.341211106070026E-2</v>
      </c>
      <c r="R75" s="230">
        <v>1.4842887741091839E-3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408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409</v>
      </c>
    </row>
    <row r="77" spans="1:105" ht="12" customHeight="1" x14ac:dyDescent="0.25">
      <c r="A77" s="59" t="s">
        <v>35</v>
      </c>
      <c r="B77" s="230">
        <v>4.9442281158318719</v>
      </c>
      <c r="C77" s="230">
        <v>4.1066711754014769</v>
      </c>
      <c r="D77" s="230">
        <v>3.6791909914744672</v>
      </c>
      <c r="E77" s="230">
        <v>3.3269961824338692</v>
      </c>
      <c r="F77" s="230">
        <v>3.637280083810368</v>
      </c>
      <c r="G77" s="230">
        <v>3.7120759662809339</v>
      </c>
      <c r="H77" s="230">
        <v>4.131591585783406</v>
      </c>
      <c r="I77" s="230">
        <v>3.952352735132358</v>
      </c>
      <c r="J77" s="230">
        <v>3.658268794289345</v>
      </c>
      <c r="K77" s="230">
        <v>1.577777430719955</v>
      </c>
      <c r="L77" s="230">
        <v>3.4225569105332299</v>
      </c>
      <c r="M77" s="230">
        <v>4.4555402276553577</v>
      </c>
      <c r="N77" s="230">
        <v>3.6430855928704302</v>
      </c>
      <c r="O77" s="230">
        <v>3.4391965045404298</v>
      </c>
      <c r="P77" s="230">
        <v>3.1090109619757822</v>
      </c>
      <c r="Q77" s="230">
        <v>2.9969581213394849</v>
      </c>
      <c r="R77" s="230">
        <v>2.6970883061812518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2.780157084118609</v>
      </c>
      <c r="C79" s="261">
        <f t="shared" si="3"/>
        <v>2.3974177353499631</v>
      </c>
      <c r="D79" s="261">
        <f t="shared" si="3"/>
        <v>2.1851400061878929</v>
      </c>
      <c r="E79" s="261">
        <f t="shared" si="3"/>
        <v>2.0569254630100899</v>
      </c>
      <c r="F79" s="261">
        <f t="shared" si="3"/>
        <v>2.3377042502410719</v>
      </c>
      <c r="G79" s="261">
        <f t="shared" si="3"/>
        <v>2.3772117943478253</v>
      </c>
      <c r="H79" s="261">
        <f t="shared" si="3"/>
        <v>2.693775568878348</v>
      </c>
      <c r="I79" s="261">
        <f t="shared" si="3"/>
        <v>2.66185923090051</v>
      </c>
      <c r="J79" s="261">
        <f t="shared" si="3"/>
        <v>2.4435264841110493</v>
      </c>
      <c r="K79" s="261">
        <f t="shared" si="3"/>
        <v>1.091431148226955</v>
      </c>
      <c r="L79" s="261">
        <f t="shared" si="3"/>
        <v>2.1645859949081947</v>
      </c>
      <c r="M79" s="261">
        <f t="shared" si="3"/>
        <v>2.8123111968422569</v>
      </c>
      <c r="N79" s="261">
        <f t="shared" si="3"/>
        <v>2.3082507815040851</v>
      </c>
      <c r="O79" s="261">
        <f t="shared" si="3"/>
        <v>2.185829435780656</v>
      </c>
      <c r="P79" s="261">
        <f t="shared" si="3"/>
        <v>1.9909036611130317</v>
      </c>
      <c r="Q79" s="261">
        <f t="shared" si="3"/>
        <v>1.9203065527322165</v>
      </c>
      <c r="R79" s="261">
        <f t="shared" si="3"/>
        <v>1.8638487887803152</v>
      </c>
      <c r="S79" s="261">
        <f t="shared" si="3"/>
        <v>0</v>
      </c>
      <c r="T79" s="261">
        <f t="shared" si="3"/>
        <v>0</v>
      </c>
      <c r="U79" s="261">
        <f t="shared" si="3"/>
        <v>0</v>
      </c>
      <c r="V79" s="261">
        <f t="shared" si="3"/>
        <v>0</v>
      </c>
      <c r="W79" s="261">
        <f t="shared" si="3"/>
        <v>0</v>
      </c>
      <c r="X79" s="261">
        <f t="shared" si="3"/>
        <v>0</v>
      </c>
      <c r="Y79" s="261">
        <f t="shared" si="3"/>
        <v>0</v>
      </c>
      <c r="DA79" s="70"/>
    </row>
    <row r="80" spans="1:105" ht="12" customHeight="1" x14ac:dyDescent="0.25">
      <c r="A80" s="60" t="s">
        <v>190</v>
      </c>
      <c r="B80" s="262">
        <v>1.265352648548314</v>
      </c>
      <c r="C80" s="262">
        <v>1.0506312012988499</v>
      </c>
      <c r="D80" s="262">
        <v>0.93467667095801488</v>
      </c>
      <c r="E80" s="262">
        <v>0.85256903980796195</v>
      </c>
      <c r="F80" s="262">
        <v>0.93283681872285806</v>
      </c>
      <c r="G80" s="262">
        <v>0.9523826957921141</v>
      </c>
      <c r="H80" s="262">
        <v>1.0527908710958851</v>
      </c>
      <c r="I80" s="262">
        <v>1.0244784100126061</v>
      </c>
      <c r="J80" s="262">
        <v>0.94877436716700314</v>
      </c>
      <c r="K80" s="262">
        <v>0.4110493701896526</v>
      </c>
      <c r="L80" s="262">
        <v>0.87222710222794175</v>
      </c>
      <c r="M80" s="262">
        <v>1.135775040059146</v>
      </c>
      <c r="N80" s="262">
        <v>0.9286988121664741</v>
      </c>
      <c r="O80" s="262">
        <v>0.8842559594385917</v>
      </c>
      <c r="P80" s="262">
        <v>0.80026604038793669</v>
      </c>
      <c r="Q80" s="262">
        <v>0.75200143430167266</v>
      </c>
      <c r="R80" s="262">
        <v>0.67367868639430128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412</v>
      </c>
    </row>
    <row r="81" spans="1:105" ht="12" customHeight="1" x14ac:dyDescent="0.25">
      <c r="A81" s="59" t="s">
        <v>31</v>
      </c>
      <c r="B81" s="230">
        <v>8.1948540561830353E-3</v>
      </c>
      <c r="C81" s="230">
        <v>6.721679112774704E-3</v>
      </c>
      <c r="D81" s="230">
        <v>6.0629187241947134E-3</v>
      </c>
      <c r="E81" s="230">
        <v>5.7689243010367961E-3</v>
      </c>
      <c r="F81" s="230">
        <v>6.4806931622536394E-3</v>
      </c>
      <c r="G81" s="230">
        <v>6.6974866486448504E-3</v>
      </c>
      <c r="H81" s="230">
        <v>0</v>
      </c>
      <c r="I81" s="230">
        <v>1.550345239272947E-2</v>
      </c>
      <c r="J81" s="230">
        <v>1.452504712368226E-2</v>
      </c>
      <c r="K81" s="230">
        <v>1.0670380360855681E-2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3.2699048452935948E-3</v>
      </c>
      <c r="R81" s="230">
        <v>2.4966621291209311E-3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413</v>
      </c>
    </row>
    <row r="82" spans="1:105" ht="12" customHeight="1" x14ac:dyDescent="0.25">
      <c r="A82" s="59" t="s">
        <v>159</v>
      </c>
      <c r="B82" s="230">
        <v>2.7442113907393061E-2</v>
      </c>
      <c r="C82" s="230">
        <v>2.250884626947116E-2</v>
      </c>
      <c r="D82" s="230">
        <v>1.3534846469976171E-2</v>
      </c>
      <c r="E82" s="230">
        <v>1.9318195390031091E-2</v>
      </c>
      <c r="F82" s="230">
        <v>2.170119278802532E-2</v>
      </c>
      <c r="G82" s="230">
        <v>2.2427237157810951E-2</v>
      </c>
      <c r="H82" s="230">
        <v>2.5192054904333471E-2</v>
      </c>
      <c r="I82" s="230">
        <v>2.595596664104026E-2</v>
      </c>
      <c r="J82" s="230">
        <v>2.4374129267554979E-2</v>
      </c>
      <c r="K82" s="230">
        <v>7.9582516318124612E-3</v>
      </c>
      <c r="L82" s="230">
        <v>2.0977563983641371E-2</v>
      </c>
      <c r="M82" s="230">
        <v>2.760455215639954E-2</v>
      </c>
      <c r="N82" s="230">
        <v>2.259994813553003E-2</v>
      </c>
      <c r="O82" s="230">
        <v>2.8867864236594369E-2</v>
      </c>
      <c r="P82" s="230">
        <v>2.7000842771098661E-2</v>
      </c>
      <c r="Q82" s="230">
        <v>3.3358257132745858E-3</v>
      </c>
      <c r="R82" s="230">
        <v>3.6916848035254139E-4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414</v>
      </c>
    </row>
    <row r="83" spans="1:105" ht="12" customHeight="1" x14ac:dyDescent="0.25">
      <c r="A83" s="59" t="s">
        <v>35</v>
      </c>
      <c r="B83" s="230">
        <v>1.229715680584738</v>
      </c>
      <c r="C83" s="230">
        <v>1.021400675916605</v>
      </c>
      <c r="D83" s="230">
        <v>0.91507890576384399</v>
      </c>
      <c r="E83" s="230">
        <v>0.82748192011689403</v>
      </c>
      <c r="F83" s="230">
        <v>0.90465493277257913</v>
      </c>
      <c r="G83" s="230">
        <v>0.92325797198565829</v>
      </c>
      <c r="H83" s="230">
        <v>1.027598816191551</v>
      </c>
      <c r="I83" s="230">
        <v>0.98301899097883594</v>
      </c>
      <c r="J83" s="230">
        <v>0.90987519077576595</v>
      </c>
      <c r="K83" s="230">
        <v>0.39242073819698448</v>
      </c>
      <c r="L83" s="230">
        <v>0.85124953824430039</v>
      </c>
      <c r="M83" s="230">
        <v>1.108170487902747</v>
      </c>
      <c r="N83" s="230">
        <v>0.90609886403094408</v>
      </c>
      <c r="O83" s="230">
        <v>0.85538809520199732</v>
      </c>
      <c r="P83" s="230">
        <v>0.77326519761683798</v>
      </c>
      <c r="Q83" s="230">
        <v>0.74539570374310449</v>
      </c>
      <c r="R83" s="230">
        <v>0.67081285578482786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415</v>
      </c>
    </row>
    <row r="84" spans="1:105" ht="12" customHeight="1" x14ac:dyDescent="0.25">
      <c r="A84" s="60" t="s">
        <v>195</v>
      </c>
      <c r="B84" s="262">
        <v>1.514804435570295</v>
      </c>
      <c r="C84" s="262">
        <v>1.3467865340511129</v>
      </c>
      <c r="D84" s="262">
        <v>1.250463335229878</v>
      </c>
      <c r="E84" s="262">
        <v>1.204356423202128</v>
      </c>
      <c r="F84" s="262">
        <v>1.4048674315182139</v>
      </c>
      <c r="G84" s="262">
        <v>1.424829098555711</v>
      </c>
      <c r="H84" s="262">
        <v>1.6409846977824629</v>
      </c>
      <c r="I84" s="262">
        <v>1.6373808208879039</v>
      </c>
      <c r="J84" s="262">
        <v>1.4947521169440461</v>
      </c>
      <c r="K84" s="262">
        <v>0.68038177803730238</v>
      </c>
      <c r="L84" s="262">
        <v>1.2923588926802529</v>
      </c>
      <c r="M84" s="262">
        <v>1.676536156783111</v>
      </c>
      <c r="N84" s="262">
        <v>1.379551969337611</v>
      </c>
      <c r="O84" s="262">
        <v>1.3015734763420641</v>
      </c>
      <c r="P84" s="262">
        <v>1.190637620725095</v>
      </c>
      <c r="Q84" s="262">
        <v>1.168305118430544</v>
      </c>
      <c r="R84" s="262">
        <v>1.1901701023860141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416</v>
      </c>
    </row>
    <row r="85" spans="1:105" ht="12" customHeight="1" x14ac:dyDescent="0.25">
      <c r="A85" s="64" t="s">
        <v>28</v>
      </c>
      <c r="B85" s="229">
        <v>2.7005108351844581E-2</v>
      </c>
      <c r="C85" s="229">
        <v>1.5599897142006479E-2</v>
      </c>
      <c r="D85" s="229">
        <v>1.440593917378769E-2</v>
      </c>
      <c r="E85" s="229">
        <v>1.074941941070957E-2</v>
      </c>
      <c r="F85" s="229">
        <v>1.489023135849349E-2</v>
      </c>
      <c r="G85" s="229">
        <v>1.5337812906314269E-2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2.3839467895396229E-2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2.7629247502995299E-3</v>
      </c>
      <c r="C87" s="229">
        <v>2.2047290755389261E-3</v>
      </c>
      <c r="D87" s="229">
        <v>1.9628070299684218E-3</v>
      </c>
      <c r="E87" s="229">
        <v>1.785973991779404E-3</v>
      </c>
      <c r="F87" s="229">
        <v>1.7720386186322881E-3</v>
      </c>
      <c r="G87" s="229">
        <v>1.8847836153515129E-3</v>
      </c>
      <c r="H87" s="229">
        <v>0</v>
      </c>
      <c r="I87" s="229">
        <v>4.1904646245093562E-3</v>
      </c>
      <c r="J87" s="229">
        <v>3.9306495912179362E-3</v>
      </c>
      <c r="K87" s="229">
        <v>3.1100817136800601E-3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8.0978136982248978E-4</v>
      </c>
      <c r="R87" s="229">
        <v>5.7087929876720265E-4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419</v>
      </c>
    </row>
    <row r="88" spans="1:105" ht="12" customHeight="1" x14ac:dyDescent="0.25">
      <c r="A88" s="64" t="s">
        <v>159</v>
      </c>
      <c r="B88" s="229">
        <v>9.2522081778953092E-3</v>
      </c>
      <c r="C88" s="229">
        <v>7.382962946389961E-3</v>
      </c>
      <c r="D88" s="229">
        <v>4.3817661112290568E-3</v>
      </c>
      <c r="E88" s="229">
        <v>5.9806287505813904E-3</v>
      </c>
      <c r="F88" s="229">
        <v>5.9338331144492299E-3</v>
      </c>
      <c r="G88" s="229">
        <v>6.3113958041555182E-3</v>
      </c>
      <c r="H88" s="229">
        <v>6.6052531559548109E-3</v>
      </c>
      <c r="I88" s="229">
        <v>7.0156992938703129E-3</v>
      </c>
      <c r="J88" s="229">
        <v>6.5959277395803879E-3</v>
      </c>
      <c r="K88" s="229">
        <v>2.3195811241896159E-3</v>
      </c>
      <c r="L88" s="229">
        <v>6.0932699549516283E-3</v>
      </c>
      <c r="M88" s="229">
        <v>8.4050882300317261E-3</v>
      </c>
      <c r="N88" s="229">
        <v>6.8566326186953316E-3</v>
      </c>
      <c r="O88" s="229">
        <v>8.4771185629283641E-3</v>
      </c>
      <c r="P88" s="229">
        <v>7.8480173446601707E-3</v>
      </c>
      <c r="Q88" s="229">
        <v>8.2610645978661141E-4</v>
      </c>
      <c r="R88" s="229">
        <v>8.4412961102116571E-5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420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0.41460309926514177</v>
      </c>
      <c r="C91" s="229">
        <v>0.33502220653298392</v>
      </c>
      <c r="D91" s="229">
        <v>0.29624730116230402</v>
      </c>
      <c r="E91" s="229">
        <v>0.25617621429541942</v>
      </c>
      <c r="F91" s="229">
        <v>0.24736296523746229</v>
      </c>
      <c r="G91" s="229">
        <v>0.25982007723648548</v>
      </c>
      <c r="H91" s="229">
        <v>0.26943218207011349</v>
      </c>
      <c r="I91" s="229">
        <v>0.26570251596666888</v>
      </c>
      <c r="J91" s="229">
        <v>0.24622299096372571</v>
      </c>
      <c r="K91" s="229">
        <v>0.1143783558468576</v>
      </c>
      <c r="L91" s="229">
        <v>0.2472590830658537</v>
      </c>
      <c r="M91" s="229">
        <v>0.33741792556415662</v>
      </c>
      <c r="N91" s="229">
        <v>0.27490271170622987</v>
      </c>
      <c r="O91" s="229">
        <v>0.25118679514755249</v>
      </c>
      <c r="P91" s="229">
        <v>0.2247558987090123</v>
      </c>
      <c r="Q91" s="229">
        <v>0.18459483764662701</v>
      </c>
      <c r="R91" s="229">
        <v>0.15338606223394119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423</v>
      </c>
    </row>
    <row r="92" spans="1:105" ht="12" customHeight="1" x14ac:dyDescent="0.25">
      <c r="A92" s="64" t="s">
        <v>36</v>
      </c>
      <c r="B92" s="229">
        <v>1.0611810950251139</v>
      </c>
      <c r="C92" s="229">
        <v>0.98657673835419413</v>
      </c>
      <c r="D92" s="229">
        <v>0.93346552175258857</v>
      </c>
      <c r="E92" s="229">
        <v>0.92966418675363838</v>
      </c>
      <c r="F92" s="229">
        <v>1.1349083631891761</v>
      </c>
      <c r="G92" s="229">
        <v>1.1414750289934039</v>
      </c>
      <c r="H92" s="229">
        <v>1.364947262556395</v>
      </c>
      <c r="I92" s="229">
        <v>1.360472141002856</v>
      </c>
      <c r="J92" s="229">
        <v>1.2380025486495221</v>
      </c>
      <c r="K92" s="229">
        <v>0.56057375935257514</v>
      </c>
      <c r="L92" s="229">
        <v>1.0390065396594479</v>
      </c>
      <c r="M92" s="229">
        <v>1.330713142988923</v>
      </c>
      <c r="N92" s="229">
        <v>1.097792625012685</v>
      </c>
      <c r="O92" s="229">
        <v>1.0419095626315831</v>
      </c>
      <c r="P92" s="229">
        <v>0.95803370467142202</v>
      </c>
      <c r="Q92" s="229">
        <v>0.98207439295430832</v>
      </c>
      <c r="R92" s="229">
        <v>1.0122892799968071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0.87964936924898252</v>
      </c>
      <c r="C96" s="279">
        <v>0.74902006507015673</v>
      </c>
      <c r="D96" s="279">
        <v>0.67197603802362682</v>
      </c>
      <c r="E96" s="279">
        <v>0.66101481566810527</v>
      </c>
      <c r="F96" s="279">
        <v>0.75023055215241852</v>
      </c>
      <c r="G96" s="279">
        <v>0.78042752577947883</v>
      </c>
      <c r="H96" s="279">
        <v>0.82750467072003053</v>
      </c>
      <c r="I96" s="279">
        <v>0.91458735767193755</v>
      </c>
      <c r="J96" s="279">
        <v>0.81687901304959243</v>
      </c>
      <c r="K96" s="279">
        <v>0.33214009776164632</v>
      </c>
      <c r="L96" s="279">
        <v>0.70546572115042527</v>
      </c>
      <c r="M96" s="279">
        <v>0.95218987334183003</v>
      </c>
      <c r="N96" s="279">
        <v>0.77839612247956314</v>
      </c>
      <c r="O96" s="279">
        <v>0.72949456260142731</v>
      </c>
      <c r="P96" s="279">
        <v>0.693662465472345</v>
      </c>
      <c r="Q96" s="279">
        <v>0.59276360523196192</v>
      </c>
      <c r="R96" s="279">
        <v>0.51426111656102724</v>
      </c>
      <c r="S96" s="279">
        <v>0</v>
      </c>
      <c r="T96" s="279">
        <v>0</v>
      </c>
      <c r="U96" s="279">
        <v>0</v>
      </c>
      <c r="V96" s="279">
        <v>0</v>
      </c>
      <c r="W96" s="279">
        <v>0</v>
      </c>
      <c r="X96" s="279">
        <v>0</v>
      </c>
      <c r="Y96" s="279">
        <v>0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1</v>
      </c>
      <c r="C100" s="232">
        <f t="shared" si="4"/>
        <v>1</v>
      </c>
      <c r="D100" s="232">
        <f t="shared" si="4"/>
        <v>1</v>
      </c>
      <c r="E100" s="232">
        <f t="shared" si="4"/>
        <v>1</v>
      </c>
      <c r="F100" s="232">
        <f t="shared" si="4"/>
        <v>1</v>
      </c>
      <c r="G100" s="232">
        <f t="shared" si="4"/>
        <v>0.99999999999999989</v>
      </c>
      <c r="H100" s="232">
        <f t="shared" si="4"/>
        <v>1</v>
      </c>
      <c r="I100" s="232">
        <f t="shared" si="4"/>
        <v>1</v>
      </c>
      <c r="J100" s="232">
        <f t="shared" si="4"/>
        <v>1</v>
      </c>
      <c r="K100" s="232">
        <f t="shared" si="4"/>
        <v>1</v>
      </c>
      <c r="L100" s="232">
        <f t="shared" si="4"/>
        <v>1</v>
      </c>
      <c r="M100" s="232">
        <f t="shared" si="4"/>
        <v>1</v>
      </c>
      <c r="N100" s="232">
        <f t="shared" si="4"/>
        <v>1</v>
      </c>
      <c r="O100" s="232">
        <f t="shared" si="4"/>
        <v>1</v>
      </c>
      <c r="P100" s="232">
        <f t="shared" si="4"/>
        <v>1</v>
      </c>
      <c r="Q100" s="232">
        <f t="shared" si="4"/>
        <v>1</v>
      </c>
      <c r="R100" s="232">
        <f t="shared" si="4"/>
        <v>0.99999999999999989</v>
      </c>
      <c r="S100" s="232">
        <f t="shared" si="4"/>
        <v>1</v>
      </c>
      <c r="T100" s="232">
        <f t="shared" si="4"/>
        <v>1</v>
      </c>
      <c r="U100" s="232">
        <f t="shared" si="4"/>
        <v>1</v>
      </c>
      <c r="V100" s="232">
        <f t="shared" si="4"/>
        <v>0.99999999999999989</v>
      </c>
      <c r="W100" s="232">
        <f t="shared" si="4"/>
        <v>1</v>
      </c>
      <c r="X100" s="232">
        <f t="shared" si="4"/>
        <v>0.99999999999999989</v>
      </c>
      <c r="Y100" s="232">
        <f t="shared" si="4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6.7095709239018667E-4</v>
      </c>
      <c r="C105" s="268">
        <f t="shared" si="9"/>
        <v>6.3864057328019545E-4</v>
      </c>
      <c r="D105" s="268">
        <f t="shared" si="9"/>
        <v>6.1424552472556164E-4</v>
      </c>
      <c r="E105" s="268">
        <f t="shared" si="9"/>
        <v>5.810764566682292E-4</v>
      </c>
      <c r="F105" s="268">
        <f t="shared" si="9"/>
        <v>5.4937489093824369E-4</v>
      </c>
      <c r="G105" s="268">
        <f t="shared" si="9"/>
        <v>5.4983372129942915E-4</v>
      </c>
      <c r="H105" s="268">
        <f t="shared" si="9"/>
        <v>5.4460772318168154E-4</v>
      </c>
      <c r="I105" s="268">
        <f t="shared" si="9"/>
        <v>5.036128178181736E-4</v>
      </c>
      <c r="J105" s="268">
        <f t="shared" si="9"/>
        <v>5.1773006822702547E-4</v>
      </c>
      <c r="K105" s="268">
        <f t="shared" si="9"/>
        <v>5.2152247478616997E-4</v>
      </c>
      <c r="L105" s="268">
        <f t="shared" si="9"/>
        <v>5.5297152728622345E-4</v>
      </c>
      <c r="M105" s="268">
        <f t="shared" si="9"/>
        <v>5.4963781162516243E-4</v>
      </c>
      <c r="N105" s="268">
        <f t="shared" si="9"/>
        <v>5.4887738759652391E-4</v>
      </c>
      <c r="O105" s="268">
        <f t="shared" si="9"/>
        <v>5.5396684230216153E-4</v>
      </c>
      <c r="P105" s="268">
        <f t="shared" si="9"/>
        <v>5.4009818547067021E-4</v>
      </c>
      <c r="Q105" s="268">
        <f t="shared" si="9"/>
        <v>4.8626779025866913E-4</v>
      </c>
      <c r="R105" s="268">
        <f t="shared" si="9"/>
        <v>4.5267840118013938E-4</v>
      </c>
      <c r="S105" s="268">
        <f t="shared" si="9"/>
        <v>4.4603580643917125E-4</v>
      </c>
      <c r="T105" s="268">
        <f t="shared" si="9"/>
        <v>4.606203081882577E-4</v>
      </c>
      <c r="U105" s="268">
        <f t="shared" si="9"/>
        <v>5.0670246746511733E-4</v>
      </c>
      <c r="V105" s="268">
        <f t="shared" si="9"/>
        <v>5.0514391104846952E-4</v>
      </c>
      <c r="W105" s="268">
        <f t="shared" si="9"/>
        <v>5.1694499381840949E-4</v>
      </c>
      <c r="X105" s="268">
        <f t="shared" si="9"/>
        <v>3.9241452046671346E-4</v>
      </c>
      <c r="Y105" s="268">
        <f t="shared" si="9"/>
        <v>3.8774823717258251E-4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0.14999093137731404</v>
      </c>
      <c r="C106" s="269">
        <f t="shared" si="10"/>
        <v>0.15438995291888119</v>
      </c>
      <c r="D106" s="269">
        <f t="shared" si="10"/>
        <v>0.15561625157440864</v>
      </c>
      <c r="E106" s="269">
        <f t="shared" si="10"/>
        <v>0.15521638142987945</v>
      </c>
      <c r="F106" s="269">
        <f t="shared" si="10"/>
        <v>0.16010448130370236</v>
      </c>
      <c r="G106" s="269">
        <f t="shared" si="10"/>
        <v>0.15773994318470005</v>
      </c>
      <c r="H106" s="269">
        <f t="shared" si="10"/>
        <v>0.16447613020979734</v>
      </c>
      <c r="I106" s="269">
        <f t="shared" si="10"/>
        <v>0.15467173301541282</v>
      </c>
      <c r="J106" s="269">
        <f t="shared" si="10"/>
        <v>0.15704923654452355</v>
      </c>
      <c r="K106" s="269">
        <f t="shared" si="10"/>
        <v>0.16466154914978973</v>
      </c>
      <c r="L106" s="269">
        <f t="shared" si="10"/>
        <v>0.15642216962661981</v>
      </c>
      <c r="M106" s="269">
        <f t="shared" si="10"/>
        <v>0.15169747431705224</v>
      </c>
      <c r="N106" s="269">
        <f t="shared" si="10"/>
        <v>0.15252783972574299</v>
      </c>
      <c r="O106" s="269">
        <f t="shared" si="10"/>
        <v>0.15416635345535787</v>
      </c>
      <c r="P106" s="269">
        <f t="shared" si="10"/>
        <v>0.15087694293568621</v>
      </c>
      <c r="Q106" s="269">
        <f t="shared" si="10"/>
        <v>0.14773332291519745</v>
      </c>
      <c r="R106" s="269">
        <f t="shared" si="10"/>
        <v>0.15969211182167656</v>
      </c>
      <c r="S106" s="269">
        <f t="shared" si="10"/>
        <v>0.17413239396169231</v>
      </c>
      <c r="T106" s="269">
        <f t="shared" si="10"/>
        <v>0.16386134137605624</v>
      </c>
      <c r="U106" s="269">
        <f t="shared" si="10"/>
        <v>0.14582860998744596</v>
      </c>
      <c r="V106" s="269">
        <f t="shared" si="10"/>
        <v>0.16018138398792162</v>
      </c>
      <c r="W106" s="269">
        <f t="shared" si="10"/>
        <v>0.1719277340804779</v>
      </c>
      <c r="X106" s="269">
        <f t="shared" si="10"/>
        <v>0.21057386801038561</v>
      </c>
      <c r="Y106" s="269">
        <f t="shared" si="10"/>
        <v>0.21165282341387737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0.3496219072940745</v>
      </c>
      <c r="C107" s="269">
        <f t="shared" si="11"/>
        <v>0.35303959959049125</v>
      </c>
      <c r="D107" s="269">
        <f t="shared" si="11"/>
        <v>0.36174476475715522</v>
      </c>
      <c r="E107" s="269">
        <f t="shared" si="11"/>
        <v>0.3563698722711322</v>
      </c>
      <c r="F107" s="269">
        <f t="shared" si="11"/>
        <v>0.3588629791358578</v>
      </c>
      <c r="G107" s="269">
        <f t="shared" si="11"/>
        <v>0.35439459471008528</v>
      </c>
      <c r="H107" s="269">
        <f t="shared" si="11"/>
        <v>0.37192086357519233</v>
      </c>
      <c r="I107" s="269">
        <f t="shared" si="11"/>
        <v>0.35565828286540679</v>
      </c>
      <c r="J107" s="269">
        <f t="shared" si="11"/>
        <v>0.35838767906066227</v>
      </c>
      <c r="K107" s="269">
        <f t="shared" si="11"/>
        <v>0.38228410501969484</v>
      </c>
      <c r="L107" s="269">
        <f t="shared" si="11"/>
        <v>0.36081420748799353</v>
      </c>
      <c r="M107" s="269">
        <f t="shared" si="11"/>
        <v>0.35330165775650707</v>
      </c>
      <c r="N107" s="269">
        <f t="shared" si="11"/>
        <v>0.35464160571445014</v>
      </c>
      <c r="O107" s="269">
        <f t="shared" si="11"/>
        <v>0.35458923812421034</v>
      </c>
      <c r="P107" s="269">
        <f t="shared" si="11"/>
        <v>0.34933820302409857</v>
      </c>
      <c r="Q107" s="269">
        <f t="shared" si="11"/>
        <v>0.41603935706153722</v>
      </c>
      <c r="R107" s="269">
        <f t="shared" si="11"/>
        <v>0.43555305205708555</v>
      </c>
      <c r="S107" s="269">
        <f t="shared" si="11"/>
        <v>0.43684509911975972</v>
      </c>
      <c r="T107" s="269">
        <f t="shared" si="11"/>
        <v>0.42416831759073642</v>
      </c>
      <c r="U107" s="269">
        <f t="shared" si="11"/>
        <v>0.41967075884686861</v>
      </c>
      <c r="V107" s="269">
        <f t="shared" si="11"/>
        <v>0.41488281667417731</v>
      </c>
      <c r="W107" s="269">
        <f t="shared" si="11"/>
        <v>0.39877480311782626</v>
      </c>
      <c r="X107" s="269">
        <f t="shared" si="11"/>
        <v>0.43142934121974164</v>
      </c>
      <c r="Y107" s="269">
        <f t="shared" si="11"/>
        <v>0.44676832488085128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0.15891372572443044</v>
      </c>
      <c r="C108" s="269">
        <f t="shared" si="12"/>
        <v>0.15125080230460308</v>
      </c>
      <c r="D108" s="269">
        <f t="shared" si="12"/>
        <v>0.14547904955409915</v>
      </c>
      <c r="E108" s="269">
        <f t="shared" si="12"/>
        <v>0.13765868060646344</v>
      </c>
      <c r="F108" s="269">
        <f t="shared" si="12"/>
        <v>0.13016837832425709</v>
      </c>
      <c r="G108" s="269">
        <f t="shared" si="12"/>
        <v>0.13028768558167331</v>
      </c>
      <c r="H108" s="269">
        <f t="shared" si="12"/>
        <v>0.12848553142039071</v>
      </c>
      <c r="I108" s="269">
        <f t="shared" si="12"/>
        <v>0.11997225615777593</v>
      </c>
      <c r="J108" s="269">
        <f t="shared" si="12"/>
        <v>0.12334114476145656</v>
      </c>
      <c r="K108" s="269">
        <f t="shared" si="12"/>
        <v>0.12512324242582165</v>
      </c>
      <c r="L108" s="269">
        <f t="shared" si="12"/>
        <v>0.13045874584487582</v>
      </c>
      <c r="M108" s="269">
        <f t="shared" si="12"/>
        <v>0.12967224537842353</v>
      </c>
      <c r="N108" s="269">
        <f t="shared" si="12"/>
        <v>0.1294928437995152</v>
      </c>
      <c r="O108" s="269">
        <f t="shared" si="12"/>
        <v>0.13069356362896148</v>
      </c>
      <c r="P108" s="269">
        <f t="shared" si="12"/>
        <v>0.12742162739443494</v>
      </c>
      <c r="Q108" s="269">
        <f t="shared" si="12"/>
        <v>0.11502739138213169</v>
      </c>
      <c r="R108" s="269">
        <f t="shared" si="12"/>
        <v>0.10703638567834484</v>
      </c>
      <c r="S108" s="269">
        <f t="shared" si="12"/>
        <v>0.10561994509847263</v>
      </c>
      <c r="T108" s="269">
        <f t="shared" si="12"/>
        <v>0.10900308065757899</v>
      </c>
      <c r="U108" s="269">
        <f t="shared" si="12"/>
        <v>0.11993340334632778</v>
      </c>
      <c r="V108" s="269">
        <f t="shared" si="12"/>
        <v>0.11981627758924072</v>
      </c>
      <c r="W108" s="269">
        <f t="shared" si="12"/>
        <v>0.12240318761146912</v>
      </c>
      <c r="X108" s="269">
        <f t="shared" si="12"/>
        <v>9.2932932363051196E-2</v>
      </c>
      <c r="Y108" s="269">
        <f t="shared" si="12"/>
        <v>9.1844324773398156E-2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0.15891372572443044</v>
      </c>
      <c r="C109" s="270">
        <f t="shared" si="13"/>
        <v>0.15125080230460308</v>
      </c>
      <c r="D109" s="270">
        <f t="shared" si="13"/>
        <v>0.14547904955409915</v>
      </c>
      <c r="E109" s="270">
        <f t="shared" si="13"/>
        <v>0.13765868060646344</v>
      </c>
      <c r="F109" s="270">
        <f t="shared" si="13"/>
        <v>0.13016837832425709</v>
      </c>
      <c r="G109" s="270">
        <f t="shared" si="13"/>
        <v>0.13028768558167331</v>
      </c>
      <c r="H109" s="270">
        <f t="shared" si="13"/>
        <v>0.12848553142039071</v>
      </c>
      <c r="I109" s="270">
        <f t="shared" si="13"/>
        <v>0.11997225615777593</v>
      </c>
      <c r="J109" s="270">
        <f t="shared" si="13"/>
        <v>0.12334114476145656</v>
      </c>
      <c r="K109" s="270">
        <f t="shared" si="13"/>
        <v>0.12512324242582165</v>
      </c>
      <c r="L109" s="270">
        <f t="shared" si="13"/>
        <v>0.13045874584487582</v>
      </c>
      <c r="M109" s="270">
        <f t="shared" si="13"/>
        <v>0.12967224537842353</v>
      </c>
      <c r="N109" s="270">
        <f t="shared" si="13"/>
        <v>0.1294928437995152</v>
      </c>
      <c r="O109" s="270">
        <f t="shared" si="13"/>
        <v>0.13069356362896148</v>
      </c>
      <c r="P109" s="270">
        <f t="shared" si="13"/>
        <v>0.12742162739443494</v>
      </c>
      <c r="Q109" s="270">
        <f t="shared" si="13"/>
        <v>0.11502739138213169</v>
      </c>
      <c r="R109" s="270">
        <f t="shared" si="13"/>
        <v>0.10703638567834484</v>
      </c>
      <c r="S109" s="270">
        <f t="shared" si="13"/>
        <v>0.10561994509847263</v>
      </c>
      <c r="T109" s="270">
        <f t="shared" si="13"/>
        <v>0.10900308065757899</v>
      </c>
      <c r="U109" s="270">
        <f t="shared" si="13"/>
        <v>0.11993340334632778</v>
      </c>
      <c r="V109" s="270">
        <f t="shared" si="13"/>
        <v>0.11981627758924072</v>
      </c>
      <c r="W109" s="270">
        <f t="shared" si="13"/>
        <v>0.12240318761146912</v>
      </c>
      <c r="X109" s="270">
        <f t="shared" si="13"/>
        <v>9.2932932363051196E-2</v>
      </c>
      <c r="Y109" s="270">
        <f t="shared" si="13"/>
        <v>9.1844324773398156E-2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7.6957700197787623E-2</v>
      </c>
      <c r="C111" s="269">
        <f t="shared" si="15"/>
        <v>7.6071857523950126E-2</v>
      </c>
      <c r="D111" s="269">
        <f t="shared" si="15"/>
        <v>7.4963738092438698E-2</v>
      </c>
      <c r="E111" s="269">
        <f t="shared" si="15"/>
        <v>7.3202432683410049E-2</v>
      </c>
      <c r="F111" s="269">
        <f t="shared" si="15"/>
        <v>7.1898908259775865E-2</v>
      </c>
      <c r="G111" s="269">
        <f t="shared" si="15"/>
        <v>7.1679119875960554E-2</v>
      </c>
      <c r="H111" s="269">
        <f t="shared" si="15"/>
        <v>7.246135298049558E-2</v>
      </c>
      <c r="I111" s="269">
        <f t="shared" si="15"/>
        <v>6.8706213511912778E-2</v>
      </c>
      <c r="J111" s="269">
        <f t="shared" si="15"/>
        <v>7.001562933698724E-2</v>
      </c>
      <c r="K111" s="269">
        <f t="shared" si="15"/>
        <v>7.3227340454710368E-2</v>
      </c>
      <c r="L111" s="269">
        <f t="shared" si="15"/>
        <v>7.1359431351590133E-2</v>
      </c>
      <c r="M111" s="269">
        <f t="shared" si="15"/>
        <v>7.0770294205059092E-2</v>
      </c>
      <c r="N111" s="269">
        <f t="shared" si="15"/>
        <v>7.0939281280581024E-2</v>
      </c>
      <c r="O111" s="269">
        <f t="shared" si="15"/>
        <v>7.1207442716251179E-2</v>
      </c>
      <c r="P111" s="269">
        <f t="shared" si="15"/>
        <v>6.9870189197614826E-2</v>
      </c>
      <c r="Q111" s="269">
        <f t="shared" si="15"/>
        <v>6.4741995343834527E-2</v>
      </c>
      <c r="R111" s="269">
        <f t="shared" si="15"/>
        <v>6.5271293363123831E-2</v>
      </c>
      <c r="S111" s="269">
        <f t="shared" si="15"/>
        <v>6.8381155806108762E-2</v>
      </c>
      <c r="T111" s="269">
        <f t="shared" si="15"/>
        <v>6.7127179470974671E-2</v>
      </c>
      <c r="U111" s="269">
        <f t="shared" si="15"/>
        <v>6.6361602968010969E-2</v>
      </c>
      <c r="V111" s="269">
        <f t="shared" si="15"/>
        <v>6.8447614110855343E-2</v>
      </c>
      <c r="W111" s="269">
        <f t="shared" si="15"/>
        <v>6.7962660738007177E-2</v>
      </c>
      <c r="X111" s="269">
        <f t="shared" si="15"/>
        <v>6.770611075949054E-2</v>
      </c>
      <c r="Y111" s="269">
        <f t="shared" si="15"/>
        <v>7.1451604536062155E-2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3.5026304926338223E-2</v>
      </c>
      <c r="C112" s="270">
        <f t="shared" si="16"/>
        <v>3.3337313675856288E-2</v>
      </c>
      <c r="D112" s="270">
        <f t="shared" si="16"/>
        <v>3.2065156907288971E-2</v>
      </c>
      <c r="E112" s="270">
        <f t="shared" si="16"/>
        <v>3.0341462958590325E-2</v>
      </c>
      <c r="F112" s="270">
        <f t="shared" si="16"/>
        <v>2.8690519274959411E-2</v>
      </c>
      <c r="G112" s="270">
        <f t="shared" si="16"/>
        <v>2.8716815885646348E-2</v>
      </c>
      <c r="H112" s="270">
        <f t="shared" si="16"/>
        <v>2.8319601605447452E-2</v>
      </c>
      <c r="I112" s="270">
        <f t="shared" si="16"/>
        <v>2.6443183606241521E-2</v>
      </c>
      <c r="J112" s="270">
        <f t="shared" si="16"/>
        <v>2.7185723112866673E-2</v>
      </c>
      <c r="K112" s="270">
        <f t="shared" si="16"/>
        <v>2.7578516724091978E-2</v>
      </c>
      <c r="L112" s="270">
        <f t="shared" si="16"/>
        <v>2.8754519418883625E-2</v>
      </c>
      <c r="M112" s="270">
        <f t="shared" si="16"/>
        <v>2.858116620450845E-2</v>
      </c>
      <c r="N112" s="270">
        <f t="shared" si="16"/>
        <v>2.8541624155019246E-2</v>
      </c>
      <c r="O112" s="270">
        <f t="shared" si="16"/>
        <v>2.8806275799712389E-2</v>
      </c>
      <c r="P112" s="270">
        <f t="shared" si="16"/>
        <v>2.8085105644474858E-2</v>
      </c>
      <c r="Q112" s="270">
        <f t="shared" si="16"/>
        <v>2.5353281895979143E-2</v>
      </c>
      <c r="R112" s="270">
        <f t="shared" si="16"/>
        <v>2.3591977759580562E-2</v>
      </c>
      <c r="S112" s="270">
        <f t="shared" si="16"/>
        <v>2.3279778926946836E-2</v>
      </c>
      <c r="T112" s="270">
        <f t="shared" si="16"/>
        <v>2.4025458616729486E-2</v>
      </c>
      <c r="U112" s="270">
        <f t="shared" si="16"/>
        <v>2.6434620026130198E-2</v>
      </c>
      <c r="V112" s="270">
        <f t="shared" si="16"/>
        <v>2.640880424172418E-2</v>
      </c>
      <c r="W112" s="270">
        <f t="shared" si="16"/>
        <v>2.6978987206364356E-2</v>
      </c>
      <c r="X112" s="270">
        <f t="shared" si="16"/>
        <v>2.0483424020223438E-2</v>
      </c>
      <c r="Y112" s="270">
        <f t="shared" si="16"/>
        <v>2.0243483126468082E-2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4.1931395271449401E-2</v>
      </c>
      <c r="C113" s="270">
        <f t="shared" si="17"/>
        <v>4.2734543848093838E-2</v>
      </c>
      <c r="D113" s="270">
        <f t="shared" si="17"/>
        <v>4.2898581185149734E-2</v>
      </c>
      <c r="E113" s="270">
        <f t="shared" si="17"/>
        <v>4.2860969724819717E-2</v>
      </c>
      <c r="F113" s="270">
        <f t="shared" si="17"/>
        <v>4.3208388984816465E-2</v>
      </c>
      <c r="G113" s="270">
        <f t="shared" si="17"/>
        <v>4.2962303990314206E-2</v>
      </c>
      <c r="H113" s="270">
        <f t="shared" si="17"/>
        <v>4.4141751375048131E-2</v>
      </c>
      <c r="I113" s="270">
        <f t="shared" si="17"/>
        <v>4.2263029905671254E-2</v>
      </c>
      <c r="J113" s="270">
        <f t="shared" si="17"/>
        <v>4.2829906224120563E-2</v>
      </c>
      <c r="K113" s="270">
        <f t="shared" si="17"/>
        <v>4.564882373061839E-2</v>
      </c>
      <c r="L113" s="270">
        <f t="shared" si="17"/>
        <v>4.2604911932706512E-2</v>
      </c>
      <c r="M113" s="270">
        <f t="shared" si="17"/>
        <v>4.2189128000550642E-2</v>
      </c>
      <c r="N113" s="270">
        <f t="shared" si="17"/>
        <v>4.2397657125561782E-2</v>
      </c>
      <c r="O113" s="270">
        <f t="shared" si="17"/>
        <v>4.2401166916538786E-2</v>
      </c>
      <c r="P113" s="270">
        <f t="shared" si="17"/>
        <v>4.1785083553139972E-2</v>
      </c>
      <c r="Q113" s="270">
        <f t="shared" si="17"/>
        <v>3.938871344785539E-2</v>
      </c>
      <c r="R113" s="270">
        <f t="shared" si="17"/>
        <v>4.1679315603543265E-2</v>
      </c>
      <c r="S113" s="270">
        <f t="shared" si="17"/>
        <v>4.5101376879161922E-2</v>
      </c>
      <c r="T113" s="270">
        <f t="shared" si="17"/>
        <v>4.3101720854245192E-2</v>
      </c>
      <c r="U113" s="270">
        <f t="shared" si="17"/>
        <v>3.9926982941880775E-2</v>
      </c>
      <c r="V113" s="270">
        <f t="shared" si="17"/>
        <v>4.2038809869131152E-2</v>
      </c>
      <c r="W113" s="270">
        <f t="shared" si="17"/>
        <v>4.0983673531642818E-2</v>
      </c>
      <c r="X113" s="270">
        <f t="shared" si="17"/>
        <v>4.7222686739267099E-2</v>
      </c>
      <c r="Y113" s="270">
        <f t="shared" si="17"/>
        <v>5.1208121409594076E-2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0.26384477831400327</v>
      </c>
      <c r="C115" s="281">
        <f t="shared" si="19"/>
        <v>0.26460914708879418</v>
      </c>
      <c r="D115" s="281">
        <f t="shared" si="19"/>
        <v>0.26158195049717281</v>
      </c>
      <c r="E115" s="281">
        <f t="shared" si="19"/>
        <v>0.2769715565524466</v>
      </c>
      <c r="F115" s="281">
        <f t="shared" si="19"/>
        <v>0.27841587808546858</v>
      </c>
      <c r="G115" s="281">
        <f t="shared" si="19"/>
        <v>0.28534882292628128</v>
      </c>
      <c r="H115" s="281">
        <f t="shared" si="19"/>
        <v>0.26211151409094241</v>
      </c>
      <c r="I115" s="281">
        <f t="shared" si="19"/>
        <v>0.3004879016316736</v>
      </c>
      <c r="J115" s="281">
        <f t="shared" si="19"/>
        <v>0.29068858022814337</v>
      </c>
      <c r="K115" s="281">
        <f t="shared" si="19"/>
        <v>0.25418224047519727</v>
      </c>
      <c r="L115" s="281">
        <f t="shared" si="19"/>
        <v>0.28039247416163449</v>
      </c>
      <c r="M115" s="281">
        <f t="shared" si="19"/>
        <v>0.29400869053133283</v>
      </c>
      <c r="N115" s="281">
        <f t="shared" si="19"/>
        <v>0.291849552092114</v>
      </c>
      <c r="O115" s="281">
        <f t="shared" si="19"/>
        <v>0.28878943523291695</v>
      </c>
      <c r="P115" s="281">
        <f t="shared" si="19"/>
        <v>0.30195293926269473</v>
      </c>
      <c r="Q115" s="281">
        <f t="shared" si="19"/>
        <v>0.25597166550704054</v>
      </c>
      <c r="R115" s="281">
        <f t="shared" si="19"/>
        <v>0.23199447867858902</v>
      </c>
      <c r="S115" s="281">
        <f t="shared" si="19"/>
        <v>0.21457537020752737</v>
      </c>
      <c r="T115" s="281">
        <f t="shared" si="19"/>
        <v>0.2353794605964655</v>
      </c>
      <c r="U115" s="281">
        <f t="shared" si="19"/>
        <v>0.24769892238388164</v>
      </c>
      <c r="V115" s="281">
        <f t="shared" si="19"/>
        <v>0.23616676372675652</v>
      </c>
      <c r="W115" s="281">
        <f t="shared" si="19"/>
        <v>0.23841466945840115</v>
      </c>
      <c r="X115" s="281">
        <f t="shared" si="19"/>
        <v>0.19696533312686423</v>
      </c>
      <c r="Y115" s="281">
        <f t="shared" si="19"/>
        <v>0.17789517415863854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0.99999999999999989</v>
      </c>
      <c r="C117" s="232">
        <f t="shared" si="20"/>
        <v>0.99999999999999989</v>
      </c>
      <c r="D117" s="232">
        <f t="shared" si="20"/>
        <v>1.0000000000000002</v>
      </c>
      <c r="E117" s="232">
        <f t="shared" si="20"/>
        <v>0.99999999999999989</v>
      </c>
      <c r="F117" s="232">
        <f t="shared" si="20"/>
        <v>1</v>
      </c>
      <c r="G117" s="232">
        <f t="shared" si="20"/>
        <v>0.99999999999999989</v>
      </c>
      <c r="H117" s="232">
        <f t="shared" si="20"/>
        <v>1.0000000000000002</v>
      </c>
      <c r="I117" s="232">
        <f t="shared" si="20"/>
        <v>0.99999999999999978</v>
      </c>
      <c r="J117" s="232">
        <f t="shared" si="20"/>
        <v>1</v>
      </c>
      <c r="K117" s="232">
        <f t="shared" si="20"/>
        <v>0.99999999999999989</v>
      </c>
      <c r="L117" s="232">
        <f t="shared" si="20"/>
        <v>1</v>
      </c>
      <c r="M117" s="232">
        <f t="shared" si="20"/>
        <v>1</v>
      </c>
      <c r="N117" s="232">
        <f t="shared" si="20"/>
        <v>0.99999999999999989</v>
      </c>
      <c r="O117" s="232">
        <f t="shared" si="20"/>
        <v>0.99999999999999989</v>
      </c>
      <c r="P117" s="232">
        <f t="shared" si="20"/>
        <v>1</v>
      </c>
      <c r="Q117" s="232">
        <f t="shared" si="20"/>
        <v>0.99999999999999989</v>
      </c>
      <c r="R117" s="232">
        <f t="shared" si="20"/>
        <v>1.0000000000000002</v>
      </c>
      <c r="S117" s="232">
        <f t="shared" si="20"/>
        <v>0</v>
      </c>
      <c r="T117" s="232">
        <f t="shared" si="20"/>
        <v>0</v>
      </c>
      <c r="U117" s="232">
        <f t="shared" si="20"/>
        <v>0</v>
      </c>
      <c r="V117" s="232">
        <f t="shared" si="20"/>
        <v>0</v>
      </c>
      <c r="W117" s="232">
        <f t="shared" si="20"/>
        <v>0</v>
      </c>
      <c r="X117" s="232">
        <f t="shared" si="20"/>
        <v>0</v>
      </c>
      <c r="Y117" s="232">
        <f t="shared" si="20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2.0639349624645836E-3</v>
      </c>
      <c r="C122" s="268">
        <f t="shared" si="25"/>
        <v>1.990828309542338E-3</v>
      </c>
      <c r="D122" s="268">
        <f t="shared" si="25"/>
        <v>1.9471379287968281E-3</v>
      </c>
      <c r="E122" s="268">
        <f t="shared" si="25"/>
        <v>1.8827452590334341E-3</v>
      </c>
      <c r="F122" s="268">
        <f t="shared" si="25"/>
        <v>1.8142708026373602E-3</v>
      </c>
      <c r="G122" s="268">
        <f t="shared" si="25"/>
        <v>1.8185247828653131E-3</v>
      </c>
      <c r="H122" s="268">
        <f t="shared" si="25"/>
        <v>1.791094186491755E-3</v>
      </c>
      <c r="I122" s="268">
        <f t="shared" si="25"/>
        <v>1.7324411389071034E-3</v>
      </c>
      <c r="J122" s="268">
        <f t="shared" si="25"/>
        <v>1.7518551463850264E-3</v>
      </c>
      <c r="K122" s="268">
        <f t="shared" si="25"/>
        <v>1.6941159199526819E-3</v>
      </c>
      <c r="L122" s="268">
        <f t="shared" si="25"/>
        <v>1.8312976341168924E-3</v>
      </c>
      <c r="M122" s="268">
        <f t="shared" si="25"/>
        <v>1.8356026250488532E-3</v>
      </c>
      <c r="N122" s="268">
        <f t="shared" si="25"/>
        <v>1.8289921161529668E-3</v>
      </c>
      <c r="O122" s="268">
        <f t="shared" si="25"/>
        <v>1.8390810988530102E-3</v>
      </c>
      <c r="P122" s="268">
        <f t="shared" si="25"/>
        <v>1.8234229368183461E-3</v>
      </c>
      <c r="Q122" s="268">
        <f t="shared" si="25"/>
        <v>1.7900858317168298E-3</v>
      </c>
      <c r="R122" s="268">
        <f t="shared" si="25"/>
        <v>1.6660879397234823E-3</v>
      </c>
      <c r="S122" s="268">
        <f t="shared" si="25"/>
        <v>0</v>
      </c>
      <c r="T122" s="268">
        <f t="shared" si="25"/>
        <v>0</v>
      </c>
      <c r="U122" s="268">
        <f t="shared" si="25"/>
        <v>0</v>
      </c>
      <c r="V122" s="268">
        <f t="shared" si="25"/>
        <v>0</v>
      </c>
      <c r="W122" s="268">
        <f t="shared" si="25"/>
        <v>0</v>
      </c>
      <c r="X122" s="268">
        <f t="shared" si="25"/>
        <v>0</v>
      </c>
      <c r="Y122" s="268">
        <f t="shared" si="25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0.38543219506717952</v>
      </c>
      <c r="C123" s="269">
        <f t="shared" si="26"/>
        <v>0.39847713401903651</v>
      </c>
      <c r="D123" s="269">
        <f t="shared" si="26"/>
        <v>0.40647326239368636</v>
      </c>
      <c r="E123" s="269">
        <f t="shared" si="26"/>
        <v>0.41535183188885733</v>
      </c>
      <c r="F123" s="269">
        <f t="shared" si="26"/>
        <v>0.42699870440918042</v>
      </c>
      <c r="G123" s="269">
        <f t="shared" si="26"/>
        <v>0.42519836549852574</v>
      </c>
      <c r="H123" s="269">
        <f t="shared" si="26"/>
        <v>0.43409820582997338</v>
      </c>
      <c r="I123" s="269">
        <f t="shared" si="26"/>
        <v>0.43636762085783537</v>
      </c>
      <c r="J123" s="269">
        <f t="shared" si="26"/>
        <v>0.4341513407580771</v>
      </c>
      <c r="K123" s="269">
        <f t="shared" si="26"/>
        <v>0.44696751182245459</v>
      </c>
      <c r="L123" s="269">
        <f t="shared" si="26"/>
        <v>0.4256419818734879</v>
      </c>
      <c r="M123" s="269">
        <f t="shared" si="26"/>
        <v>0.42240865981813297</v>
      </c>
      <c r="N123" s="269">
        <f t="shared" si="26"/>
        <v>0.42377328520700253</v>
      </c>
      <c r="O123" s="269">
        <f t="shared" si="26"/>
        <v>0.4226946427848336</v>
      </c>
      <c r="P123" s="269">
        <f t="shared" si="26"/>
        <v>0.42311331296796323</v>
      </c>
      <c r="Q123" s="269">
        <f t="shared" si="26"/>
        <v>0.43313507193564799</v>
      </c>
      <c r="R123" s="269">
        <f t="shared" si="26"/>
        <v>0.45918650929074695</v>
      </c>
      <c r="S123" s="269">
        <f t="shared" si="26"/>
        <v>0</v>
      </c>
      <c r="T123" s="269">
        <f t="shared" si="26"/>
        <v>0</v>
      </c>
      <c r="U123" s="269">
        <f t="shared" si="26"/>
        <v>0</v>
      </c>
      <c r="V123" s="269">
        <f t="shared" si="26"/>
        <v>0</v>
      </c>
      <c r="W123" s="269">
        <f t="shared" si="26"/>
        <v>0</v>
      </c>
      <c r="X123" s="269">
        <f t="shared" si="26"/>
        <v>0</v>
      </c>
      <c r="Y123" s="269">
        <f t="shared" si="26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0.35623723630589849</v>
      </c>
      <c r="C125" s="269">
        <f t="shared" si="28"/>
        <v>0.34359879479725725</v>
      </c>
      <c r="D125" s="269">
        <f t="shared" si="28"/>
        <v>0.3360716001471788</v>
      </c>
      <c r="E125" s="269">
        <f t="shared" si="28"/>
        <v>0.32504128703021945</v>
      </c>
      <c r="F125" s="269">
        <f t="shared" si="28"/>
        <v>0.31326757318290233</v>
      </c>
      <c r="G125" s="269">
        <f t="shared" si="28"/>
        <v>0.31402763244400145</v>
      </c>
      <c r="H125" s="269">
        <f t="shared" si="28"/>
        <v>0.30793956834170061</v>
      </c>
      <c r="I125" s="269">
        <f t="shared" si="28"/>
        <v>0.30075938089449483</v>
      </c>
      <c r="J125" s="269">
        <f t="shared" si="28"/>
        <v>0.30414411889489379</v>
      </c>
      <c r="K125" s="269">
        <f t="shared" si="28"/>
        <v>0.2961997775181669</v>
      </c>
      <c r="L125" s="269">
        <f t="shared" si="28"/>
        <v>0.31485167402598185</v>
      </c>
      <c r="M125" s="269">
        <f t="shared" si="28"/>
        <v>0.315591823293006</v>
      </c>
      <c r="N125" s="269">
        <f t="shared" si="28"/>
        <v>0.31445529051250165</v>
      </c>
      <c r="O125" s="269">
        <f t="shared" si="28"/>
        <v>0.31618987097236234</v>
      </c>
      <c r="P125" s="269">
        <f t="shared" si="28"/>
        <v>0.31349779163094954</v>
      </c>
      <c r="Q125" s="269">
        <f t="shared" si="28"/>
        <v>0.30858603324114442</v>
      </c>
      <c r="R125" s="269">
        <f t="shared" si="28"/>
        <v>0.2870887842998624</v>
      </c>
      <c r="S125" s="269">
        <f t="shared" si="28"/>
        <v>0</v>
      </c>
      <c r="T125" s="269">
        <f t="shared" si="28"/>
        <v>0</v>
      </c>
      <c r="U125" s="269">
        <f t="shared" si="28"/>
        <v>0</v>
      </c>
      <c r="V125" s="269">
        <f t="shared" si="28"/>
        <v>0</v>
      </c>
      <c r="W125" s="269">
        <f t="shared" si="28"/>
        <v>0</v>
      </c>
      <c r="X125" s="269">
        <f t="shared" si="28"/>
        <v>0</v>
      </c>
      <c r="Y125" s="269">
        <f t="shared" si="28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0.35623723630589849</v>
      </c>
      <c r="C126" s="270">
        <f t="shared" si="29"/>
        <v>0.34359879479725725</v>
      </c>
      <c r="D126" s="270">
        <f t="shared" si="29"/>
        <v>0.3360716001471788</v>
      </c>
      <c r="E126" s="270">
        <f t="shared" si="29"/>
        <v>0.32504128703021945</v>
      </c>
      <c r="F126" s="270">
        <f t="shared" si="29"/>
        <v>0.31326757318290233</v>
      </c>
      <c r="G126" s="270">
        <f t="shared" si="29"/>
        <v>0.31402763244400145</v>
      </c>
      <c r="H126" s="270">
        <f t="shared" si="29"/>
        <v>0.30793956834170061</v>
      </c>
      <c r="I126" s="270">
        <f t="shared" si="29"/>
        <v>0.30075938089449483</v>
      </c>
      <c r="J126" s="270">
        <f t="shared" si="29"/>
        <v>0.30414411889489379</v>
      </c>
      <c r="K126" s="270">
        <f t="shared" si="29"/>
        <v>0.2961997775181669</v>
      </c>
      <c r="L126" s="270">
        <f t="shared" si="29"/>
        <v>0.31485167402598185</v>
      </c>
      <c r="M126" s="270">
        <f t="shared" si="29"/>
        <v>0.315591823293006</v>
      </c>
      <c r="N126" s="270">
        <f t="shared" si="29"/>
        <v>0.31445529051250165</v>
      </c>
      <c r="O126" s="270">
        <f t="shared" si="29"/>
        <v>0.31618987097236234</v>
      </c>
      <c r="P126" s="270">
        <f t="shared" si="29"/>
        <v>0.31349779163094954</v>
      </c>
      <c r="Q126" s="270">
        <f t="shared" si="29"/>
        <v>0.30858603324114442</v>
      </c>
      <c r="R126" s="270">
        <f t="shared" si="29"/>
        <v>0.2870887842998624</v>
      </c>
      <c r="S126" s="270">
        <f t="shared" si="29"/>
        <v>0</v>
      </c>
      <c r="T126" s="270">
        <f t="shared" si="29"/>
        <v>0</v>
      </c>
      <c r="U126" s="270">
        <f t="shared" si="29"/>
        <v>0</v>
      </c>
      <c r="V126" s="270">
        <f t="shared" si="29"/>
        <v>0</v>
      </c>
      <c r="W126" s="270">
        <f t="shared" si="29"/>
        <v>0</v>
      </c>
      <c r="X126" s="270">
        <f t="shared" si="29"/>
        <v>0</v>
      </c>
      <c r="Y126" s="270">
        <f t="shared" si="29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0.1946719057642772</v>
      </c>
      <c r="C128" s="269">
        <f t="shared" si="31"/>
        <v>0.19500747653432829</v>
      </c>
      <c r="D128" s="269">
        <f t="shared" si="31"/>
        <v>0.19541409695484016</v>
      </c>
      <c r="E128" s="269">
        <f t="shared" si="31"/>
        <v>0.19504451277425661</v>
      </c>
      <c r="F128" s="269">
        <f t="shared" si="31"/>
        <v>0.19525651829506399</v>
      </c>
      <c r="G128" s="269">
        <f t="shared" si="31"/>
        <v>0.19495323954964833</v>
      </c>
      <c r="H128" s="269">
        <f t="shared" si="31"/>
        <v>0.19597063820952768</v>
      </c>
      <c r="I128" s="269">
        <f t="shared" si="31"/>
        <v>0.19436034770476499</v>
      </c>
      <c r="J128" s="269">
        <f t="shared" si="31"/>
        <v>0.19482278245964443</v>
      </c>
      <c r="K128" s="269">
        <f t="shared" si="31"/>
        <v>0.19561101012551141</v>
      </c>
      <c r="L128" s="269">
        <f t="shared" si="31"/>
        <v>0.19433789074173069</v>
      </c>
      <c r="M128" s="269">
        <f t="shared" si="31"/>
        <v>0.19435826300951201</v>
      </c>
      <c r="N128" s="269">
        <f t="shared" si="31"/>
        <v>0.19438968591290329</v>
      </c>
      <c r="O128" s="269">
        <f t="shared" si="31"/>
        <v>0.19439828941193482</v>
      </c>
      <c r="P128" s="269">
        <f t="shared" si="31"/>
        <v>0.19397982101943628</v>
      </c>
      <c r="Q128" s="269">
        <f t="shared" si="31"/>
        <v>0.19599020705726827</v>
      </c>
      <c r="R128" s="269">
        <f t="shared" si="31"/>
        <v>0.19755148812977011</v>
      </c>
      <c r="S128" s="269">
        <f t="shared" si="31"/>
        <v>0</v>
      </c>
      <c r="T128" s="269">
        <f t="shared" si="31"/>
        <v>0</v>
      </c>
      <c r="U128" s="269">
        <f t="shared" si="31"/>
        <v>0</v>
      </c>
      <c r="V128" s="269">
        <f t="shared" si="31"/>
        <v>0</v>
      </c>
      <c r="W128" s="269">
        <f t="shared" si="31"/>
        <v>0</v>
      </c>
      <c r="X128" s="269">
        <f t="shared" si="31"/>
        <v>0</v>
      </c>
      <c r="Y128" s="269">
        <f t="shared" si="31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8.8602407743039208E-2</v>
      </c>
      <c r="C129" s="270">
        <f t="shared" si="32"/>
        <v>8.545900712777163E-2</v>
      </c>
      <c r="D129" s="270">
        <f t="shared" si="32"/>
        <v>8.3586862664538755E-2</v>
      </c>
      <c r="E129" s="270">
        <f t="shared" si="32"/>
        <v>8.0843431600294224E-2</v>
      </c>
      <c r="F129" s="270">
        <f t="shared" si="32"/>
        <v>7.7915103821403375E-2</v>
      </c>
      <c r="G129" s="270">
        <f t="shared" si="32"/>
        <v>7.8104143802903106E-2</v>
      </c>
      <c r="H129" s="270">
        <f t="shared" si="32"/>
        <v>7.6589936182297633E-2</v>
      </c>
      <c r="I129" s="270">
        <f t="shared" si="32"/>
        <v>7.480409845666898E-2</v>
      </c>
      <c r="J129" s="270">
        <f t="shared" si="32"/>
        <v>7.5645941773006556E-2</v>
      </c>
      <c r="K129" s="270">
        <f t="shared" si="32"/>
        <v>7.3670045650496174E-2</v>
      </c>
      <c r="L129" s="270">
        <f t="shared" si="32"/>
        <v>7.8309097302433253E-2</v>
      </c>
      <c r="M129" s="270">
        <f t="shared" si="32"/>
        <v>7.8493185321494949E-2</v>
      </c>
      <c r="N129" s="270">
        <f t="shared" si="32"/>
        <v>7.8210509816048671E-2</v>
      </c>
      <c r="O129" s="270">
        <f t="shared" si="32"/>
        <v>7.8641930199727206E-2</v>
      </c>
      <c r="P129" s="270">
        <f t="shared" si="32"/>
        <v>7.7972363160756467E-2</v>
      </c>
      <c r="Q129" s="270">
        <f t="shared" si="32"/>
        <v>7.6750723266786725E-2</v>
      </c>
      <c r="R129" s="270">
        <f t="shared" si="32"/>
        <v>7.1403982887256259E-2</v>
      </c>
      <c r="S129" s="270">
        <f t="shared" si="32"/>
        <v>0</v>
      </c>
      <c r="T129" s="270">
        <f t="shared" si="32"/>
        <v>0</v>
      </c>
      <c r="U129" s="270">
        <f t="shared" si="32"/>
        <v>0</v>
      </c>
      <c r="V129" s="270">
        <f t="shared" si="32"/>
        <v>0</v>
      </c>
      <c r="W129" s="270">
        <f t="shared" si="32"/>
        <v>0</v>
      </c>
      <c r="X129" s="270">
        <f t="shared" si="32"/>
        <v>0</v>
      </c>
      <c r="Y129" s="270">
        <f t="shared" si="32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0.106069498021238</v>
      </c>
      <c r="C130" s="270">
        <f t="shared" si="33"/>
        <v>0.10954846940655663</v>
      </c>
      <c r="D130" s="270">
        <f t="shared" si="33"/>
        <v>0.11182723429030141</v>
      </c>
      <c r="E130" s="270">
        <f t="shared" si="33"/>
        <v>0.1142010811739624</v>
      </c>
      <c r="F130" s="270">
        <f t="shared" si="33"/>
        <v>0.11734141447366064</v>
      </c>
      <c r="G130" s="270">
        <f t="shared" si="33"/>
        <v>0.11684909574674521</v>
      </c>
      <c r="H130" s="270">
        <f t="shared" si="33"/>
        <v>0.11938070202723004</v>
      </c>
      <c r="I130" s="270">
        <f t="shared" si="33"/>
        <v>0.11955624924809602</v>
      </c>
      <c r="J130" s="270">
        <f t="shared" si="33"/>
        <v>0.11917684068663786</v>
      </c>
      <c r="K130" s="270">
        <f t="shared" si="33"/>
        <v>0.12194096447501525</v>
      </c>
      <c r="L130" s="270">
        <f t="shared" si="33"/>
        <v>0.11602879343929744</v>
      </c>
      <c r="M130" s="270">
        <f t="shared" si="33"/>
        <v>0.11586507768801706</v>
      </c>
      <c r="N130" s="270">
        <f t="shared" si="33"/>
        <v>0.11617917609685463</v>
      </c>
      <c r="O130" s="270">
        <f t="shared" si="33"/>
        <v>0.1157563592122076</v>
      </c>
      <c r="P130" s="270">
        <f t="shared" si="33"/>
        <v>0.11600745785867982</v>
      </c>
      <c r="Q130" s="270">
        <f t="shared" si="33"/>
        <v>0.11923948379048156</v>
      </c>
      <c r="R130" s="270">
        <f t="shared" si="33"/>
        <v>0.12614750524251386</v>
      </c>
      <c r="S130" s="270">
        <f t="shared" si="33"/>
        <v>0</v>
      </c>
      <c r="T130" s="270">
        <f t="shared" si="33"/>
        <v>0</v>
      </c>
      <c r="U130" s="270">
        <f t="shared" si="33"/>
        <v>0</v>
      </c>
      <c r="V130" s="270">
        <f t="shared" si="33"/>
        <v>0</v>
      </c>
      <c r="W130" s="270">
        <f t="shared" si="33"/>
        <v>0</v>
      </c>
      <c r="X130" s="270">
        <f t="shared" si="33"/>
        <v>0</v>
      </c>
      <c r="Y130" s="270">
        <f t="shared" si="33"/>
        <v>0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6.1594727900180092E-2</v>
      </c>
      <c r="C132" s="281">
        <f t="shared" si="35"/>
        <v>6.0925766339835583E-2</v>
      </c>
      <c r="D132" s="281">
        <f t="shared" si="35"/>
        <v>6.0093902575498022E-2</v>
      </c>
      <c r="E132" s="281">
        <f t="shared" si="35"/>
        <v>6.267962304763311E-2</v>
      </c>
      <c r="F132" s="281">
        <f t="shared" si="35"/>
        <v>6.2662933310215954E-2</v>
      </c>
      <c r="G132" s="281">
        <f t="shared" si="35"/>
        <v>6.4002237724959096E-2</v>
      </c>
      <c r="H132" s="281">
        <f t="shared" si="35"/>
        <v>6.0200493432306774E-2</v>
      </c>
      <c r="I132" s="281">
        <f t="shared" si="35"/>
        <v>6.6780209403997592E-2</v>
      </c>
      <c r="J132" s="281">
        <f t="shared" si="35"/>
        <v>6.5129902740999779E-2</v>
      </c>
      <c r="K132" s="281">
        <f t="shared" si="35"/>
        <v>5.9527584613914344E-2</v>
      </c>
      <c r="L132" s="281">
        <f t="shared" si="35"/>
        <v>6.3337155724682723E-2</v>
      </c>
      <c r="M132" s="281">
        <f t="shared" si="35"/>
        <v>6.5805651254300254E-2</v>
      </c>
      <c r="N132" s="281">
        <f t="shared" si="35"/>
        <v>6.5552746251439448E-2</v>
      </c>
      <c r="O132" s="281">
        <f t="shared" si="35"/>
        <v>6.4878115732016198E-2</v>
      </c>
      <c r="P132" s="281">
        <f t="shared" si="35"/>
        <v>6.7585651444832542E-2</v>
      </c>
      <c r="Q132" s="281">
        <f t="shared" si="35"/>
        <v>6.049860193422231E-2</v>
      </c>
      <c r="R132" s="281">
        <f t="shared" si="35"/>
        <v>5.450713033989716E-2</v>
      </c>
      <c r="S132" s="281">
        <f t="shared" si="35"/>
        <v>0</v>
      </c>
      <c r="T132" s="281">
        <f t="shared" si="35"/>
        <v>0</v>
      </c>
      <c r="U132" s="281">
        <f t="shared" si="35"/>
        <v>0</v>
      </c>
      <c r="V132" s="281">
        <f t="shared" si="35"/>
        <v>0</v>
      </c>
      <c r="W132" s="281">
        <f t="shared" si="35"/>
        <v>0</v>
      </c>
      <c r="X132" s="281">
        <f t="shared" si="35"/>
        <v>0</v>
      </c>
      <c r="Y132" s="281">
        <f t="shared" si="35"/>
        <v>0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2.2882923981849834</v>
      </c>
      <c r="C136" s="272">
        <f>IF(C$5=0,0,(C$5-C$52)/ISI_fec!C$5)</f>
        <v>2.4032530815143041</v>
      </c>
      <c r="D136" s="272">
        <f>IF(D$5=0,0,(D$5-D$52)/ISI_fec!D$5)</f>
        <v>2.4915514483279413</v>
      </c>
      <c r="E136" s="272">
        <f>IF(E$5=0,0,(E$5-E$52)/ISI_fec!E$5)</f>
        <v>2.4655307474158916</v>
      </c>
      <c r="F136" s="272">
        <f>IF(F$5=0,0,(F$5-F$52)/ISI_fec!F$5)</f>
        <v>2.4701604725008388</v>
      </c>
      <c r="G136" s="272">
        <f>IF(G$5=0,0,(G$5-G$52)/ISI_fec!G$5)</f>
        <v>2.442362984476746</v>
      </c>
      <c r="H136" s="272">
        <f>IF(H$5=0,0,(H$5-H$52)/ISI_fec!H$5)</f>
        <v>2.4907375609372906</v>
      </c>
      <c r="I136" s="272">
        <f>IF(I$5=0,0,(I$5-I$52)/ISI_fec!I$5)</f>
        <v>2.4350543261727862</v>
      </c>
      <c r="J136" s="272">
        <f>IF(J$5=0,0,(J$5-J$52)/ISI_fec!J$5)</f>
        <v>2.4375677611829567</v>
      </c>
      <c r="K136" s="272">
        <f>IF(K$5=0,0,(K$5-K$52)/ISI_fec!K$5)</f>
        <v>2.5431623510500714</v>
      </c>
      <c r="L136" s="272">
        <f>IF(L$5=0,0,(L$5-L$52)/ISI_fec!L$5)</f>
        <v>2.4757436030992563</v>
      </c>
      <c r="M136" s="272">
        <f>IF(M$5=0,0,(M$5-M$52)/ISI_fec!M$5)</f>
        <v>2.4336672434562372</v>
      </c>
      <c r="N136" s="272">
        <f>IF(N$5=0,0,(N$5-N$52)/ISI_fec!N$5)</f>
        <v>2.4338295774365339</v>
      </c>
      <c r="O136" s="272">
        <f>IF(O$5=0,0,(O$5-O$52)/ISI_fec!O$5)</f>
        <v>2.4277839742716818</v>
      </c>
      <c r="P136" s="272">
        <f>IF(P$5=0,0,(P$5-P$52)/ISI_fec!P$5)</f>
        <v>2.3628139603055223</v>
      </c>
      <c r="Q136" s="272">
        <f>IF(Q$5=0,0,(Q$5-Q$52)/ISI_fec!Q$5)</f>
        <v>2.564208106631741</v>
      </c>
      <c r="R136" s="272">
        <f>IF(R$5=0,0,(R$5-R$52)/ISI_fec!R$5)</f>
        <v>2.7858447316262418</v>
      </c>
      <c r="S136" s="272">
        <f>IF(S$5=0,0,(S$5-S$52)/ISI_fec!S$5)</f>
        <v>2.9380890238389026</v>
      </c>
      <c r="T136" s="272">
        <f>IF(T$5=0,0,(T$5-T$52)/ISI_fec!T$5)</f>
        <v>2.7909859111852411</v>
      </c>
      <c r="U136" s="272">
        <f>IF(U$5=0,0,(U$5-U$52)/ISI_fec!U$5)</f>
        <v>2.6415257478404741</v>
      </c>
      <c r="V136" s="272">
        <f>IF(V$5=0,0,(V$5-V$52)/ISI_fec!V$5)</f>
        <v>2.7795480398742889</v>
      </c>
      <c r="W136" s="272">
        <f>IF(W$5=0,0,(W$5-W$52)/ISI_fec!W$5)</f>
        <v>2.8542321065832472</v>
      </c>
      <c r="X136" s="272">
        <f>IF(X$5=0,0,(X$5-X$52)/ISI_fec!X$5)</f>
        <v>3.4422069135663684</v>
      </c>
      <c r="Y136" s="272">
        <f>IF(Y$5=0,0,(Y$5-Y$52)/ISI_fec!Y$5)</f>
        <v>3.3280170304683367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1.2680406722930142</v>
      </c>
      <c r="C141" s="275">
        <f>IF(C$10=0,0,C$10/ISI_fec!C$10)</f>
        <v>1.2713018075706937</v>
      </c>
      <c r="D141" s="275">
        <f>IF(D$10=0,0,D$10/ISI_fec!D$10)</f>
        <v>1.2738224503007576</v>
      </c>
      <c r="E141" s="275">
        <f>IF(E$10=0,0,E$10/ISI_fec!E$10)</f>
        <v>1.224245240480095</v>
      </c>
      <c r="F141" s="275">
        <f>IF(F$10=0,0,F$10/ISI_fec!F$10)</f>
        <v>1.1907156128591316</v>
      </c>
      <c r="G141" s="275">
        <f>IF(G$10=0,0,G$10/ISI_fec!G$10)</f>
        <v>1.1810441014478146</v>
      </c>
      <c r="H141" s="275">
        <f>IF(H$10=0,0,H$10/ISI_fec!H$10)</f>
        <v>1.180471543488564</v>
      </c>
      <c r="I141" s="275">
        <f>IF(I$10=0,0,I$10/ISI_fec!I$10)</f>
        <v>1.1198617803470792</v>
      </c>
      <c r="J141" s="275">
        <f>IF(J$10=0,0,J$10/ISI_fec!J$10)</f>
        <v>1.1342338056718984</v>
      </c>
      <c r="K141" s="275">
        <f>IF(K$10=0,0,K$10/ISI_fec!K$10)</f>
        <v>1.1152041160597261</v>
      </c>
      <c r="L141" s="275">
        <f>IF(L$10=0,0,L$10/ISI_fec!L$10)</f>
        <v>1.1933058962148628</v>
      </c>
      <c r="M141" s="275">
        <f>IF(M$10=0,0,M$10/ISI_fec!M$10)</f>
        <v>1.1785041277610306</v>
      </c>
      <c r="N141" s="275">
        <f>IF(N$10=0,0,N$10/ISI_fec!N$10)</f>
        <v>1.1730824693365731</v>
      </c>
      <c r="O141" s="275">
        <f>IF(O$10=0,0,O$10/ISI_fec!O$10)</f>
        <v>1.1822995934073146</v>
      </c>
      <c r="P141" s="275">
        <f>IF(P$10=0,0,P$10/ISI_fec!P$10)</f>
        <v>1.1468657944823972</v>
      </c>
      <c r="Q141" s="275">
        <f>IF(Q$10=0,0,Q$10/ISI_fec!Q$10)</f>
        <v>1.1787713895466714</v>
      </c>
      <c r="R141" s="275">
        <f>IF(R$10=0,0,R$10/ISI_fec!R$10)</f>
        <v>1.1952974497500002</v>
      </c>
      <c r="S141" s="275">
        <f>IF(S$10=0,0,S$10/ISI_fec!S$10)</f>
        <v>1.2229265812271557</v>
      </c>
      <c r="T141" s="275">
        <f>IF(T$10=0,0,T$10/ISI_fec!T$10)</f>
        <v>1.2079270414728611</v>
      </c>
      <c r="U141" s="275">
        <f>IF(U$10=0,0,U$10/ISI_fec!U$10)</f>
        <v>1.2433333936637101</v>
      </c>
      <c r="V141" s="275">
        <f>IF(V$10=0,0,V$10/ISI_fec!V$10)</f>
        <v>1.3025755929497698</v>
      </c>
      <c r="W141" s="275">
        <f>IF(W$10=0,0,W$10/ISI_fec!W$10)</f>
        <v>1.342094647082174</v>
      </c>
      <c r="X141" s="275">
        <f>IF(X$10=0,0,X$10/ISI_fec!X$10)</f>
        <v>1.2729530250515673</v>
      </c>
      <c r="Y141" s="275">
        <f>IF(Y$10=0,0,Y$10/ISI_fec!Y$10)</f>
        <v>1.1841174768867104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2.7513837791558187</v>
      </c>
      <c r="C142" s="276">
        <f>IF(C$16=0,0,C$16/ISI_fec!C$16)</f>
        <v>2.965372993157076</v>
      </c>
      <c r="D142" s="276">
        <f>IF(D$16=0,0,D$16/ISI_fec!D$16)</f>
        <v>3.092309629777104</v>
      </c>
      <c r="E142" s="276">
        <f>IF(E$16=0,0,E$16/ISI_fec!E$16)</f>
        <v>3.092574446536986</v>
      </c>
      <c r="F142" s="276">
        <f>IF(F$16=0,0,F$16/ISI_fec!F$16)</f>
        <v>3.1520805778338956</v>
      </c>
      <c r="G142" s="276">
        <f>IF(G$16=0,0,G$16/ISI_fec!G$16)</f>
        <v>3.1086369268837677</v>
      </c>
      <c r="H142" s="276">
        <f>IF(H$16=0,0,H$16/ISI_fec!H$16)</f>
        <v>3.1812526759791218</v>
      </c>
      <c r="I142" s="276">
        <f>IF(I$16=0,0,I$16/ISI_fec!I$16)</f>
        <v>3.0979119921116265</v>
      </c>
      <c r="J142" s="276">
        <f>IF(J$16=0,0,J$16/ISI_fec!J$16)</f>
        <v>3.1032452171063913</v>
      </c>
      <c r="K142" s="276">
        <f>IF(K$16=0,0,K$16/ISI_fec!K$16)</f>
        <v>3.2613504361852867</v>
      </c>
      <c r="L142" s="276">
        <f>IF(L$16=0,0,L$16/ISI_fec!L$16)</f>
        <v>3.1282887462075601</v>
      </c>
      <c r="M142" s="276">
        <f>IF(M$16=0,0,M$16/ISI_fec!M$16)</f>
        <v>3.0508290594912597</v>
      </c>
      <c r="N142" s="276">
        <f>IF(N$16=0,0,N$16/ISI_fec!N$16)</f>
        <v>3.0567718030759288</v>
      </c>
      <c r="O142" s="276">
        <f>IF(O$16=0,0,O$16/ISI_fec!O$16)</f>
        <v>3.0580450323890811</v>
      </c>
      <c r="P142" s="276">
        <f>IF(P$16=0,0,P$16/ISI_fec!P$16)</f>
        <v>2.9631888058986293</v>
      </c>
      <c r="Q142" s="276">
        <f>IF(Q$16=0,0,Q$16/ISI_fec!Q$16)</f>
        <v>3.0124098731179454</v>
      </c>
      <c r="R142" s="276">
        <f>IF(R$16=0,0,R$16/ISI_fec!R$16)</f>
        <v>3.4199856863483382</v>
      </c>
      <c r="S142" s="276">
        <f>IF(S$16=0,0,S$16/ISI_fec!S$16)</f>
        <v>3.7761633134477419</v>
      </c>
      <c r="T142" s="276">
        <f>IF(T$16=0,0,T$16/ISI_fec!T$16)</f>
        <v>3.4891605482117769</v>
      </c>
      <c r="U142" s="276">
        <f>IF(U$16=0,0,U$16/ISI_fec!U$16)</f>
        <v>3.0943728888715407</v>
      </c>
      <c r="V142" s="276">
        <f>IF(V$16=0,0,V$16/ISI_fec!V$16)</f>
        <v>3.4251528294404601</v>
      </c>
      <c r="W142" s="276">
        <f>IF(W$16=0,0,W$16/ISI_fec!W$16)</f>
        <v>3.7135528312892867</v>
      </c>
      <c r="X142" s="276">
        <f>IF(X$16=0,0,X$16/ISI_fec!X$16)</f>
        <v>4.8415086967112932</v>
      </c>
      <c r="Y142" s="276">
        <f>IF(Y$16=0,0,Y$16/ISI_fec!Y$16)</f>
        <v>4.6270665989993898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3.8626556774196397</v>
      </c>
      <c r="C143" s="276">
        <f>IF(C$22=0,0,C$22/ISI_fec!C$22)</f>
        <v>4.099672148051841</v>
      </c>
      <c r="D143" s="276">
        <f>IF(D$22=0,0,D$22/ISI_fec!D$22)</f>
        <v>4.2613495255948459</v>
      </c>
      <c r="E143" s="276">
        <f>IF(E$22=0,0,E$22/ISI_fec!E$22)</f>
        <v>4.2291191374464301</v>
      </c>
      <c r="F143" s="276">
        <f>IF(F$22=0,0,F$22/ISI_fec!F$22)</f>
        <v>4.1486839567788794</v>
      </c>
      <c r="G143" s="276">
        <f>IF(G$22=0,0,G$22/ISI_fec!G$22)</f>
        <v>4.1330615414958247</v>
      </c>
      <c r="H143" s="276">
        <f>IF(H$22=0,0,H$22/ISI_fec!H$22)</f>
        <v>4.1512579722351592</v>
      </c>
      <c r="I143" s="276">
        <f>IF(I$22=0,0,I$22/ISI_fec!I$22)</f>
        <v>4.1248489031586395</v>
      </c>
      <c r="J143" s="276">
        <f>IF(J$22=0,0,J$22/ISI_fec!J$22)</f>
        <v>4.1176594590336784</v>
      </c>
      <c r="K143" s="276">
        <f>IF(K$22=0,0,K$22/ISI_fec!K$22)</f>
        <v>4.4546056052969591</v>
      </c>
      <c r="L143" s="276">
        <f>IF(L$22=0,0,L$22/ISI_fec!L$22)</f>
        <v>4.2264613873778059</v>
      </c>
      <c r="M143" s="276">
        <f>IF(M$22=0,0,M$22/ISI_fec!M$22)</f>
        <v>4.1924109900533271</v>
      </c>
      <c r="N143" s="276">
        <f>IF(N$22=0,0,N$22/ISI_fec!N$22)</f>
        <v>4.1997451366901872</v>
      </c>
      <c r="O143" s="276">
        <f>IF(O$22=0,0,O$22/ISI_fec!O$22)</f>
        <v>4.1427406127142028</v>
      </c>
      <c r="P143" s="276">
        <f>IF(P$22=0,0,P$22/ISI_fec!P$22)</f>
        <v>4.0288288269602646</v>
      </c>
      <c r="Q143" s="276">
        <f>IF(Q$22=0,0,Q$22/ISI_fec!Q$22)</f>
        <v>4.0839478192683654</v>
      </c>
      <c r="R143" s="276">
        <f>IF(R$22=0,0,R$22/ISI_fec!R$22)</f>
        <v>4.3226007743495884</v>
      </c>
      <c r="S143" s="276">
        <f>IF(S$22=0,0,S$22/ISI_fec!S$22)</f>
        <v>4.4909964499953796</v>
      </c>
      <c r="T143" s="276">
        <f>IF(T$22=0,0,T$22/ISI_fec!T$22)</f>
        <v>4.3417823017081965</v>
      </c>
      <c r="U143" s="276">
        <f>IF(U$22=0,0,U$22/ISI_fec!U$22)</f>
        <v>4.1917469131735352</v>
      </c>
      <c r="V143" s="276">
        <f>IF(V$22=0,0,V$22/ISI_fec!V$22)</f>
        <v>4.2905648162614956</v>
      </c>
      <c r="W143" s="276">
        <f>IF(W$22=0,0,W$22/ISI_fec!W$22)</f>
        <v>4.4589929983214915</v>
      </c>
      <c r="X143" s="276">
        <f>IF(X$22=0,0,X$22/ISI_fec!X$22)</f>
        <v>5.169743031078549</v>
      </c>
      <c r="Y143" s="276">
        <f>IF(Y$22=0,0,Y$22/ISI_fec!Y$22)</f>
        <v>5.0309163590572199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1.2723256581401783</v>
      </c>
      <c r="C144" s="276">
        <f>IF(C$28=0,0,C$28/ISI_fec!C$28)</f>
        <v>1.2755354027312138</v>
      </c>
      <c r="D144" s="276">
        <f>IF(D$28=0,0,D$28/ISI_fec!D$28)</f>
        <v>1.278115642833598</v>
      </c>
      <c r="E144" s="276">
        <f>IF(E$28=0,0,E$28/ISI_fec!E$28)</f>
        <v>1.2287065609397672</v>
      </c>
      <c r="F144" s="276">
        <f>IF(F$28=0,0,F$28/ISI_fec!F$28)</f>
        <v>1.1952768913332281</v>
      </c>
      <c r="G144" s="276">
        <f>IF(G$28=0,0,G$28/ISI_fec!G$28)</f>
        <v>1.1856545763831507</v>
      </c>
      <c r="H144" s="276">
        <f>IF(H$28=0,0,H$28/ISI_fec!H$28)</f>
        <v>1.180471543488564</v>
      </c>
      <c r="I144" s="276">
        <f>IF(I$28=0,0,I$28/ISI_fec!I$28)</f>
        <v>1.1297109266857119</v>
      </c>
      <c r="J144" s="276">
        <f>IF(J$28=0,0,J$28/ISI_fec!J$28)</f>
        <v>1.144230428598219</v>
      </c>
      <c r="K144" s="276">
        <f>IF(K$28=0,0,K$28/ISI_fec!K$28)</f>
        <v>1.1321880040174139</v>
      </c>
      <c r="L144" s="276">
        <f>IF(L$28=0,0,L$28/ISI_fec!L$28)</f>
        <v>1.1933058962148626</v>
      </c>
      <c r="M144" s="276">
        <f>IF(M$28=0,0,M$28/ISI_fec!M$28)</f>
        <v>1.1785041277610306</v>
      </c>
      <c r="N144" s="276">
        <f>IF(N$28=0,0,N$28/ISI_fec!N$28)</f>
        <v>1.1730824693365733</v>
      </c>
      <c r="O144" s="276">
        <f>IF(O$28=0,0,O$28/ISI_fec!O$28)</f>
        <v>1.1822995934073142</v>
      </c>
      <c r="P144" s="276">
        <f>IF(P$28=0,0,P$28/ISI_fec!P$28)</f>
        <v>1.1468657944823977</v>
      </c>
      <c r="Q144" s="276">
        <f>IF(Q$28=0,0,Q$28/ISI_fec!Q$28)</f>
        <v>1.1816168685723429</v>
      </c>
      <c r="R144" s="276">
        <f>IF(R$28=0,0,R$28/ISI_fec!R$28)</f>
        <v>1.1977279408346619</v>
      </c>
      <c r="S144" s="276">
        <f>IF(S$28=0,0,S$28/ISI_fec!S$28)</f>
        <v>1.2270363774361497</v>
      </c>
      <c r="T144" s="276">
        <f>IF(T$28=0,0,T$28/ISI_fec!T$28)</f>
        <v>1.2112740999214227</v>
      </c>
      <c r="U144" s="276">
        <f>IF(U$28=0,0,U$28/ISI_fec!U$28)</f>
        <v>1.2469690710786205</v>
      </c>
      <c r="V144" s="276">
        <f>IF(V$28=0,0,V$28/ISI_fec!V$28)</f>
        <v>1.3088026012734122</v>
      </c>
      <c r="W144" s="276">
        <f>IF(W$28=0,0,W$28/ISI_fec!W$28)</f>
        <v>1.3463874901021282</v>
      </c>
      <c r="X144" s="276">
        <f>IF(X$28=0,0,X$28/ISI_fec!X$28)</f>
        <v>1.2773635138676283</v>
      </c>
      <c r="Y144" s="276">
        <f>IF(Y$28=0,0,Y$28/ISI_fec!Y$28)</f>
        <v>1.1884699930572584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2.0000362542179237</v>
      </c>
      <c r="C145" s="277">
        <f>IF(C$35=0,0,C$35/ISI_fec!C$35)</f>
        <v>2.0776801115213472</v>
      </c>
      <c r="D145" s="277">
        <f>IF(D$35=0,0,D$35/ISI_fec!D$35)</f>
        <v>2.1269732955400373</v>
      </c>
      <c r="E145" s="277">
        <f>IF(E$35=0,0,E$35/ISI_fec!E$35)</f>
        <v>2.0982938830378175</v>
      </c>
      <c r="F145" s="277">
        <f>IF(F$35=0,0,F$35/ISI_fec!F$35)</f>
        <v>2.085153790676769</v>
      </c>
      <c r="G145" s="277">
        <f>IF(G$35=0,0,G$35/ISI_fec!G$35)</f>
        <v>2.0682366490090334</v>
      </c>
      <c r="H145" s="277">
        <f>IF(H$35=0,0,H$35/ISI_fec!H$35)</f>
        <v>2.0863723190536025</v>
      </c>
      <c r="I145" s="277">
        <f>IF(I$35=0,0,I$35/ISI_fec!I$35)</f>
        <v>2.0328865475404734</v>
      </c>
      <c r="J145" s="277">
        <f>IF(J$35=0,0,J$35/ISI_fec!J$35)</f>
        <v>2.0439063401963384</v>
      </c>
      <c r="K145" s="277">
        <f>IF(K$35=0,0,K$35/ISI_fec!K$35)</f>
        <v>2.1057323848678573</v>
      </c>
      <c r="L145" s="277">
        <f>IF(L$35=0,0,L$35/ISI_fec!L$35)</f>
        <v>2.0723628316647416</v>
      </c>
      <c r="M145" s="277">
        <f>IF(M$35=0,0,M$35/ISI_fec!M$35)</f>
        <v>2.0548445812028793</v>
      </c>
      <c r="N145" s="277">
        <f>IF(N$35=0,0,N$35/ISI_fec!N$35)</f>
        <v>2.0528779693229753</v>
      </c>
      <c r="O145" s="277">
        <f>IF(O$35=0,0,O$35/ISI_fec!O$35)</f>
        <v>2.0501377356450226</v>
      </c>
      <c r="P145" s="277">
        <f>IF(P$35=0,0,P$35/ISI_fec!P$35)</f>
        <v>1.997267203738524</v>
      </c>
      <c r="Q145" s="277">
        <f>IF(Q$35=0,0,Q$35/ISI_fec!Q$35)</f>
        <v>2.0294172351544533</v>
      </c>
      <c r="R145" s="277">
        <f>IF(R$35=0,0,R$35/ISI_fec!R$35)</f>
        <v>2.1950917761895563</v>
      </c>
      <c r="S145" s="277">
        <f>IF(S$35=0,0,S$35/ISI_fec!S$35)</f>
        <v>2.352532920954594</v>
      </c>
      <c r="T145" s="277">
        <f>IF(T$35=0,0,T$35/ISI_fec!T$35)</f>
        <v>2.2314401675246347</v>
      </c>
      <c r="U145" s="277">
        <f>IF(U$35=0,0,U$35/ISI_fec!U$35)</f>
        <v>2.1093636921355743</v>
      </c>
      <c r="V145" s="277">
        <f>IF(V$35=0,0,V$35/ISI_fec!V$35)</f>
        <v>2.2507883821962262</v>
      </c>
      <c r="W145" s="277">
        <f>IF(W$35=0,0,W$35/ISI_fec!W$35)</f>
        <v>2.2038076028738045</v>
      </c>
      <c r="X145" s="277">
        <f>IF(X$35=0,0,X$35/ISI_fec!X$35)</f>
        <v>2.5828076113360168</v>
      </c>
      <c r="Y145" s="277">
        <f>IF(Y$35=0,0,Y$35/ISI_fec!Y$35)</f>
        <v>2.613448611159372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1.0575587083673823</v>
      </c>
      <c r="C147" s="272">
        <f>IF(C$54=0,0,(C$54-C$96)/ISI_fec!C$54)</f>
        <v>1.0986956607102638</v>
      </c>
      <c r="D147" s="272">
        <f>IF(D$54=0,0,(D$54-D$96)/ISI_fec!D$54)</f>
        <v>1.1263489083258609</v>
      </c>
      <c r="E147" s="272">
        <f>IF(E$54=0,0,(E$54-E$96)/ISI_fec!E$54)</f>
        <v>1.1142006102444169</v>
      </c>
      <c r="F147" s="272">
        <f>IF(F$54=0,0,(F$54-F$96)/ISI_fec!F$54)</f>
        <v>1.1196797743474227</v>
      </c>
      <c r="G147" s="272">
        <f>IF(G$54=0,0,(G$54-G$96)/ISI_fec!G$54)</f>
        <v>1.1074179022609272</v>
      </c>
      <c r="H147" s="272">
        <f>IF(H$54=0,0,(H$54-H$96)/ISI_fec!H$54)</f>
        <v>1.1257172901896677</v>
      </c>
      <c r="I147" s="272">
        <f>IF(I$54=0,0,(I$54-I$96)/ISI_fec!I$54)</f>
        <v>1.0964090079096094</v>
      </c>
      <c r="J147" s="272">
        <f>IF(J$54=0,0,(J$54-J$96)/ISI_fec!J$54)</f>
        <v>1.100314934901063</v>
      </c>
      <c r="K147" s="272">
        <f>IF(K$54=0,0,(K$54-K$96)/ISI_fec!K$54)</f>
        <v>1.1271190489428673</v>
      </c>
      <c r="L147" s="272">
        <f>IF(L$54=0,0,(L$54-L$96)/ISI_fec!L$54)</f>
        <v>1.1135608980314526</v>
      </c>
      <c r="M147" s="272">
        <f>IF(M$54=0,0,(M$54-M$96)/ISI_fec!M$54)</f>
        <v>1.0961318882898803</v>
      </c>
      <c r="N147" s="272">
        <f>IF(N$54=0,0,(N$54-N$96)/ISI_fec!N$54)</f>
        <v>1.0947708456790617</v>
      </c>
      <c r="O147" s="272">
        <f>IF(O$54=0,0,(O$54-O$96)/ISI_fec!O$54)</f>
        <v>1.0973013451692433</v>
      </c>
      <c r="P147" s="272">
        <f>IF(P$54=0,0,(P$54-P$96)/ISI_fec!P$54)</f>
        <v>1.0695042613602141</v>
      </c>
      <c r="Q147" s="272">
        <f>IF(Q$54=0,0,(Q$54-Q$96)/ISI_fec!Q$54)</f>
        <v>1.1179088500680581</v>
      </c>
      <c r="R147" s="272">
        <f>IF(R$54=0,0,(R$54-R$96)/ISI_fec!R$54)</f>
        <v>1.2193927165429801</v>
      </c>
      <c r="S147" s="272">
        <f>IF(S$54=0,0,(S$54-S$96)/ISI_fec!S$54)</f>
        <v>0</v>
      </c>
      <c r="T147" s="272">
        <f>IF(T$54=0,0,(T$54-T$96)/ISI_fec!T$54)</f>
        <v>0</v>
      </c>
      <c r="U147" s="272">
        <f>IF(U$54=0,0,(U$54-U$96)/ISI_fec!U$54)</f>
        <v>0</v>
      </c>
      <c r="V147" s="272">
        <f>IF(V$54=0,0,(V$54-V$96)/ISI_fec!V$54)</f>
        <v>0</v>
      </c>
      <c r="W147" s="272">
        <f>IF(W$54=0,0,(W$54-W$96)/ISI_fec!W$54)</f>
        <v>0</v>
      </c>
      <c r="X147" s="272">
        <f>IF(X$54=0,0,(X$54-X$96)/ISI_fec!X$54)</f>
        <v>0</v>
      </c>
      <c r="Y147" s="272">
        <f>IF(Y$54=0,0,(Y$54-Y$96)/ISI_fec!Y$54)</f>
        <v>0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1.2680406722930149</v>
      </c>
      <c r="C152" s="275">
        <f>IF(C$59=0,0,C$59/ISI_fec!C$59)</f>
        <v>1.2713018075706946</v>
      </c>
      <c r="D152" s="275">
        <f>IF(D$59=0,0,D$59/ISI_fec!D$59)</f>
        <v>1.2738224503007571</v>
      </c>
      <c r="E152" s="275">
        <f>IF(E$59=0,0,E$59/ISI_fec!E$59)</f>
        <v>1.2242452404800954</v>
      </c>
      <c r="F152" s="275">
        <f>IF(F$59=0,0,F$59/ISI_fec!F$59)</f>
        <v>1.1907156128591325</v>
      </c>
      <c r="G152" s="275">
        <f>IF(G$59=0,0,G$59/ISI_fec!G$59)</f>
        <v>1.181044101447815</v>
      </c>
      <c r="H152" s="275">
        <f>IF(H$59=0,0,H$59/ISI_fec!H$59)</f>
        <v>1.1804715434885642</v>
      </c>
      <c r="I152" s="275">
        <f>IF(I$59=0,0,I$59/ISI_fec!I$59)</f>
        <v>1.119861780347079</v>
      </c>
      <c r="J152" s="275">
        <f>IF(J$59=0,0,J$59/ISI_fec!J$59)</f>
        <v>1.1342338056718988</v>
      </c>
      <c r="K152" s="275">
        <f>IF(K$59=0,0,K$59/ISI_fec!K$59)</f>
        <v>1.1152041160597266</v>
      </c>
      <c r="L152" s="275">
        <f>IF(L$59=0,0,L$59/ISI_fec!L$59)</f>
        <v>1.1933058962148626</v>
      </c>
      <c r="M152" s="275">
        <f>IF(M$59=0,0,M$59/ISI_fec!M$59)</f>
        <v>1.1785041277610302</v>
      </c>
      <c r="N152" s="275">
        <f>IF(N$59=0,0,N$59/ISI_fec!N$59)</f>
        <v>1.1730824693365733</v>
      </c>
      <c r="O152" s="275">
        <f>IF(O$59=0,0,O$59/ISI_fec!O$59)</f>
        <v>1.1822995934073135</v>
      </c>
      <c r="P152" s="275">
        <f>IF(P$59=0,0,P$59/ISI_fec!P$59)</f>
        <v>1.1468657944823966</v>
      </c>
      <c r="Q152" s="275">
        <f>IF(Q$59=0,0,Q$59/ISI_fec!Q$59)</f>
        <v>1.1787713895466712</v>
      </c>
      <c r="R152" s="275">
        <f>IF(R$59=0,0,R$59/ISI_fec!R$59)</f>
        <v>1.1952974497499997</v>
      </c>
      <c r="S152" s="275">
        <f>IF(S$59=0,0,S$59/ISI_fec!S$59)</f>
        <v>0</v>
      </c>
      <c r="T152" s="275">
        <f>IF(T$59=0,0,T$59/ISI_fec!T$59)</f>
        <v>0</v>
      </c>
      <c r="U152" s="275">
        <f>IF(U$59=0,0,U$59/ISI_fec!U$59)</f>
        <v>0</v>
      </c>
      <c r="V152" s="275">
        <f>IF(V$59=0,0,V$59/ISI_fec!V$59)</f>
        <v>0</v>
      </c>
      <c r="W152" s="275">
        <f>IF(W$59=0,0,W$59/ISI_fec!W$59)</f>
        <v>0</v>
      </c>
      <c r="X152" s="275">
        <f>IF(X$59=0,0,X$59/ISI_fec!X$59)</f>
        <v>0</v>
      </c>
      <c r="Y152" s="275">
        <f>IF(Y$59=0,0,Y$59/ISI_fec!Y$59)</f>
        <v>0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3.8384855174133441</v>
      </c>
      <c r="C153" s="276">
        <f>IF(C$65=0,0,C$65/ISI_fec!C$65)</f>
        <v>4.0934398118460926</v>
      </c>
      <c r="D153" s="276">
        <f>IF(D$65=0,0,D$65/ISI_fec!D$65)</f>
        <v>4.2331490129182976</v>
      </c>
      <c r="E153" s="276">
        <f>IF(E$65=0,0,E$65/ISI_fec!E$65)</f>
        <v>4.2162281885465971</v>
      </c>
      <c r="F153" s="276">
        <f>IF(F$65=0,0,F$65/ISI_fec!F$65)</f>
        <v>4.1362576926799939</v>
      </c>
      <c r="G153" s="276">
        <f>IF(G$65=0,0,G$65/ISI_fec!G$65)</f>
        <v>4.1293807915350609</v>
      </c>
      <c r="H153" s="276">
        <f>IF(H$65=0,0,H$65/ISI_fec!H$65)</f>
        <v>4.118947969039163</v>
      </c>
      <c r="I153" s="276">
        <f>IF(I$65=0,0,I$65/ISI_fec!I$65)</f>
        <v>4.0980298384798921</v>
      </c>
      <c r="J153" s="276">
        <f>IF(J$65=0,0,J$65/ISI_fec!J$65)</f>
        <v>4.0958877366444684</v>
      </c>
      <c r="K153" s="276">
        <f>IF(K$65=0,0,K$65/ISI_fec!K$65)</f>
        <v>4.4471959854256298</v>
      </c>
      <c r="L153" s="276">
        <f>IF(L$65=0,0,L$65/ISI_fec!L$65)</f>
        <v>4.2018423950557198</v>
      </c>
      <c r="M153" s="276">
        <f>IF(M$65=0,0,M$65/ISI_fec!M$65)</f>
        <v>4.1728159746219413</v>
      </c>
      <c r="N153" s="276">
        <f>IF(N$65=0,0,N$65/ISI_fec!N$65)</f>
        <v>4.1823534399993925</v>
      </c>
      <c r="O153" s="276">
        <f>IF(O$65=0,0,O$65/ISI_fec!O$65)</f>
        <v>4.1309629326246773</v>
      </c>
      <c r="P153" s="276">
        <f>IF(P$65=0,0,P$65/ISI_fec!P$65)</f>
        <v>4.0130796779029438</v>
      </c>
      <c r="Q153" s="276">
        <f>IF(Q$65=0,0,Q$65/ISI_fec!Q$65)</f>
        <v>3.775299493123534</v>
      </c>
      <c r="R153" s="276">
        <f>IF(R$65=0,0,R$65/ISI_fec!R$65)</f>
        <v>4.175224875683063</v>
      </c>
      <c r="S153" s="276">
        <f>IF(S$65=0,0,S$65/ISI_fec!S$65)</f>
        <v>0</v>
      </c>
      <c r="T153" s="276">
        <f>IF(T$65=0,0,T$65/ISI_fec!T$65)</f>
        <v>0</v>
      </c>
      <c r="U153" s="276">
        <f>IF(U$65=0,0,U$65/ISI_fec!U$65)</f>
        <v>0</v>
      </c>
      <c r="V153" s="276">
        <f>IF(V$65=0,0,V$65/ISI_fec!V$65)</f>
        <v>0</v>
      </c>
      <c r="W153" s="276">
        <f>IF(W$65=0,0,W$65/ISI_fec!W$65)</f>
        <v>0</v>
      </c>
      <c r="X153" s="276">
        <f>IF(X$65=0,0,X$65/ISI_fec!X$65)</f>
        <v>0</v>
      </c>
      <c r="Y153" s="276">
        <f>IF(Y$65=0,0,Y$65/ISI_fec!Y$65)</f>
        <v>0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1.2723256581401783</v>
      </c>
      <c r="C155" s="276">
        <f>IF(C$72=0,0,C$72/ISI_fec!C$72)</f>
        <v>1.2755354027312142</v>
      </c>
      <c r="D155" s="276">
        <f>IF(D$72=0,0,D$72/ISI_fec!D$72)</f>
        <v>1.2781156428335976</v>
      </c>
      <c r="E155" s="276">
        <f>IF(E$72=0,0,E$72/ISI_fec!E$72)</f>
        <v>1.2287065609397676</v>
      </c>
      <c r="F155" s="276">
        <f>IF(F$72=0,0,F$72/ISI_fec!F$72)</f>
        <v>1.1952768913332281</v>
      </c>
      <c r="G155" s="276">
        <f>IF(G$72=0,0,G$72/ISI_fec!G$72)</f>
        <v>1.1856545763831505</v>
      </c>
      <c r="H155" s="276">
        <f>IF(H$72=0,0,H$72/ISI_fec!H$72)</f>
        <v>1.1804715434885644</v>
      </c>
      <c r="I155" s="276">
        <f>IF(I$72=0,0,I$72/ISI_fec!I$72)</f>
        <v>1.1297109266857124</v>
      </c>
      <c r="J155" s="276">
        <f>IF(J$72=0,0,J$72/ISI_fec!J$72)</f>
        <v>1.144230428598219</v>
      </c>
      <c r="K155" s="276">
        <f>IF(K$72=0,0,K$72/ISI_fec!K$72)</f>
        <v>1.1321880040174135</v>
      </c>
      <c r="L155" s="276">
        <f>IF(L$72=0,0,L$72/ISI_fec!L$72)</f>
        <v>1.1933058962148626</v>
      </c>
      <c r="M155" s="276">
        <f>IF(M$72=0,0,M$72/ISI_fec!M$72)</f>
        <v>1.1785041277610306</v>
      </c>
      <c r="N155" s="276">
        <f>IF(N$72=0,0,N$72/ISI_fec!N$72)</f>
        <v>1.1730824693365733</v>
      </c>
      <c r="O155" s="276">
        <f>IF(O$72=0,0,O$72/ISI_fec!O$72)</f>
        <v>1.1822995934073142</v>
      </c>
      <c r="P155" s="276">
        <f>IF(P$72=0,0,P$72/ISI_fec!P$72)</f>
        <v>1.1468657944823974</v>
      </c>
      <c r="Q155" s="276">
        <f>IF(Q$72=0,0,Q$72/ISI_fec!Q$72)</f>
        <v>1.1816168685723434</v>
      </c>
      <c r="R155" s="276">
        <f>IF(R$72=0,0,R$72/ISI_fec!R$72)</f>
        <v>1.1977279408346619</v>
      </c>
      <c r="S155" s="276">
        <f>IF(S$72=0,0,S$72/ISI_fec!S$72)</f>
        <v>0</v>
      </c>
      <c r="T155" s="276">
        <f>IF(T$72=0,0,T$72/ISI_fec!T$72)</f>
        <v>0</v>
      </c>
      <c r="U155" s="276">
        <f>IF(U$72=0,0,U$72/ISI_fec!U$72)</f>
        <v>0</v>
      </c>
      <c r="V155" s="276">
        <f>IF(V$72=0,0,V$72/ISI_fec!V$72)</f>
        <v>0</v>
      </c>
      <c r="W155" s="276">
        <f>IF(W$72=0,0,W$72/ISI_fec!W$72)</f>
        <v>0</v>
      </c>
      <c r="X155" s="276">
        <f>IF(X$72=0,0,X$72/ISI_fec!X$72)</f>
        <v>0</v>
      </c>
      <c r="Y155" s="276">
        <f>IF(Y$72=0,0,Y$72/ISI_fec!Y$72)</f>
        <v>0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2.0000362542179242</v>
      </c>
      <c r="C156" s="277">
        <f>IF(C$79=0,0,C$79/ISI_fec!C$79)</f>
        <v>2.0776801115213464</v>
      </c>
      <c r="D156" s="277">
        <f>IF(D$79=0,0,D$79/ISI_fec!D$79)</f>
        <v>2.1269732955400387</v>
      </c>
      <c r="E156" s="277">
        <f>IF(E$79=0,0,E$79/ISI_fec!E$79)</f>
        <v>2.0982938830378179</v>
      </c>
      <c r="F156" s="277">
        <f>IF(F$79=0,0,F$79/ISI_fec!F$79)</f>
        <v>2.0851537906767699</v>
      </c>
      <c r="G156" s="277">
        <f>IF(G$79=0,0,G$79/ISI_fec!G$79)</f>
        <v>2.0682366490090338</v>
      </c>
      <c r="H156" s="277">
        <f>IF(H$79=0,0,H$79/ISI_fec!H$79)</f>
        <v>2.0863723190536034</v>
      </c>
      <c r="I156" s="277">
        <f>IF(I$79=0,0,I$79/ISI_fec!I$79)</f>
        <v>2.0328865475404743</v>
      </c>
      <c r="J156" s="277">
        <f>IF(J$79=0,0,J$79/ISI_fec!J$79)</f>
        <v>2.0439063401963393</v>
      </c>
      <c r="K156" s="277">
        <f>IF(K$79=0,0,K$79/ISI_fec!K$79)</f>
        <v>2.1057323848678573</v>
      </c>
      <c r="L156" s="277">
        <f>IF(L$79=0,0,L$79/ISI_fec!L$79)</f>
        <v>2.0723628316647416</v>
      </c>
      <c r="M156" s="277">
        <f>IF(M$79=0,0,M$79/ISI_fec!M$79)</f>
        <v>2.0548445812028793</v>
      </c>
      <c r="N156" s="277">
        <f>IF(N$79=0,0,N$79/ISI_fec!N$79)</f>
        <v>2.0528779693229766</v>
      </c>
      <c r="O156" s="277">
        <f>IF(O$79=0,0,O$79/ISI_fec!O$79)</f>
        <v>2.0501377356450234</v>
      </c>
      <c r="P156" s="277">
        <f>IF(P$79=0,0,P$79/ISI_fec!P$79)</f>
        <v>1.9972672037385253</v>
      </c>
      <c r="Q156" s="277">
        <f>IF(Q$79=0,0,Q$79/ISI_fec!Q$79)</f>
        <v>2.0294172351544542</v>
      </c>
      <c r="R156" s="277">
        <f>IF(R$79=0,0,R$79/ISI_fec!R$79)</f>
        <v>2.1950917761895568</v>
      </c>
      <c r="S156" s="277">
        <f>IF(S$79=0,0,S$79/ISI_fec!S$79)</f>
        <v>0</v>
      </c>
      <c r="T156" s="277">
        <f>IF(T$79=0,0,T$79/ISI_fec!T$79)</f>
        <v>0</v>
      </c>
      <c r="U156" s="277">
        <f>IF(U$79=0,0,U$79/ISI_fec!U$79)</f>
        <v>0</v>
      </c>
      <c r="V156" s="277">
        <f>IF(V$79=0,0,V$79/ISI_fec!V$79)</f>
        <v>0</v>
      </c>
      <c r="W156" s="277">
        <f>IF(W$79=0,0,W$79/ISI_fec!W$79)</f>
        <v>0</v>
      </c>
      <c r="X156" s="277">
        <f>IF(X$79=0,0,X$79/ISI_fec!X$79)</f>
        <v>0</v>
      </c>
      <c r="Y156" s="277">
        <f>IF(Y$79=0,0,Y$79/ISI_fec!Y$79)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NL: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1237.9276318959287</v>
      </c>
      <c r="C3" s="203">
        <f t="shared" si="0"/>
        <v>1043.0331440321161</v>
      </c>
      <c r="D3" s="203">
        <f t="shared" si="0"/>
        <v>1031.7755493116704</v>
      </c>
      <c r="E3" s="203">
        <f t="shared" si="0"/>
        <v>1061.6072381127565</v>
      </c>
      <c r="F3" s="203">
        <f t="shared" si="0"/>
        <v>1355.0359264111187</v>
      </c>
      <c r="G3" s="203">
        <f t="shared" si="0"/>
        <v>1463.19055907291</v>
      </c>
      <c r="H3" s="203">
        <f t="shared" si="0"/>
        <v>1568.2402618657939</v>
      </c>
      <c r="I3" s="203">
        <f t="shared" si="0"/>
        <v>1620.672548454269</v>
      </c>
      <c r="J3" s="203">
        <f t="shared" si="0"/>
        <v>1427.0715053650988</v>
      </c>
      <c r="K3" s="203">
        <f t="shared" si="0"/>
        <v>954.63644303955402</v>
      </c>
      <c r="L3" s="203">
        <f t="shared" si="0"/>
        <v>840.23539680241606</v>
      </c>
      <c r="M3" s="203">
        <f t="shared" si="0"/>
        <v>707.77852720217948</v>
      </c>
      <c r="N3" s="203">
        <f t="shared" si="0"/>
        <v>604.07471230451472</v>
      </c>
      <c r="O3" s="203">
        <f t="shared" si="0"/>
        <v>584.84287146053327</v>
      </c>
      <c r="P3" s="203">
        <f t="shared" si="0"/>
        <v>731.74732863769123</v>
      </c>
      <c r="Q3" s="203">
        <f t="shared" si="0"/>
        <v>580.55130400000007</v>
      </c>
      <c r="R3" s="203">
        <f t="shared" si="0"/>
        <v>697.39802997858692</v>
      </c>
      <c r="S3" s="203">
        <f t="shared" si="0"/>
        <v>701.80302146832764</v>
      </c>
      <c r="T3" s="203">
        <f t="shared" si="0"/>
        <v>1067.919564571615</v>
      </c>
      <c r="U3" s="203">
        <f t="shared" si="0"/>
        <v>582.74096089760928</v>
      </c>
      <c r="V3" s="203">
        <f t="shared" si="0"/>
        <v>833.38872111164869</v>
      </c>
      <c r="W3" s="203">
        <f t="shared" si="0"/>
        <v>931.78338509477135</v>
      </c>
      <c r="X3" s="203">
        <f t="shared" si="0"/>
        <v>843.50362071498478</v>
      </c>
      <c r="Y3" s="203">
        <f t="shared" si="0"/>
        <v>653.65261864504691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247.58552637918567</v>
      </c>
      <c r="C5" s="282">
        <f t="shared" si="1"/>
        <v>208.60662880642317</v>
      </c>
      <c r="D5" s="282">
        <f t="shared" si="1"/>
        <v>206.35510986233402</v>
      </c>
      <c r="E5" s="282">
        <f t="shared" si="1"/>
        <v>212.3214476225512</v>
      </c>
      <c r="F5" s="282">
        <f t="shared" si="1"/>
        <v>271.00718528222365</v>
      </c>
      <c r="G5" s="282">
        <f t="shared" si="1"/>
        <v>292.63811181458203</v>
      </c>
      <c r="H5" s="282">
        <f t="shared" si="1"/>
        <v>313.64805237315881</v>
      </c>
      <c r="I5" s="282">
        <f t="shared" si="1"/>
        <v>324.13450969085386</v>
      </c>
      <c r="J5" s="282">
        <f t="shared" si="1"/>
        <v>285.41430107301977</v>
      </c>
      <c r="K5" s="282">
        <f t="shared" si="1"/>
        <v>120.92728860791081</v>
      </c>
      <c r="L5" s="282">
        <f t="shared" si="1"/>
        <v>134.0470793604832</v>
      </c>
      <c r="M5" s="282">
        <f t="shared" si="1"/>
        <v>151.55570544043593</v>
      </c>
      <c r="N5" s="282">
        <f t="shared" si="1"/>
        <v>120.81494246090294</v>
      </c>
      <c r="O5" s="282">
        <f t="shared" si="1"/>
        <v>116.96857429210664</v>
      </c>
      <c r="P5" s="282">
        <f t="shared" si="1"/>
        <v>1</v>
      </c>
      <c r="Q5" s="282">
        <f t="shared" si="1"/>
        <v>30</v>
      </c>
      <c r="R5" s="282">
        <f t="shared" si="1"/>
        <v>40.000000000000007</v>
      </c>
      <c r="S5" s="282">
        <f t="shared" si="1"/>
        <v>30.000000000000007</v>
      </c>
      <c r="T5" s="282">
        <f t="shared" si="1"/>
        <v>60</v>
      </c>
      <c r="U5" s="282">
        <f t="shared" si="1"/>
        <v>86.548192179521862</v>
      </c>
      <c r="V5" s="282">
        <f t="shared" si="1"/>
        <v>70</v>
      </c>
      <c r="W5" s="282">
        <f t="shared" si="1"/>
        <v>50.000000000000014</v>
      </c>
      <c r="X5" s="282">
        <f t="shared" si="1"/>
        <v>15</v>
      </c>
      <c r="Y5" s="282">
        <f t="shared" si="1"/>
        <v>15</v>
      </c>
      <c r="DA5" s="94"/>
    </row>
    <row r="6" spans="1:105" ht="12" customHeight="1" x14ac:dyDescent="0.25">
      <c r="A6" s="99" t="s">
        <v>46</v>
      </c>
      <c r="B6" s="282">
        <v>183.92524244490809</v>
      </c>
      <c r="C6" s="282">
        <v>156.3405944712317</v>
      </c>
      <c r="D6" s="282">
        <v>159.7175532192594</v>
      </c>
      <c r="E6" s="282">
        <v>159.60797634504041</v>
      </c>
      <c r="F6" s="282">
        <v>213.49790548048489</v>
      </c>
      <c r="G6" s="282">
        <v>231.1596147938231</v>
      </c>
      <c r="H6" s="282">
        <v>228.18267205541261</v>
      </c>
      <c r="I6" s="282">
        <v>226.90489578616831</v>
      </c>
      <c r="J6" s="282">
        <v>225.23796053096419</v>
      </c>
      <c r="K6" s="282">
        <v>89.013809482235345</v>
      </c>
      <c r="L6" s="282">
        <v>84.248273490990556</v>
      </c>
      <c r="M6" s="282">
        <v>104.65628852255649</v>
      </c>
      <c r="N6" s="282">
        <v>46.842658452065649</v>
      </c>
      <c r="O6" s="282">
        <v>48.812845866402533</v>
      </c>
      <c r="P6" s="282">
        <v>6.9427393217624941E-3</v>
      </c>
      <c r="Q6" s="282">
        <v>5.7291125743290632</v>
      </c>
      <c r="R6" s="282">
        <v>8.7090040339488457</v>
      </c>
      <c r="S6" s="282">
        <v>5.4297909560035666</v>
      </c>
      <c r="T6" s="282">
        <v>13.27584663026356</v>
      </c>
      <c r="U6" s="282">
        <v>30.671779150394851</v>
      </c>
      <c r="V6" s="282">
        <v>22.692425380175369</v>
      </c>
      <c r="W6" s="282">
        <v>12.17544668672755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63.660283934277572</v>
      </c>
      <c r="C7" s="282">
        <v>52.266034335191478</v>
      </c>
      <c r="D7" s="282">
        <v>46.637556643074618</v>
      </c>
      <c r="E7" s="282">
        <v>52.713471277510791</v>
      </c>
      <c r="F7" s="282">
        <v>57.509279801738757</v>
      </c>
      <c r="G7" s="282">
        <v>61.478497020758937</v>
      </c>
      <c r="H7" s="282">
        <v>85.465380317746195</v>
      </c>
      <c r="I7" s="282">
        <v>97.229613904685522</v>
      </c>
      <c r="J7" s="282">
        <v>60.176340542055563</v>
      </c>
      <c r="K7" s="282">
        <v>31.913479125675469</v>
      </c>
      <c r="L7" s="282">
        <v>49.798805869492639</v>
      </c>
      <c r="M7" s="282">
        <v>46.899416917879449</v>
      </c>
      <c r="N7" s="282">
        <v>73.972284008837292</v>
      </c>
      <c r="O7" s="282">
        <v>68.155728425704098</v>
      </c>
      <c r="P7" s="282">
        <v>0.99305726067823752</v>
      </c>
      <c r="Q7" s="282">
        <v>24.270887425670939</v>
      </c>
      <c r="R7" s="282">
        <v>31.29099596605116</v>
      </c>
      <c r="S7" s="282">
        <v>24.570209043996439</v>
      </c>
      <c r="T7" s="282">
        <v>46.724153369736442</v>
      </c>
      <c r="U7" s="282">
        <v>55.876413029127008</v>
      </c>
      <c r="V7" s="282">
        <v>47.307574619824628</v>
      </c>
      <c r="W7" s="282">
        <v>37.82455331327246</v>
      </c>
      <c r="X7" s="282">
        <v>15</v>
      </c>
      <c r="Y7" s="282">
        <v>15</v>
      </c>
      <c r="DA7" s="94" t="s">
        <v>435</v>
      </c>
    </row>
    <row r="8" spans="1:105" ht="12" customHeight="1" x14ac:dyDescent="0.25">
      <c r="A8" s="49" t="s">
        <v>47</v>
      </c>
      <c r="B8" s="242">
        <v>990.342105516743</v>
      </c>
      <c r="C8" s="242">
        <v>834.42651522569292</v>
      </c>
      <c r="D8" s="242">
        <v>825.4204394493363</v>
      </c>
      <c r="E8" s="242">
        <v>849.28579049020527</v>
      </c>
      <c r="F8" s="242">
        <v>1084.028741128895</v>
      </c>
      <c r="G8" s="242">
        <v>1170.5524472583279</v>
      </c>
      <c r="H8" s="242">
        <v>1254.592209492635</v>
      </c>
      <c r="I8" s="242">
        <v>1296.538038763415</v>
      </c>
      <c r="J8" s="242">
        <v>1141.6572042920791</v>
      </c>
      <c r="K8" s="242">
        <v>833.70915443164324</v>
      </c>
      <c r="L8" s="242">
        <v>706.1883174419329</v>
      </c>
      <c r="M8" s="242">
        <v>556.2228217617436</v>
      </c>
      <c r="N8" s="242">
        <v>483.25976984361182</v>
      </c>
      <c r="O8" s="242">
        <v>467.87429716842661</v>
      </c>
      <c r="P8" s="242">
        <v>730.74732863769123</v>
      </c>
      <c r="Q8" s="242">
        <v>550.55130400000007</v>
      </c>
      <c r="R8" s="242">
        <v>657.39802997858692</v>
      </c>
      <c r="S8" s="242">
        <v>671.80302146832764</v>
      </c>
      <c r="T8" s="242">
        <v>1007.919564571615</v>
      </c>
      <c r="U8" s="242">
        <v>496.19276871808739</v>
      </c>
      <c r="V8" s="242">
        <v>763.38872111164869</v>
      </c>
      <c r="W8" s="242">
        <v>881.78338509477135</v>
      </c>
      <c r="X8" s="242">
        <v>828.50362071498478</v>
      </c>
      <c r="Y8" s="242">
        <v>638.65261864504691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429.82500000000005</v>
      </c>
      <c r="C12" s="282">
        <f t="shared" si="2"/>
        <v>414.65199999999999</v>
      </c>
      <c r="D12" s="282">
        <f t="shared" si="2"/>
        <v>387.30899999999997</v>
      </c>
      <c r="E12" s="282">
        <f t="shared" si="2"/>
        <v>398.21800000000002</v>
      </c>
      <c r="F12" s="282">
        <f t="shared" si="2"/>
        <v>438.97699999999998</v>
      </c>
      <c r="G12" s="282">
        <f t="shared" si="2"/>
        <v>441.98</v>
      </c>
      <c r="H12" s="282">
        <f t="shared" si="2"/>
        <v>407.74303295591744</v>
      </c>
      <c r="I12" s="282">
        <f t="shared" si="2"/>
        <v>450.1684230430385</v>
      </c>
      <c r="J12" s="282">
        <f t="shared" si="2"/>
        <v>419.91826873755997</v>
      </c>
      <c r="K12" s="282">
        <f t="shared" si="2"/>
        <v>238.22622188142395</v>
      </c>
      <c r="L12" s="282">
        <f t="shared" si="2"/>
        <v>377.18389751035988</v>
      </c>
      <c r="M12" s="282">
        <f t="shared" si="2"/>
        <v>470.36259053088389</v>
      </c>
      <c r="N12" s="282">
        <f t="shared" si="2"/>
        <v>252.0276799034163</v>
      </c>
      <c r="O12" s="282">
        <f t="shared" si="2"/>
        <v>218.12560841191629</v>
      </c>
      <c r="P12" s="282">
        <f t="shared" si="2"/>
        <v>151.52500000000001</v>
      </c>
      <c r="Q12" s="282">
        <f t="shared" si="2"/>
        <v>173.43473690736448</v>
      </c>
      <c r="R12" s="282">
        <f t="shared" si="2"/>
        <v>197.83770280941042</v>
      </c>
      <c r="S12" s="282">
        <f t="shared" si="2"/>
        <v>194.33680321075471</v>
      </c>
      <c r="T12" s="282">
        <f t="shared" si="2"/>
        <v>219.98899999999998</v>
      </c>
      <c r="U12" s="282">
        <f t="shared" si="2"/>
        <v>262.69299999999998</v>
      </c>
      <c r="V12" s="282">
        <f t="shared" si="2"/>
        <v>252.19299999999998</v>
      </c>
      <c r="W12" s="282">
        <f t="shared" si="2"/>
        <v>226.18</v>
      </c>
      <c r="X12" s="282">
        <f t="shared" si="2"/>
        <v>182.31899999999999</v>
      </c>
      <c r="Y12" s="282">
        <f t="shared" si="2"/>
        <v>163.67070075374431</v>
      </c>
      <c r="DA12" s="94"/>
    </row>
    <row r="13" spans="1:105" ht="12" customHeight="1" x14ac:dyDescent="0.25">
      <c r="A13" s="99" t="s">
        <v>46</v>
      </c>
      <c r="B13" s="282">
        <v>301.68900000000002</v>
      </c>
      <c r="C13" s="282">
        <v>293.06799999999998</v>
      </c>
      <c r="D13" s="282">
        <v>284.36399999999998</v>
      </c>
      <c r="E13" s="282">
        <v>282.8</v>
      </c>
      <c r="F13" s="282">
        <v>330</v>
      </c>
      <c r="G13" s="282">
        <v>333.82</v>
      </c>
      <c r="H13" s="282">
        <v>285.31700000000001</v>
      </c>
      <c r="I13" s="282">
        <v>296.89999999999998</v>
      </c>
      <c r="J13" s="282">
        <v>317</v>
      </c>
      <c r="K13" s="282">
        <v>165</v>
      </c>
      <c r="L13" s="282">
        <v>217</v>
      </c>
      <c r="M13" s="282">
        <v>300</v>
      </c>
      <c r="N13" s="282">
        <v>86.3</v>
      </c>
      <c r="O13" s="282">
        <v>81</v>
      </c>
      <c r="P13" s="282">
        <v>0.8</v>
      </c>
      <c r="Q13" s="282">
        <v>27.7</v>
      </c>
      <c r="R13" s="282">
        <v>36.299999999999997</v>
      </c>
      <c r="S13" s="282">
        <v>29.3</v>
      </c>
      <c r="T13" s="282">
        <v>41.3</v>
      </c>
      <c r="U13" s="282">
        <v>81.099999999999994</v>
      </c>
      <c r="V13" s="282">
        <v>70.599999999999994</v>
      </c>
      <c r="W13" s="282">
        <v>46.7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128.136</v>
      </c>
      <c r="C14" s="282">
        <v>121.584</v>
      </c>
      <c r="D14" s="282">
        <v>102.94499999999999</v>
      </c>
      <c r="E14" s="282">
        <v>115.41800000000001</v>
      </c>
      <c r="F14" s="282">
        <v>108.977</v>
      </c>
      <c r="G14" s="282">
        <v>108.16</v>
      </c>
      <c r="H14" s="282">
        <v>122.42603295591741</v>
      </c>
      <c r="I14" s="282">
        <v>153.2684230430385</v>
      </c>
      <c r="J14" s="282">
        <v>102.91826873756</v>
      </c>
      <c r="K14" s="282">
        <v>73.226221881423967</v>
      </c>
      <c r="L14" s="282">
        <v>160.18389751035991</v>
      </c>
      <c r="M14" s="282">
        <v>170.36259053088389</v>
      </c>
      <c r="N14" s="282">
        <v>165.72767990341629</v>
      </c>
      <c r="O14" s="282">
        <v>137.12560841191629</v>
      </c>
      <c r="P14" s="282">
        <v>150.72499999999999</v>
      </c>
      <c r="Q14" s="282">
        <v>145.73473690736449</v>
      </c>
      <c r="R14" s="282">
        <v>161.5377028094104</v>
      </c>
      <c r="S14" s="282">
        <v>165.0368032107547</v>
      </c>
      <c r="T14" s="282">
        <v>178.68899999999999</v>
      </c>
      <c r="U14" s="282">
        <v>181.59299999999999</v>
      </c>
      <c r="V14" s="282">
        <v>181.59299999999999</v>
      </c>
      <c r="W14" s="282">
        <v>179.48</v>
      </c>
      <c r="X14" s="282">
        <v>182.31899999999999</v>
      </c>
      <c r="Y14" s="282">
        <v>163.67070075374431</v>
      </c>
      <c r="DA14" s="94" t="s">
        <v>442</v>
      </c>
    </row>
    <row r="15" spans="1:105" ht="12" customHeight="1" x14ac:dyDescent="0.25">
      <c r="A15" s="49" t="s">
        <v>443</v>
      </c>
      <c r="B15" s="242">
        <v>525.86666666666679</v>
      </c>
      <c r="C15" s="242">
        <v>501.86666666666667</v>
      </c>
      <c r="D15" s="242">
        <v>498.66666666666669</v>
      </c>
      <c r="E15" s="242">
        <v>537.33333333333337</v>
      </c>
      <c r="F15" s="242">
        <v>539.54999999999995</v>
      </c>
      <c r="G15" s="242">
        <v>543.94766666666669</v>
      </c>
      <c r="H15" s="242">
        <v>573.97266666666678</v>
      </c>
      <c r="I15" s="242">
        <v>541.62199999999996</v>
      </c>
      <c r="J15" s="242">
        <v>575.74466666666672</v>
      </c>
      <c r="K15" s="242">
        <v>538.66666666666674</v>
      </c>
      <c r="L15" s="242">
        <v>609.66666666666674</v>
      </c>
      <c r="M15" s="242">
        <v>626</v>
      </c>
      <c r="N15" s="242">
        <v>629.66666666666674</v>
      </c>
      <c r="O15" s="242">
        <v>671.66666666666674</v>
      </c>
      <c r="P15" s="242">
        <v>636.00000000000011</v>
      </c>
      <c r="Q15" s="242">
        <v>709</v>
      </c>
      <c r="R15" s="242">
        <v>693.33333333333337</v>
      </c>
      <c r="S15" s="242">
        <v>676.13333333333344</v>
      </c>
      <c r="T15" s="242">
        <v>694.40000000000009</v>
      </c>
      <c r="U15" s="242">
        <v>650.30000000000007</v>
      </c>
      <c r="V15" s="242">
        <v>617.33333333333337</v>
      </c>
      <c r="W15" s="242">
        <v>642.66666666666674</v>
      </c>
      <c r="X15" s="242">
        <v>456</v>
      </c>
      <c r="Y15" s="242">
        <v>392.26145915891948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566.09195402298849</v>
      </c>
      <c r="C19" s="282">
        <f t="shared" si="3"/>
        <v>566.09195402298849</v>
      </c>
      <c r="D19" s="282">
        <f t="shared" si="3"/>
        <v>552.13502588379345</v>
      </c>
      <c r="E19" s="282">
        <f t="shared" si="3"/>
        <v>512.91907984428042</v>
      </c>
      <c r="F19" s="282">
        <f t="shared" si="3"/>
        <v>498.96215170508538</v>
      </c>
      <c r="G19" s="282">
        <f t="shared" si="3"/>
        <v>459.74620566557235</v>
      </c>
      <c r="H19" s="282">
        <f t="shared" si="3"/>
        <v>473.70313380476739</v>
      </c>
      <c r="I19" s="282">
        <f t="shared" si="3"/>
        <v>501.61699008315748</v>
      </c>
      <c r="J19" s="282">
        <f t="shared" si="3"/>
        <v>501.61699008315748</v>
      </c>
      <c r="K19" s="282">
        <f t="shared" si="3"/>
        <v>487.66006194396243</v>
      </c>
      <c r="L19" s="282">
        <f t="shared" si="3"/>
        <v>476.35797218283938</v>
      </c>
      <c r="M19" s="282">
        <f t="shared" si="3"/>
        <v>529.53084636154745</v>
      </c>
      <c r="N19" s="282">
        <f t="shared" si="3"/>
        <v>490.31490032203442</v>
      </c>
      <c r="O19" s="282">
        <f t="shared" si="3"/>
        <v>490.31490032203442</v>
      </c>
      <c r="P19" s="282">
        <f t="shared" si="3"/>
        <v>437.1420261433264</v>
      </c>
      <c r="Q19" s="282">
        <f t="shared" si="3"/>
        <v>437.1420261433264</v>
      </c>
      <c r="R19" s="282">
        <f t="shared" si="3"/>
        <v>437.1420261433264</v>
      </c>
      <c r="S19" s="282">
        <f t="shared" si="3"/>
        <v>397.92608010381338</v>
      </c>
      <c r="T19" s="282">
        <f t="shared" si="3"/>
        <v>411.88300824300836</v>
      </c>
      <c r="U19" s="282">
        <f t="shared" si="3"/>
        <v>372.66706220349533</v>
      </c>
      <c r="V19" s="282">
        <f t="shared" si="3"/>
        <v>372.66706220349533</v>
      </c>
      <c r="W19" s="282">
        <f t="shared" si="3"/>
        <v>333.45111616398219</v>
      </c>
      <c r="X19" s="282">
        <f t="shared" si="3"/>
        <v>347.40804430317729</v>
      </c>
      <c r="Y19" s="282">
        <f t="shared" si="3"/>
        <v>333.45111616398219</v>
      </c>
      <c r="DA19" s="94"/>
    </row>
    <row r="20" spans="1:105" ht="12" customHeight="1" x14ac:dyDescent="0.25">
      <c r="A20" s="99" t="s">
        <v>46</v>
      </c>
      <c r="B20" s="282">
        <v>416.66666666666669</v>
      </c>
      <c r="C20" s="282">
        <v>416.66666666666669</v>
      </c>
      <c r="D20" s="282">
        <v>416.66666666666669</v>
      </c>
      <c r="E20" s="282">
        <v>377.4507206271536</v>
      </c>
      <c r="F20" s="282">
        <v>377.4507206271536</v>
      </c>
      <c r="G20" s="282">
        <v>338.23477458764057</v>
      </c>
      <c r="H20" s="282">
        <v>338.23477458764057</v>
      </c>
      <c r="I20" s="282">
        <v>338.23477458764057</v>
      </c>
      <c r="J20" s="282">
        <v>338.23477458764057</v>
      </c>
      <c r="K20" s="282">
        <v>338.23477458764057</v>
      </c>
      <c r="L20" s="282">
        <v>299.01882854812749</v>
      </c>
      <c r="M20" s="282">
        <v>338.23477458764057</v>
      </c>
      <c r="N20" s="282">
        <v>299.01882854812749</v>
      </c>
      <c r="O20" s="282">
        <v>299.01882854812749</v>
      </c>
      <c r="P20" s="282">
        <v>259.80288250861452</v>
      </c>
      <c r="Q20" s="282">
        <v>259.80288250861452</v>
      </c>
      <c r="R20" s="282">
        <v>259.80288250861452</v>
      </c>
      <c r="S20" s="282">
        <v>220.58693646910149</v>
      </c>
      <c r="T20" s="282">
        <v>220.58693646910149</v>
      </c>
      <c r="U20" s="282">
        <v>181.3709904295884</v>
      </c>
      <c r="V20" s="282">
        <v>181.3709904295884</v>
      </c>
      <c r="W20" s="282">
        <v>142.15504439007529</v>
      </c>
      <c r="X20" s="282">
        <v>142.15504439007529</v>
      </c>
      <c r="Y20" s="282">
        <v>142.15504439007529</v>
      </c>
      <c r="DA20" s="94" t="s">
        <v>447</v>
      </c>
    </row>
    <row r="21" spans="1:105" ht="12" customHeight="1" x14ac:dyDescent="0.25">
      <c r="A21" s="99" t="s">
        <v>80</v>
      </c>
      <c r="B21" s="282">
        <v>149.4252873563218</v>
      </c>
      <c r="C21" s="282">
        <v>149.4252873563218</v>
      </c>
      <c r="D21" s="282">
        <v>135.46835921712679</v>
      </c>
      <c r="E21" s="282">
        <v>135.46835921712679</v>
      </c>
      <c r="F21" s="282">
        <v>121.5114310779318</v>
      </c>
      <c r="G21" s="282">
        <v>121.5114310779318</v>
      </c>
      <c r="H21" s="282">
        <v>135.46835921712679</v>
      </c>
      <c r="I21" s="282">
        <v>163.3822154955169</v>
      </c>
      <c r="J21" s="282">
        <v>163.3822154955169</v>
      </c>
      <c r="K21" s="282">
        <v>149.42528735632189</v>
      </c>
      <c r="L21" s="282">
        <v>177.33914363471189</v>
      </c>
      <c r="M21" s="282">
        <v>191.2960717739069</v>
      </c>
      <c r="N21" s="282">
        <v>191.2960717739069</v>
      </c>
      <c r="O21" s="282">
        <v>191.2960717739069</v>
      </c>
      <c r="P21" s="282">
        <v>177.33914363471189</v>
      </c>
      <c r="Q21" s="282">
        <v>177.33914363471189</v>
      </c>
      <c r="R21" s="282">
        <v>177.33914363471189</v>
      </c>
      <c r="S21" s="282">
        <v>177.33914363471189</v>
      </c>
      <c r="T21" s="282">
        <v>191.2960717739069</v>
      </c>
      <c r="U21" s="282">
        <v>191.2960717739069</v>
      </c>
      <c r="V21" s="282">
        <v>191.2960717739069</v>
      </c>
      <c r="W21" s="282">
        <v>191.2960717739069</v>
      </c>
      <c r="X21" s="282">
        <v>205.252999913102</v>
      </c>
      <c r="Y21" s="282">
        <v>191.2960717739069</v>
      </c>
      <c r="DA21" s="94" t="s">
        <v>448</v>
      </c>
    </row>
    <row r="22" spans="1:105" ht="12" customHeight="1" x14ac:dyDescent="0.25">
      <c r="A22" s="49" t="s">
        <v>443</v>
      </c>
      <c r="B22" s="242">
        <v>632.18390804597698</v>
      </c>
      <c r="C22" s="242">
        <v>632.18390804597698</v>
      </c>
      <c r="D22" s="242">
        <v>585.29993650443919</v>
      </c>
      <c r="E22" s="242">
        <v>585.29993650443919</v>
      </c>
      <c r="F22" s="242">
        <v>585.29993650443919</v>
      </c>
      <c r="G22" s="242">
        <v>585.29993650443919</v>
      </c>
      <c r="H22" s="242">
        <v>632.18390804597698</v>
      </c>
      <c r="I22" s="242">
        <v>632.18390804597698</v>
      </c>
      <c r="J22" s="242">
        <v>632.18390804597698</v>
      </c>
      <c r="K22" s="242">
        <v>632.18390804597698</v>
      </c>
      <c r="L22" s="242">
        <v>679.06787958751477</v>
      </c>
      <c r="M22" s="242">
        <v>679.06787958751477</v>
      </c>
      <c r="N22" s="242">
        <v>679.06787958751477</v>
      </c>
      <c r="O22" s="242">
        <v>725.95185112905256</v>
      </c>
      <c r="P22" s="242">
        <v>725.95185112905256</v>
      </c>
      <c r="Q22" s="242">
        <v>772.83582267059035</v>
      </c>
      <c r="R22" s="242">
        <v>772.83582267059035</v>
      </c>
      <c r="S22" s="242">
        <v>725.95185112905256</v>
      </c>
      <c r="T22" s="242">
        <v>772.83582267059035</v>
      </c>
      <c r="U22" s="242">
        <v>725.95185112905256</v>
      </c>
      <c r="V22" s="242">
        <v>725.95185112905256</v>
      </c>
      <c r="W22" s="242">
        <v>679.06787958751477</v>
      </c>
      <c r="X22" s="242">
        <v>679.06787958751477</v>
      </c>
      <c r="Y22" s="242">
        <v>632.18390804597698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0</v>
      </c>
      <c r="F25" s="282">
        <f t="shared" si="4"/>
        <v>0</v>
      </c>
      <c r="G25" s="282">
        <f t="shared" si="4"/>
        <v>0</v>
      </c>
      <c r="H25" s="282">
        <f t="shared" si="4"/>
        <v>13.95692813919503</v>
      </c>
      <c r="I25" s="282">
        <f t="shared" si="4"/>
        <v>81.086730457098156</v>
      </c>
      <c r="J25" s="282">
        <f t="shared" si="4"/>
        <v>0</v>
      </c>
      <c r="K25" s="282">
        <f t="shared" si="4"/>
        <v>0</v>
      </c>
      <c r="L25" s="282">
        <f t="shared" si="4"/>
        <v>27.91385627839006</v>
      </c>
      <c r="M25" s="282">
        <f t="shared" si="4"/>
        <v>67.129802317903113</v>
      </c>
      <c r="N25" s="282">
        <f t="shared" si="4"/>
        <v>0</v>
      </c>
      <c r="O25" s="282">
        <f t="shared" si="4"/>
        <v>0</v>
      </c>
      <c r="P25" s="282">
        <f t="shared" si="4"/>
        <v>0</v>
      </c>
      <c r="Q25" s="282">
        <f t="shared" si="4"/>
        <v>0</v>
      </c>
      <c r="R25" s="282">
        <f t="shared" si="4"/>
        <v>13.95692813919503</v>
      </c>
      <c r="S25" s="282">
        <f t="shared" si="4"/>
        <v>0</v>
      </c>
      <c r="T25" s="282">
        <f t="shared" si="4"/>
        <v>27.91385627839006</v>
      </c>
      <c r="U25" s="282">
        <f t="shared" si="4"/>
        <v>0</v>
      </c>
      <c r="V25" s="282">
        <f t="shared" si="4"/>
        <v>0</v>
      </c>
      <c r="W25" s="282">
        <f t="shared" si="4"/>
        <v>13.95692813919503</v>
      </c>
      <c r="X25" s="282">
        <f t="shared" si="4"/>
        <v>13.95692813919503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0</v>
      </c>
      <c r="I26" s="282">
        <v>39.215946039513057</v>
      </c>
      <c r="J26" s="282">
        <v>0</v>
      </c>
      <c r="K26" s="282">
        <v>0</v>
      </c>
      <c r="L26" s="282">
        <v>0</v>
      </c>
      <c r="M26" s="282">
        <v>39.215946039513057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</v>
      </c>
      <c r="H27" s="282">
        <v>13.95692813919503</v>
      </c>
      <c r="I27" s="282">
        <v>41.870784417585092</v>
      </c>
      <c r="J27" s="282">
        <v>0</v>
      </c>
      <c r="K27" s="282">
        <v>0</v>
      </c>
      <c r="L27" s="282">
        <v>27.91385627839006</v>
      </c>
      <c r="M27" s="282">
        <v>27.91385627839006</v>
      </c>
      <c r="N27" s="282">
        <v>0</v>
      </c>
      <c r="O27" s="282">
        <v>0</v>
      </c>
      <c r="P27" s="282">
        <v>0</v>
      </c>
      <c r="Q27" s="282">
        <v>0</v>
      </c>
      <c r="R27" s="282">
        <v>13.95692813919503</v>
      </c>
      <c r="S27" s="282">
        <v>0</v>
      </c>
      <c r="T27" s="282">
        <v>27.91385627839006</v>
      </c>
      <c r="U27" s="282">
        <v>0</v>
      </c>
      <c r="V27" s="282">
        <v>0</v>
      </c>
      <c r="W27" s="282">
        <v>13.95692813919503</v>
      </c>
      <c r="X27" s="282">
        <v>13.95692813919503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46.883971541537839</v>
      </c>
      <c r="G28" s="242">
        <v>0</v>
      </c>
      <c r="H28" s="242">
        <v>93.767943083075679</v>
      </c>
      <c r="I28" s="242">
        <v>0</v>
      </c>
      <c r="J28" s="242">
        <v>46.883971541537839</v>
      </c>
      <c r="K28" s="242">
        <v>0</v>
      </c>
      <c r="L28" s="242">
        <v>93.767943083075679</v>
      </c>
      <c r="M28" s="242">
        <v>46.883971541537839</v>
      </c>
      <c r="N28" s="242">
        <v>0</v>
      </c>
      <c r="O28" s="242">
        <v>93.767943083075679</v>
      </c>
      <c r="P28" s="242">
        <v>0</v>
      </c>
      <c r="Q28" s="242">
        <v>93.767943083075679</v>
      </c>
      <c r="R28" s="242">
        <v>0</v>
      </c>
      <c r="S28" s="242">
        <v>0</v>
      </c>
      <c r="T28" s="242">
        <v>46.883971541537839</v>
      </c>
      <c r="U28" s="242">
        <v>0</v>
      </c>
      <c r="V28" s="242">
        <v>0</v>
      </c>
      <c r="W28" s="242">
        <v>0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13.956928139195014</v>
      </c>
      <c r="E31" s="282">
        <f t="shared" si="6"/>
        <v>39.215946039513085</v>
      </c>
      <c r="F31" s="282">
        <f t="shared" si="6"/>
        <v>13.956928139194986</v>
      </c>
      <c r="G31" s="282">
        <f t="shared" si="6"/>
        <v>39.215946039513028</v>
      </c>
      <c r="H31" s="282">
        <f t="shared" si="6"/>
        <v>0</v>
      </c>
      <c r="I31" s="282">
        <f t="shared" si="6"/>
        <v>53.172874178708014</v>
      </c>
      <c r="J31" s="282">
        <f t="shared" si="6"/>
        <v>0</v>
      </c>
      <c r="K31" s="282">
        <f t="shared" si="6"/>
        <v>13.956928139195014</v>
      </c>
      <c r="L31" s="282">
        <f t="shared" si="6"/>
        <v>39.215946039513085</v>
      </c>
      <c r="M31" s="282">
        <f t="shared" si="6"/>
        <v>13.956928139195043</v>
      </c>
      <c r="N31" s="282">
        <f t="shared" si="6"/>
        <v>39.215946039513085</v>
      </c>
      <c r="O31" s="282">
        <f t="shared" si="6"/>
        <v>0</v>
      </c>
      <c r="P31" s="282">
        <f t="shared" si="6"/>
        <v>53.172874178707985</v>
      </c>
      <c r="Q31" s="282">
        <f t="shared" si="6"/>
        <v>0</v>
      </c>
      <c r="R31" s="282">
        <f t="shared" si="6"/>
        <v>13.956928139195043</v>
      </c>
      <c r="S31" s="282">
        <f t="shared" si="6"/>
        <v>39.215946039513028</v>
      </c>
      <c r="T31" s="282">
        <f t="shared" si="6"/>
        <v>13.956928139195043</v>
      </c>
      <c r="U31" s="282">
        <f t="shared" si="6"/>
        <v>39.215946039513085</v>
      </c>
      <c r="V31" s="282">
        <f t="shared" si="6"/>
        <v>0</v>
      </c>
      <c r="W31" s="282">
        <f t="shared" si="6"/>
        <v>53.172874178708156</v>
      </c>
      <c r="X31" s="282">
        <f t="shared" si="6"/>
        <v>0</v>
      </c>
      <c r="Y31" s="282">
        <f t="shared" si="6"/>
        <v>13.956928139195099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0</v>
      </c>
      <c r="E32" s="282">
        <f t="shared" si="7"/>
        <v>39.215946039513085</v>
      </c>
      <c r="F32" s="282">
        <f t="shared" si="7"/>
        <v>0</v>
      </c>
      <c r="G32" s="282">
        <f t="shared" si="7"/>
        <v>39.215946039513028</v>
      </c>
      <c r="H32" s="282">
        <f t="shared" si="7"/>
        <v>0</v>
      </c>
      <c r="I32" s="282">
        <f t="shared" si="7"/>
        <v>39.215946039513028</v>
      </c>
      <c r="J32" s="282">
        <f t="shared" si="7"/>
        <v>0</v>
      </c>
      <c r="K32" s="282">
        <f t="shared" si="7"/>
        <v>0</v>
      </c>
      <c r="L32" s="282">
        <f t="shared" si="7"/>
        <v>39.215946039513085</v>
      </c>
      <c r="M32" s="282">
        <f t="shared" si="7"/>
        <v>0</v>
      </c>
      <c r="N32" s="282">
        <f t="shared" si="7"/>
        <v>39.215946039513085</v>
      </c>
      <c r="O32" s="282">
        <f t="shared" si="7"/>
        <v>0</v>
      </c>
      <c r="P32" s="282">
        <f t="shared" si="7"/>
        <v>39.215946039512971</v>
      </c>
      <c r="Q32" s="282">
        <f t="shared" si="7"/>
        <v>0</v>
      </c>
      <c r="R32" s="282">
        <f t="shared" si="7"/>
        <v>0</v>
      </c>
      <c r="S32" s="282">
        <f t="shared" si="7"/>
        <v>39.215946039513028</v>
      </c>
      <c r="T32" s="282">
        <f t="shared" si="7"/>
        <v>0</v>
      </c>
      <c r="U32" s="282">
        <f t="shared" si="7"/>
        <v>39.215946039513085</v>
      </c>
      <c r="V32" s="282">
        <f t="shared" si="7"/>
        <v>0</v>
      </c>
      <c r="W32" s="282">
        <f t="shared" si="7"/>
        <v>39.215946039513113</v>
      </c>
      <c r="X32" s="282">
        <f t="shared" si="7"/>
        <v>0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13.956928139195014</v>
      </c>
      <c r="E33" s="282">
        <f t="shared" si="8"/>
        <v>0</v>
      </c>
      <c r="F33" s="282">
        <f t="shared" si="8"/>
        <v>13.956928139194986</v>
      </c>
      <c r="G33" s="282">
        <f t="shared" si="8"/>
        <v>0</v>
      </c>
      <c r="H33" s="282">
        <f t="shared" si="8"/>
        <v>0</v>
      </c>
      <c r="I33" s="282">
        <f t="shared" si="8"/>
        <v>13.956928139194986</v>
      </c>
      <c r="J33" s="282">
        <f t="shared" si="8"/>
        <v>0</v>
      </c>
      <c r="K33" s="282">
        <f t="shared" si="8"/>
        <v>13.956928139195014</v>
      </c>
      <c r="L33" s="282">
        <f t="shared" si="8"/>
        <v>0</v>
      </c>
      <c r="M33" s="282">
        <f t="shared" si="8"/>
        <v>13.956928139195043</v>
      </c>
      <c r="N33" s="282">
        <f t="shared" si="8"/>
        <v>0</v>
      </c>
      <c r="O33" s="282">
        <f t="shared" si="8"/>
        <v>0</v>
      </c>
      <c r="P33" s="282">
        <f t="shared" si="8"/>
        <v>13.956928139195014</v>
      </c>
      <c r="Q33" s="282">
        <f t="shared" si="8"/>
        <v>0</v>
      </c>
      <c r="R33" s="282">
        <f t="shared" si="8"/>
        <v>13.956928139195043</v>
      </c>
      <c r="S33" s="282">
        <f t="shared" si="8"/>
        <v>0</v>
      </c>
      <c r="T33" s="282">
        <f t="shared" si="8"/>
        <v>13.956928139195043</v>
      </c>
      <c r="U33" s="282">
        <f t="shared" si="8"/>
        <v>0</v>
      </c>
      <c r="V33" s="282">
        <f t="shared" si="8"/>
        <v>0</v>
      </c>
      <c r="W33" s="282">
        <f t="shared" si="8"/>
        <v>13.956928139195043</v>
      </c>
      <c r="X33" s="282">
        <f t="shared" si="8"/>
        <v>0</v>
      </c>
      <c r="Y33" s="282">
        <f t="shared" si="8"/>
        <v>13.956928139195099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46.88397154153779</v>
      </c>
      <c r="E34" s="242">
        <f t="shared" si="9"/>
        <v>0</v>
      </c>
      <c r="F34" s="242">
        <f t="shared" si="9"/>
        <v>46.88397154153779</v>
      </c>
      <c r="G34" s="242">
        <f t="shared" si="9"/>
        <v>0</v>
      </c>
      <c r="H34" s="242">
        <f t="shared" si="9"/>
        <v>46.883971541537903</v>
      </c>
      <c r="I34" s="242">
        <f t="shared" si="9"/>
        <v>0</v>
      </c>
      <c r="J34" s="242">
        <f t="shared" si="9"/>
        <v>46.88397154153779</v>
      </c>
      <c r="K34" s="242">
        <f t="shared" si="9"/>
        <v>0</v>
      </c>
      <c r="L34" s="242">
        <f t="shared" si="9"/>
        <v>46.883971541537903</v>
      </c>
      <c r="M34" s="242">
        <f t="shared" si="9"/>
        <v>46.88397154153779</v>
      </c>
      <c r="N34" s="242">
        <f t="shared" si="9"/>
        <v>0</v>
      </c>
      <c r="O34" s="242">
        <f t="shared" si="9"/>
        <v>46.883971541537903</v>
      </c>
      <c r="P34" s="242">
        <f t="shared" si="9"/>
        <v>0</v>
      </c>
      <c r="Q34" s="242">
        <f t="shared" si="9"/>
        <v>46.883971541537903</v>
      </c>
      <c r="R34" s="242">
        <f t="shared" si="9"/>
        <v>0</v>
      </c>
      <c r="S34" s="242">
        <f t="shared" si="9"/>
        <v>46.88397154153779</v>
      </c>
      <c r="T34" s="242">
        <f t="shared" si="9"/>
        <v>0</v>
      </c>
      <c r="U34" s="242">
        <f t="shared" si="9"/>
        <v>46.88397154153779</v>
      </c>
      <c r="V34" s="242">
        <f t="shared" si="9"/>
        <v>0</v>
      </c>
      <c r="W34" s="242">
        <f t="shared" si="9"/>
        <v>46.88397154153779</v>
      </c>
      <c r="X34" s="242">
        <f t="shared" si="9"/>
        <v>0</v>
      </c>
      <c r="Y34" s="242">
        <f t="shared" si="9"/>
        <v>46.88397154153779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136.26695402298847</v>
      </c>
      <c r="C37" s="282">
        <f t="shared" si="11"/>
        <v>151.4399540229885</v>
      </c>
      <c r="D37" s="282">
        <f t="shared" si="11"/>
        <v>164.82602588379351</v>
      </c>
      <c r="E37" s="282">
        <f t="shared" si="11"/>
        <v>114.70107984428037</v>
      </c>
      <c r="F37" s="282">
        <f t="shared" si="11"/>
        <v>59.9851517050854</v>
      </c>
      <c r="G37" s="282">
        <f t="shared" si="11"/>
        <v>17.766205665572386</v>
      </c>
      <c r="H37" s="282">
        <f t="shared" si="11"/>
        <v>65.960100848849947</v>
      </c>
      <c r="I37" s="282">
        <f t="shared" si="11"/>
        <v>51.448567040119002</v>
      </c>
      <c r="J37" s="282">
        <f t="shared" si="11"/>
        <v>81.698721345597477</v>
      </c>
      <c r="K37" s="282">
        <f t="shared" si="11"/>
        <v>249.43384006253848</v>
      </c>
      <c r="L37" s="282">
        <f t="shared" si="11"/>
        <v>99.174074672479463</v>
      </c>
      <c r="M37" s="282">
        <f t="shared" si="11"/>
        <v>59.168255830663583</v>
      </c>
      <c r="N37" s="282">
        <f t="shared" si="11"/>
        <v>238.28722041861809</v>
      </c>
      <c r="O37" s="282">
        <f t="shared" si="11"/>
        <v>272.18929191011807</v>
      </c>
      <c r="P37" s="282">
        <f t="shared" si="11"/>
        <v>285.61702614332637</v>
      </c>
      <c r="Q37" s="282">
        <f t="shared" si="11"/>
        <v>263.70728923596192</v>
      </c>
      <c r="R37" s="282">
        <f t="shared" si="11"/>
        <v>239.30432333391599</v>
      </c>
      <c r="S37" s="282">
        <f t="shared" si="11"/>
        <v>203.58927689305867</v>
      </c>
      <c r="T37" s="282">
        <f t="shared" si="11"/>
        <v>191.89400824300839</v>
      </c>
      <c r="U37" s="282">
        <f t="shared" si="11"/>
        <v>109.97406220349532</v>
      </c>
      <c r="V37" s="282">
        <f t="shared" si="11"/>
        <v>120.47406220349532</v>
      </c>
      <c r="W37" s="282">
        <f t="shared" si="11"/>
        <v>107.2711161639822</v>
      </c>
      <c r="X37" s="282">
        <f t="shared" si="11"/>
        <v>165.0890443031773</v>
      </c>
      <c r="Y37" s="282">
        <f t="shared" si="11"/>
        <v>169.78041541023788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114.97766666666666</v>
      </c>
      <c r="C38" s="282">
        <f t="shared" si="12"/>
        <v>123.5986666666667</v>
      </c>
      <c r="D38" s="282">
        <f t="shared" si="12"/>
        <v>132.30266666666671</v>
      </c>
      <c r="E38" s="282">
        <f t="shared" si="12"/>
        <v>94.650720627153589</v>
      </c>
      <c r="F38" s="282">
        <f t="shared" si="12"/>
        <v>47.450720627153601</v>
      </c>
      <c r="G38" s="282">
        <f t="shared" si="12"/>
        <v>4.4147745876405793</v>
      </c>
      <c r="H38" s="282">
        <f t="shared" si="12"/>
        <v>52.917774587640565</v>
      </c>
      <c r="I38" s="282">
        <f t="shared" si="12"/>
        <v>41.334774587640595</v>
      </c>
      <c r="J38" s="282">
        <f t="shared" si="12"/>
        <v>21.234774587640572</v>
      </c>
      <c r="K38" s="282">
        <f t="shared" si="12"/>
        <v>173.23477458764057</v>
      </c>
      <c r="L38" s="282">
        <f t="shared" si="12"/>
        <v>82.018828548127487</v>
      </c>
      <c r="M38" s="282">
        <f t="shared" si="12"/>
        <v>38.234774587640572</v>
      </c>
      <c r="N38" s="282">
        <f t="shared" si="12"/>
        <v>212.71882854812748</v>
      </c>
      <c r="O38" s="282">
        <f t="shared" si="12"/>
        <v>218.01882854812749</v>
      </c>
      <c r="P38" s="282">
        <f t="shared" si="12"/>
        <v>259.0028825086145</v>
      </c>
      <c r="Q38" s="282">
        <f t="shared" si="12"/>
        <v>232.10288250861453</v>
      </c>
      <c r="R38" s="282">
        <f t="shared" si="12"/>
        <v>223.5028825086145</v>
      </c>
      <c r="S38" s="282">
        <f t="shared" si="12"/>
        <v>191.28693646910148</v>
      </c>
      <c r="T38" s="282">
        <f t="shared" si="12"/>
        <v>179.28693646910148</v>
      </c>
      <c r="U38" s="282">
        <f t="shared" si="12"/>
        <v>100.27099042958841</v>
      </c>
      <c r="V38" s="282">
        <f t="shared" si="12"/>
        <v>110.77099042958841</v>
      </c>
      <c r="W38" s="282">
        <f t="shared" si="12"/>
        <v>95.455044390075287</v>
      </c>
      <c r="X38" s="282">
        <f t="shared" si="12"/>
        <v>142.15504439007529</v>
      </c>
      <c r="Y38" s="282">
        <f t="shared" si="12"/>
        <v>142.15504439007529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21.289287356321807</v>
      </c>
      <c r="C39" s="282">
        <f t="shared" si="13"/>
        <v>27.8412873563218</v>
      </c>
      <c r="D39" s="282">
        <f t="shared" si="13"/>
        <v>32.523359217126796</v>
      </c>
      <c r="E39" s="282">
        <f t="shared" si="13"/>
        <v>20.050359217126783</v>
      </c>
      <c r="F39" s="282">
        <f t="shared" si="13"/>
        <v>12.534431077931799</v>
      </c>
      <c r="G39" s="282">
        <f t="shared" si="13"/>
        <v>13.351431077931807</v>
      </c>
      <c r="H39" s="282">
        <f t="shared" si="13"/>
        <v>13.042326261209382</v>
      </c>
      <c r="I39" s="282">
        <f t="shared" si="13"/>
        <v>10.113792452478407</v>
      </c>
      <c r="J39" s="282">
        <f t="shared" si="13"/>
        <v>60.463946757956904</v>
      </c>
      <c r="K39" s="282">
        <f t="shared" si="13"/>
        <v>76.199065474897921</v>
      </c>
      <c r="L39" s="282">
        <f t="shared" si="13"/>
        <v>17.155246124351976</v>
      </c>
      <c r="M39" s="282">
        <f t="shared" si="13"/>
        <v>20.93348124302301</v>
      </c>
      <c r="N39" s="282">
        <f t="shared" si="13"/>
        <v>25.568391870490615</v>
      </c>
      <c r="O39" s="282">
        <f t="shared" si="13"/>
        <v>54.170463361990613</v>
      </c>
      <c r="P39" s="282">
        <f t="shared" si="13"/>
        <v>26.614143634711894</v>
      </c>
      <c r="Q39" s="282">
        <f t="shared" si="13"/>
        <v>31.604406727347396</v>
      </c>
      <c r="R39" s="282">
        <f t="shared" si="13"/>
        <v>15.801440825301484</v>
      </c>
      <c r="S39" s="282">
        <f t="shared" si="13"/>
        <v>12.30234042395719</v>
      </c>
      <c r="T39" s="282">
        <f t="shared" si="13"/>
        <v>12.60707177390691</v>
      </c>
      <c r="U39" s="282">
        <f t="shared" si="13"/>
        <v>9.7030717739069132</v>
      </c>
      <c r="V39" s="282">
        <f t="shared" si="13"/>
        <v>9.7030717739069132</v>
      </c>
      <c r="W39" s="282">
        <f t="shared" si="13"/>
        <v>11.816071773906913</v>
      </c>
      <c r="X39" s="282">
        <f t="shared" si="13"/>
        <v>22.933999913102014</v>
      </c>
      <c r="Y39" s="282">
        <f t="shared" si="13"/>
        <v>27.625371020162589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106.31724137931019</v>
      </c>
      <c r="C40" s="242">
        <f t="shared" si="14"/>
        <v>130.3172413793103</v>
      </c>
      <c r="D40" s="242">
        <f t="shared" si="14"/>
        <v>86.633269837772502</v>
      </c>
      <c r="E40" s="242">
        <f t="shared" si="14"/>
        <v>47.966603171105817</v>
      </c>
      <c r="F40" s="242">
        <f t="shared" si="14"/>
        <v>45.749936504439233</v>
      </c>
      <c r="G40" s="242">
        <f t="shared" si="14"/>
        <v>41.352269837772496</v>
      </c>
      <c r="H40" s="242">
        <f t="shared" si="14"/>
        <v>58.211241379310195</v>
      </c>
      <c r="I40" s="242">
        <f t="shared" si="14"/>
        <v>90.56190804597702</v>
      </c>
      <c r="J40" s="242">
        <f t="shared" si="14"/>
        <v>56.439241379310261</v>
      </c>
      <c r="K40" s="242">
        <f t="shared" si="14"/>
        <v>93.517241379310235</v>
      </c>
      <c r="L40" s="242">
        <f t="shared" si="14"/>
        <v>69.401212920848025</v>
      </c>
      <c r="M40" s="242">
        <f t="shared" si="14"/>
        <v>53.067879587514767</v>
      </c>
      <c r="N40" s="242">
        <f t="shared" si="14"/>
        <v>49.401212920848025</v>
      </c>
      <c r="O40" s="242">
        <f t="shared" si="14"/>
        <v>54.285184462385814</v>
      </c>
      <c r="P40" s="242">
        <f t="shared" si="14"/>
        <v>89.951851129052443</v>
      </c>
      <c r="Q40" s="242">
        <f t="shared" si="14"/>
        <v>63.835822670590346</v>
      </c>
      <c r="R40" s="242">
        <f t="shared" si="14"/>
        <v>79.502489337256975</v>
      </c>
      <c r="S40" s="242">
        <f t="shared" si="14"/>
        <v>49.818517795719117</v>
      </c>
      <c r="T40" s="242">
        <f t="shared" si="14"/>
        <v>78.435822670590255</v>
      </c>
      <c r="U40" s="242">
        <f t="shared" si="14"/>
        <v>75.651851129052488</v>
      </c>
      <c r="V40" s="242">
        <f t="shared" si="14"/>
        <v>108.61851779571919</v>
      </c>
      <c r="W40" s="242">
        <f t="shared" si="14"/>
        <v>36.401212920848025</v>
      </c>
      <c r="X40" s="242">
        <f t="shared" si="14"/>
        <v>223.06787958751477</v>
      </c>
      <c r="Y40" s="242">
        <f t="shared" si="14"/>
        <v>239.9224488870575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614.15374032674117</v>
      </c>
      <c r="C43" s="210">
        <v>588.23422184006881</v>
      </c>
      <c r="D43" s="210">
        <v>582.26784178847799</v>
      </c>
      <c r="E43" s="210">
        <v>584.54402407566636</v>
      </c>
      <c r="F43" s="210">
        <v>642.5190025795356</v>
      </c>
      <c r="G43" s="210">
        <v>641.0142734307824</v>
      </c>
      <c r="H43" s="210">
        <v>583.14668959587266</v>
      </c>
      <c r="I43" s="210">
        <v>621.71074806534818</v>
      </c>
      <c r="J43" s="210">
        <v>652.7511607910576</v>
      </c>
      <c r="K43" s="210">
        <v>404.11031814273429</v>
      </c>
      <c r="L43" s="210">
        <v>496.84221840068778</v>
      </c>
      <c r="M43" s="210">
        <v>604.2846087704213</v>
      </c>
      <c r="N43" s="210">
        <v>311.93490971625101</v>
      </c>
      <c r="O43" s="210">
        <v>310.77652622527938</v>
      </c>
      <c r="P43" s="210">
        <v>192.5907996560619</v>
      </c>
      <c r="Q43" s="210">
        <v>227.52184006878761</v>
      </c>
      <c r="R43" s="210">
        <v>241.6818572656922</v>
      </c>
      <c r="S43" s="210">
        <v>247.442562338779</v>
      </c>
      <c r="T43" s="210">
        <v>266.06036113499562</v>
      </c>
      <c r="U43" s="210">
        <v>301.00653482373173</v>
      </c>
      <c r="V43" s="210">
        <v>293.7893379191745</v>
      </c>
      <c r="W43" s="210">
        <v>254.67231298366289</v>
      </c>
      <c r="X43" s="210">
        <v>156.98392089423899</v>
      </c>
      <c r="Y43" s="210">
        <v>135.04110060189171</v>
      </c>
      <c r="DA43" s="109" t="s">
        <v>457</v>
      </c>
    </row>
    <row r="44" spans="1:105" ht="12" customHeight="1" x14ac:dyDescent="0.25">
      <c r="A44" s="24" t="s">
        <v>28</v>
      </c>
      <c r="B44" s="213">
        <v>0</v>
      </c>
      <c r="C44" s="213">
        <v>0</v>
      </c>
      <c r="D44" s="213">
        <v>0</v>
      </c>
      <c r="E44" s="213">
        <v>0</v>
      </c>
      <c r="F44" s="213">
        <v>0</v>
      </c>
      <c r="G44" s="213">
        <v>0</v>
      </c>
      <c r="H44" s="213">
        <v>0</v>
      </c>
      <c r="I44" s="213">
        <v>0</v>
      </c>
      <c r="J44" s="213">
        <v>0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13">
        <v>0</v>
      </c>
      <c r="R44" s="213">
        <v>0</v>
      </c>
      <c r="S44" s="213">
        <v>0</v>
      </c>
      <c r="T44" s="213">
        <v>0</v>
      </c>
      <c r="U44" s="213">
        <v>0</v>
      </c>
      <c r="V44" s="213">
        <v>0</v>
      </c>
      <c r="W44" s="213">
        <v>0</v>
      </c>
      <c r="X44" s="213">
        <v>0</v>
      </c>
      <c r="Y44" s="213">
        <v>0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7.2060189165950126</v>
      </c>
      <c r="C45" s="204">
        <f t="shared" si="15"/>
        <v>0</v>
      </c>
      <c r="D45" s="204">
        <f t="shared" si="15"/>
        <v>0</v>
      </c>
      <c r="E45" s="204">
        <f t="shared" si="15"/>
        <v>0</v>
      </c>
      <c r="F45" s="204">
        <f t="shared" si="15"/>
        <v>0</v>
      </c>
      <c r="G45" s="204">
        <f t="shared" si="15"/>
        <v>0</v>
      </c>
      <c r="H45" s="204">
        <f t="shared" si="15"/>
        <v>0</v>
      </c>
      <c r="I45" s="204">
        <f t="shared" si="15"/>
        <v>0</v>
      </c>
      <c r="J45" s="204">
        <f t="shared" si="15"/>
        <v>0</v>
      </c>
      <c r="K45" s="204">
        <f t="shared" si="15"/>
        <v>0</v>
      </c>
      <c r="L45" s="204">
        <f t="shared" si="15"/>
        <v>0</v>
      </c>
      <c r="M45" s="204">
        <f t="shared" si="15"/>
        <v>0</v>
      </c>
      <c r="N45" s="204">
        <f t="shared" si="15"/>
        <v>0.95537403267411869</v>
      </c>
      <c r="O45" s="204">
        <f t="shared" si="15"/>
        <v>2.0636285468615649</v>
      </c>
      <c r="P45" s="204">
        <f t="shared" si="15"/>
        <v>0</v>
      </c>
      <c r="Q45" s="204">
        <f t="shared" si="15"/>
        <v>0.12897678417884781</v>
      </c>
      <c r="R45" s="204">
        <f t="shared" si="15"/>
        <v>0.14496990541702487</v>
      </c>
      <c r="S45" s="204">
        <f t="shared" si="15"/>
        <v>0.27196904557179707</v>
      </c>
      <c r="T45" s="204">
        <f t="shared" si="15"/>
        <v>1.1320722269991401</v>
      </c>
      <c r="U45" s="204">
        <f t="shared" si="15"/>
        <v>1.1990541702493549</v>
      </c>
      <c r="V45" s="204">
        <f t="shared" si="15"/>
        <v>1.348495270851247</v>
      </c>
      <c r="W45" s="204">
        <f t="shared" si="15"/>
        <v>1.1190885640584693</v>
      </c>
      <c r="X45" s="204">
        <f t="shared" si="15"/>
        <v>0.99260533104041271</v>
      </c>
      <c r="Y45" s="204">
        <f t="shared" si="15"/>
        <v>1.1110060189165949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2.2699914015477211E-2</v>
      </c>
      <c r="R47" s="204">
        <v>3.6715391229578682E-2</v>
      </c>
      <c r="S47" s="204">
        <v>3.5597592433361989E-2</v>
      </c>
      <c r="T47" s="204">
        <v>0.21160791057609629</v>
      </c>
      <c r="U47" s="204">
        <v>0.28392089423903688</v>
      </c>
      <c r="V47" s="204">
        <v>0.27205503009458298</v>
      </c>
      <c r="W47" s="204">
        <v>0.23533963886500431</v>
      </c>
      <c r="X47" s="204">
        <v>0.25907136715391232</v>
      </c>
      <c r="Y47" s="204">
        <v>0.2320722269991401</v>
      </c>
      <c r="DA47" s="71" t="s">
        <v>460</v>
      </c>
    </row>
    <row r="48" spans="1:105" ht="12" customHeight="1" x14ac:dyDescent="0.25">
      <c r="A48" s="18" t="s">
        <v>71</v>
      </c>
      <c r="B48" s="204">
        <v>7.2060189165950126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2.0636285468615649</v>
      </c>
      <c r="P48" s="204">
        <v>0</v>
      </c>
      <c r="Q48" s="204">
        <v>0.1062768701633706</v>
      </c>
      <c r="R48" s="204">
        <v>0.10825451418744619</v>
      </c>
      <c r="S48" s="204">
        <v>0.23637145313843511</v>
      </c>
      <c r="T48" s="204">
        <v>0.92046431642304383</v>
      </c>
      <c r="U48" s="204">
        <v>0.91513327601031813</v>
      </c>
      <c r="V48" s="204">
        <v>1.076440240756664</v>
      </c>
      <c r="W48" s="204">
        <v>0.88374892519346515</v>
      </c>
      <c r="X48" s="204">
        <v>0.73353396388650038</v>
      </c>
      <c r="Y48" s="204">
        <v>0.8789337919174548</v>
      </c>
      <c r="DA48" s="71" t="s">
        <v>461</v>
      </c>
    </row>
    <row r="49" spans="1:105" ht="12" customHeight="1" x14ac:dyDescent="0.25">
      <c r="A49" s="18" t="s">
        <v>32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0.95537403267411869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95.124127127821595</v>
      </c>
      <c r="C51" s="204">
        <f t="shared" si="16"/>
        <v>88.747854298808889</v>
      </c>
      <c r="D51" s="204">
        <f t="shared" si="16"/>
        <v>87.634461945621851</v>
      </c>
      <c r="E51" s="204">
        <f t="shared" si="16"/>
        <v>83.407163489443519</v>
      </c>
      <c r="F51" s="204">
        <f t="shared" si="16"/>
        <v>98.378655259724212</v>
      </c>
      <c r="G51" s="204">
        <f t="shared" si="16"/>
        <v>96.528800838665646</v>
      </c>
      <c r="H51" s="204">
        <f t="shared" si="16"/>
        <v>91.112560839690985</v>
      </c>
      <c r="I51" s="204">
        <f t="shared" si="16"/>
        <v>105.3394270103757</v>
      </c>
      <c r="J51" s="204">
        <f t="shared" si="16"/>
        <v>103.27972478087671</v>
      </c>
      <c r="K51" s="204">
        <f t="shared" si="16"/>
        <v>74.032846820752013</v>
      </c>
      <c r="L51" s="204">
        <f t="shared" si="16"/>
        <v>86.050779607119452</v>
      </c>
      <c r="M51" s="204">
        <f t="shared" si="16"/>
        <v>78.256372521324906</v>
      </c>
      <c r="N51" s="204">
        <f t="shared" si="16"/>
        <v>64.078226207421864</v>
      </c>
      <c r="O51" s="204">
        <f t="shared" si="16"/>
        <v>64.111954764410157</v>
      </c>
      <c r="P51" s="204">
        <f t="shared" si="16"/>
        <v>51.627752995894447</v>
      </c>
      <c r="Q51" s="204">
        <f t="shared" si="16"/>
        <v>55.862401242291298</v>
      </c>
      <c r="R51" s="204">
        <f t="shared" si="16"/>
        <v>55.409153497606482</v>
      </c>
      <c r="S51" s="204">
        <f t="shared" si="16"/>
        <v>75.426976487957049</v>
      </c>
      <c r="T51" s="204">
        <f t="shared" si="16"/>
        <v>73.379852078116087</v>
      </c>
      <c r="U51" s="204">
        <f t="shared" si="16"/>
        <v>67.39141457800072</v>
      </c>
      <c r="V51" s="204">
        <f t="shared" si="16"/>
        <v>65.565901919199533</v>
      </c>
      <c r="W51" s="204">
        <f t="shared" si="16"/>
        <v>68.211474541284801</v>
      </c>
      <c r="X51" s="204">
        <f t="shared" si="16"/>
        <v>60.88747426229687</v>
      </c>
      <c r="Y51" s="204">
        <f t="shared" si="16"/>
        <v>43.008813360529857</v>
      </c>
      <c r="DA51" s="71"/>
    </row>
    <row r="52" spans="1:105" ht="12" customHeight="1" x14ac:dyDescent="0.25">
      <c r="A52" s="18" t="s">
        <v>73</v>
      </c>
      <c r="B52" s="204">
        <v>95.124127127821595</v>
      </c>
      <c r="C52" s="204">
        <v>88.747854298808889</v>
      </c>
      <c r="D52" s="204">
        <v>87.634461945621851</v>
      </c>
      <c r="E52" s="204">
        <v>83.407163489443519</v>
      </c>
      <c r="F52" s="204">
        <v>98.378655259724212</v>
      </c>
      <c r="G52" s="204">
        <v>96.528800838665646</v>
      </c>
      <c r="H52" s="204">
        <v>91.112560839690985</v>
      </c>
      <c r="I52" s="204">
        <v>105.3394270103757</v>
      </c>
      <c r="J52" s="204">
        <v>103.27972478087671</v>
      </c>
      <c r="K52" s="204">
        <v>74.032846820752013</v>
      </c>
      <c r="L52" s="204">
        <v>86.050779607119452</v>
      </c>
      <c r="M52" s="204">
        <v>78.256372521324906</v>
      </c>
      <c r="N52" s="204">
        <v>64.078226207421864</v>
      </c>
      <c r="O52" s="204">
        <v>64.111954764410157</v>
      </c>
      <c r="P52" s="204">
        <v>51.627752995894447</v>
      </c>
      <c r="Q52" s="204">
        <v>55.862401242291298</v>
      </c>
      <c r="R52" s="204">
        <v>55.409153497606482</v>
      </c>
      <c r="S52" s="204">
        <v>75.426976487957049</v>
      </c>
      <c r="T52" s="204">
        <v>73.379852078116087</v>
      </c>
      <c r="U52" s="204">
        <v>67.39141457800072</v>
      </c>
      <c r="V52" s="204">
        <v>65.565901919199533</v>
      </c>
      <c r="W52" s="204">
        <v>68.211474541284801</v>
      </c>
      <c r="X52" s="204">
        <v>60.88747426229687</v>
      </c>
      <c r="Y52" s="204">
        <v>43.008813360529857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3.8899527380468223E-2</v>
      </c>
      <c r="C54" s="204">
        <f t="shared" si="17"/>
        <v>3.0907524062989671E-2</v>
      </c>
      <c r="D54" s="204">
        <f t="shared" si="17"/>
        <v>2.6501081033345971E-2</v>
      </c>
      <c r="E54" s="204">
        <f t="shared" si="17"/>
        <v>1.9061790006176828E-2</v>
      </c>
      <c r="F54" s="204">
        <f t="shared" si="17"/>
        <v>3.0287130645524549E-2</v>
      </c>
      <c r="G54" s="204">
        <f t="shared" si="17"/>
        <v>3.1474311807266689E-2</v>
      </c>
      <c r="H54" s="204">
        <f t="shared" si="17"/>
        <v>3.0689375270333628E-2</v>
      </c>
      <c r="I54" s="204">
        <f t="shared" si="17"/>
        <v>3.4261725651761811E-2</v>
      </c>
      <c r="J54" s="204">
        <f t="shared" si="17"/>
        <v>3.0335408289271299E-2</v>
      </c>
      <c r="K54" s="204">
        <f t="shared" si="17"/>
        <v>2.106547503473637E-2</v>
      </c>
      <c r="L54" s="204">
        <f t="shared" si="17"/>
        <v>1.9469747996618131E-2</v>
      </c>
      <c r="M54" s="204">
        <f t="shared" si="17"/>
        <v>3.2277521667352371E-2</v>
      </c>
      <c r="N54" s="204">
        <f t="shared" si="17"/>
        <v>4.4559691116398167E-2</v>
      </c>
      <c r="O54" s="204">
        <f t="shared" si="17"/>
        <v>7.5319526217523775E-2</v>
      </c>
      <c r="P54" s="204">
        <f t="shared" si="17"/>
        <v>9.1765490777951958E-2</v>
      </c>
      <c r="Q54" s="204">
        <f t="shared" si="17"/>
        <v>0.12925825899846319</v>
      </c>
      <c r="R54" s="204">
        <f t="shared" si="17"/>
        <v>0.12678803291801929</v>
      </c>
      <c r="S54" s="204">
        <f t="shared" si="17"/>
        <v>0.20019462124328349</v>
      </c>
      <c r="T54" s="204">
        <f t="shared" si="17"/>
        <v>0.2141290052888942</v>
      </c>
      <c r="U54" s="204">
        <f t="shared" si="17"/>
        <v>0.25106177625551362</v>
      </c>
      <c r="V54" s="204">
        <f t="shared" si="17"/>
        <v>0.35378853651844339</v>
      </c>
      <c r="W54" s="204">
        <f t="shared" si="17"/>
        <v>0.43358134865500642</v>
      </c>
      <c r="X54" s="204">
        <f t="shared" si="17"/>
        <v>0.53771920287938912</v>
      </c>
      <c r="Y54" s="204">
        <f t="shared" si="17"/>
        <v>0.48533969192070081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0</v>
      </c>
      <c r="L55" s="204">
        <v>0</v>
      </c>
      <c r="M55" s="204">
        <v>0</v>
      </c>
      <c r="N55" s="204">
        <v>0</v>
      </c>
      <c r="O55" s="204">
        <v>0</v>
      </c>
      <c r="P55" s="204">
        <v>0</v>
      </c>
      <c r="Q55" s="204">
        <v>0</v>
      </c>
      <c r="R55" s="204">
        <v>0</v>
      </c>
      <c r="S55" s="204">
        <v>0</v>
      </c>
      <c r="T55" s="204">
        <v>0</v>
      </c>
      <c r="U55" s="204">
        <v>0</v>
      </c>
      <c r="V55" s="204">
        <v>0</v>
      </c>
      <c r="W55" s="204">
        <v>0</v>
      </c>
      <c r="X55" s="204">
        <v>0</v>
      </c>
      <c r="Y55" s="204">
        <v>0</v>
      </c>
      <c r="DA55" s="71" t="s">
        <v>466</v>
      </c>
    </row>
    <row r="56" spans="1:105" ht="12" customHeight="1" x14ac:dyDescent="0.25">
      <c r="A56" s="18" t="s">
        <v>74</v>
      </c>
      <c r="B56" s="204">
        <v>3.8899527380468223E-2</v>
      </c>
      <c r="C56" s="204">
        <v>3.0907524062989671E-2</v>
      </c>
      <c r="D56" s="204">
        <v>2.6501081033345971E-2</v>
      </c>
      <c r="E56" s="204">
        <v>1.9061790006176828E-2</v>
      </c>
      <c r="F56" s="204">
        <v>3.0287130645524549E-2</v>
      </c>
      <c r="G56" s="204">
        <v>3.1474311807266689E-2</v>
      </c>
      <c r="H56" s="204">
        <v>3.0689375270333628E-2</v>
      </c>
      <c r="I56" s="204">
        <v>3.4261725651761811E-2</v>
      </c>
      <c r="J56" s="204">
        <v>3.0335408289271299E-2</v>
      </c>
      <c r="K56" s="204">
        <v>2.106547503473637E-2</v>
      </c>
      <c r="L56" s="204">
        <v>1.9469747996618131E-2</v>
      </c>
      <c r="M56" s="204">
        <v>3.2277521667352371E-2</v>
      </c>
      <c r="N56" s="204">
        <v>4.4559691116398167E-2</v>
      </c>
      <c r="O56" s="204">
        <v>7.5319526217523775E-2</v>
      </c>
      <c r="P56" s="204">
        <v>9.1765490777951958E-2</v>
      </c>
      <c r="Q56" s="204">
        <v>0.12925825899846319</v>
      </c>
      <c r="R56" s="204">
        <v>0.12678803291801929</v>
      </c>
      <c r="S56" s="204">
        <v>0.20019462124328349</v>
      </c>
      <c r="T56" s="204">
        <v>0.2141290052888942</v>
      </c>
      <c r="U56" s="204">
        <v>0.25106177625551362</v>
      </c>
      <c r="V56" s="204">
        <v>0.35378853651844339</v>
      </c>
      <c r="W56" s="204">
        <v>0.43358134865500642</v>
      </c>
      <c r="X56" s="204">
        <v>0.53771920287938912</v>
      </c>
      <c r="Y56" s="204">
        <v>0.48533969192070081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0</v>
      </c>
      <c r="DA60" s="71" t="s">
        <v>471</v>
      </c>
    </row>
    <row r="61" spans="1:105" ht="12" customHeight="1" x14ac:dyDescent="0.25">
      <c r="A61" s="14" t="s">
        <v>39</v>
      </c>
      <c r="B61" s="204">
        <v>0.26276870163370591</v>
      </c>
      <c r="C61" s="204">
        <v>0.57325881341358553</v>
      </c>
      <c r="D61" s="204">
        <v>0.45382631126397238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4.7807394668959592E-2</v>
      </c>
      <c r="L61" s="204">
        <v>2.3903697334479789E-2</v>
      </c>
      <c r="M61" s="204">
        <v>0.28658641444539978</v>
      </c>
      <c r="N61" s="204">
        <v>8.3356835769561481</v>
      </c>
      <c r="O61" s="204">
        <v>0.50154772141014614</v>
      </c>
      <c r="P61" s="204">
        <v>0.7165090283748925</v>
      </c>
      <c r="Q61" s="204">
        <v>8.5984522785898529E-4</v>
      </c>
      <c r="R61" s="204">
        <v>9.4582975064488384E-4</v>
      </c>
      <c r="S61" s="204">
        <v>8.5984522785898529E-4</v>
      </c>
      <c r="T61" s="204">
        <v>1.1177987962166811E-3</v>
      </c>
      <c r="U61" s="204">
        <v>1.1177987962166811E-3</v>
      </c>
      <c r="V61" s="204">
        <v>1.461736887360275E-3</v>
      </c>
      <c r="W61" s="204">
        <v>1.547721410146173E-3</v>
      </c>
      <c r="X61" s="204">
        <v>1.461736887360275E-3</v>
      </c>
      <c r="Y61" s="204">
        <v>0</v>
      </c>
      <c r="DA61" s="71" t="s">
        <v>472</v>
      </c>
    </row>
    <row r="62" spans="1:105" ht="12" customHeight="1" x14ac:dyDescent="0.25">
      <c r="A62" s="21" t="s">
        <v>40</v>
      </c>
      <c r="B62" s="207">
        <v>511.52192605331038</v>
      </c>
      <c r="C62" s="207">
        <v>498.88220120378332</v>
      </c>
      <c r="D62" s="207">
        <v>494.15305245055879</v>
      </c>
      <c r="E62" s="207">
        <v>501.11779879621668</v>
      </c>
      <c r="F62" s="207">
        <v>544.11006018916589</v>
      </c>
      <c r="G62" s="207">
        <v>544.45399828030952</v>
      </c>
      <c r="H62" s="207">
        <v>492.0034393809114</v>
      </c>
      <c r="I62" s="207">
        <v>516.33705932932071</v>
      </c>
      <c r="J62" s="207">
        <v>549.44110060189166</v>
      </c>
      <c r="K62" s="207">
        <v>330.00859845227859</v>
      </c>
      <c r="L62" s="207">
        <v>410.74806534823728</v>
      </c>
      <c r="M62" s="207">
        <v>525.70937231298365</v>
      </c>
      <c r="N62" s="207">
        <v>238.52106620808249</v>
      </c>
      <c r="O62" s="207">
        <v>244.02407566638001</v>
      </c>
      <c r="P62" s="207">
        <v>140.1547721410146</v>
      </c>
      <c r="Q62" s="207">
        <v>171.40034393809111</v>
      </c>
      <c r="R62" s="207">
        <v>186</v>
      </c>
      <c r="S62" s="207">
        <v>171.54256233877899</v>
      </c>
      <c r="T62" s="207">
        <v>191.33319002579529</v>
      </c>
      <c r="U62" s="207">
        <v>232.1638865004299</v>
      </c>
      <c r="V62" s="207">
        <v>226.51969045571789</v>
      </c>
      <c r="W62" s="207">
        <v>184.9066208082545</v>
      </c>
      <c r="X62" s="207">
        <v>94.564660361134997</v>
      </c>
      <c r="Y62" s="207">
        <v>90.435941530524502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614.15374032674083</v>
      </c>
      <c r="C63" s="284">
        <f t="shared" si="18"/>
        <v>588.23422184006881</v>
      </c>
      <c r="D63" s="284">
        <f t="shared" si="18"/>
        <v>582.26784178847788</v>
      </c>
      <c r="E63" s="284">
        <f t="shared" si="18"/>
        <v>584.54402407566636</v>
      </c>
      <c r="F63" s="284">
        <f t="shared" si="18"/>
        <v>642.51900257953571</v>
      </c>
      <c r="G63" s="284">
        <f t="shared" si="18"/>
        <v>641.01427343078262</v>
      </c>
      <c r="H63" s="284">
        <f t="shared" si="18"/>
        <v>583.14668959587277</v>
      </c>
      <c r="I63" s="284">
        <f t="shared" si="18"/>
        <v>621.71074806534796</v>
      </c>
      <c r="J63" s="284">
        <f t="shared" si="18"/>
        <v>652.75116079105783</v>
      </c>
      <c r="K63" s="284">
        <f t="shared" si="18"/>
        <v>404.11031814273417</v>
      </c>
      <c r="L63" s="284">
        <f t="shared" si="18"/>
        <v>496.8422184006879</v>
      </c>
      <c r="M63" s="284">
        <f t="shared" si="18"/>
        <v>604.2846087704213</v>
      </c>
      <c r="N63" s="284">
        <f t="shared" si="18"/>
        <v>311.93490971625101</v>
      </c>
      <c r="O63" s="284">
        <f t="shared" si="18"/>
        <v>310.7765262252795</v>
      </c>
      <c r="P63" s="284">
        <f t="shared" si="18"/>
        <v>192.59079965606196</v>
      </c>
      <c r="Q63" s="284">
        <f t="shared" si="18"/>
        <v>227.52184006878764</v>
      </c>
      <c r="R63" s="284">
        <f t="shared" si="18"/>
        <v>241.68185726569217</v>
      </c>
      <c r="S63" s="284">
        <f t="shared" si="18"/>
        <v>247.44256233877906</v>
      </c>
      <c r="T63" s="284">
        <f t="shared" si="18"/>
        <v>266.0603611349955</v>
      </c>
      <c r="U63" s="284">
        <f t="shared" si="18"/>
        <v>301.00653482373167</v>
      </c>
      <c r="V63" s="284">
        <f t="shared" si="18"/>
        <v>293.78933791917461</v>
      </c>
      <c r="W63" s="284">
        <f t="shared" si="18"/>
        <v>254.67231298366292</v>
      </c>
      <c r="X63" s="284">
        <f t="shared" si="18"/>
        <v>156.98392089423905</v>
      </c>
      <c r="Y63" s="284">
        <f t="shared" si="18"/>
        <v>135.04110060189163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437.04183271224235</v>
      </c>
      <c r="C65" s="282">
        <f t="shared" si="19"/>
        <v>420.61097995745365</v>
      </c>
      <c r="D65" s="282">
        <f t="shared" si="19"/>
        <v>412.88111785765267</v>
      </c>
      <c r="E65" s="282">
        <f t="shared" si="19"/>
        <v>405.23682736614069</v>
      </c>
      <c r="F65" s="282">
        <f t="shared" si="19"/>
        <v>467.07031888205915</v>
      </c>
      <c r="G65" s="282">
        <f t="shared" si="19"/>
        <v>466.32846108732667</v>
      </c>
      <c r="H65" s="282">
        <f t="shared" si="19"/>
        <v>404.97238382036096</v>
      </c>
      <c r="I65" s="282">
        <f t="shared" si="19"/>
        <v>440.29912613280908</v>
      </c>
      <c r="J65" s="282">
        <f t="shared" si="19"/>
        <v>463.79560219492379</v>
      </c>
      <c r="K65" s="282">
        <f t="shared" si="19"/>
        <v>234.37694040769071</v>
      </c>
      <c r="L65" s="282">
        <f t="shared" si="19"/>
        <v>314.10708453172509</v>
      </c>
      <c r="M65" s="282">
        <f t="shared" si="19"/>
        <v>416.81862220483333</v>
      </c>
      <c r="N65" s="282">
        <f t="shared" si="19"/>
        <v>129.69833748534739</v>
      </c>
      <c r="O65" s="282">
        <f t="shared" si="19"/>
        <v>121.17241911828189</v>
      </c>
      <c r="P65" s="282">
        <f t="shared" si="19"/>
        <v>18.535005012060363</v>
      </c>
      <c r="Q65" s="282">
        <f t="shared" si="19"/>
        <v>49.178043623731654</v>
      </c>
      <c r="R65" s="282">
        <f t="shared" si="19"/>
        <v>62.491596251861459</v>
      </c>
      <c r="S65" s="282">
        <f t="shared" si="19"/>
        <v>58.663063207131039</v>
      </c>
      <c r="T65" s="282">
        <f t="shared" si="19"/>
        <v>75.449242532131706</v>
      </c>
      <c r="U65" s="282">
        <f t="shared" si="19"/>
        <v>126.10929556685346</v>
      </c>
      <c r="V65" s="282">
        <f t="shared" si="19"/>
        <v>118.61770659901259</v>
      </c>
      <c r="W65" s="282">
        <f t="shared" si="19"/>
        <v>80.923397214538426</v>
      </c>
      <c r="X65" s="282">
        <f t="shared" si="19"/>
        <v>21.52139353349256</v>
      </c>
      <c r="Y65" s="282">
        <f t="shared" si="19"/>
        <v>19.205343199149631</v>
      </c>
      <c r="DA65" s="94"/>
    </row>
    <row r="66" spans="1:105" ht="12" customHeight="1" x14ac:dyDescent="0.25">
      <c r="A66" s="44" t="s">
        <v>46</v>
      </c>
      <c r="B66" s="282">
        <f>NFM_fec!B34</f>
        <v>418.62851717951099</v>
      </c>
      <c r="C66" s="282">
        <f>NFM_fec!C34</f>
        <v>403.28447263243271</v>
      </c>
      <c r="D66" s="282">
        <f>NFM_fec!D34</f>
        <v>397.96131781909969</v>
      </c>
      <c r="E66" s="282">
        <f>NFM_fec!E34</f>
        <v>388.80385225561361</v>
      </c>
      <c r="F66" s="282">
        <f>NFM_fec!F34</f>
        <v>451.62522343082571</v>
      </c>
      <c r="G66" s="282">
        <f>NFM_fec!G34</f>
        <v>451.18920534813748</v>
      </c>
      <c r="H66" s="282">
        <f>NFM_fec!H34</f>
        <v>388.22991413897461</v>
      </c>
      <c r="I66" s="282">
        <f>NFM_fec!I34</f>
        <v>419.26933032387331</v>
      </c>
      <c r="J66" s="282">
        <f>NFM_fec!J34</f>
        <v>449.61250556760382</v>
      </c>
      <c r="K66" s="282">
        <f>NFM_fec!K34</f>
        <v>224.68830484225481</v>
      </c>
      <c r="L66" s="282">
        <f>NFM_fec!L34</f>
        <v>294.03098856867831</v>
      </c>
      <c r="M66" s="282">
        <f>NFM_fec!M34</f>
        <v>395.95127700124368</v>
      </c>
      <c r="N66" s="282">
        <f>NFM_fec!N34</f>
        <v>110.07988703396759</v>
      </c>
      <c r="O66" s="282">
        <f>NFM_fec!O34</f>
        <v>104.7198071738548</v>
      </c>
      <c r="P66" s="282">
        <f>NFM_fec!P34</f>
        <v>1.0027004915571049</v>
      </c>
      <c r="Q66" s="282">
        <f>NFM_fec!Q34</f>
        <v>33.04387092600858</v>
      </c>
      <c r="R66" s="282">
        <f>NFM_fec!R34</f>
        <v>44.491630597892637</v>
      </c>
      <c r="S66" s="282">
        <f>NFM_fec!S34</f>
        <v>38.796225820225608</v>
      </c>
      <c r="T66" s="282">
        <f>NFM_fec!T34</f>
        <v>54.923186141877622</v>
      </c>
      <c r="U66" s="282">
        <f>NFM_fec!U34</f>
        <v>105.67133837874751</v>
      </c>
      <c r="V66" s="282">
        <f>NFM_fec!V34</f>
        <v>97.054550258633981</v>
      </c>
      <c r="W66" s="282">
        <f>NFM_fec!W34</f>
        <v>61.167448146801277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18.413315532731339</v>
      </c>
      <c r="C67" s="282">
        <f>NFM_fec!C72</f>
        <v>17.326507325020941</v>
      </c>
      <c r="D67" s="282">
        <f>NFM_fec!D72</f>
        <v>14.91980003855298</v>
      </c>
      <c r="E67" s="282">
        <f>NFM_fec!E72</f>
        <v>16.43297511052706</v>
      </c>
      <c r="F67" s="282">
        <f>NFM_fec!F72</f>
        <v>15.445095451233451</v>
      </c>
      <c r="G67" s="282">
        <f>NFM_fec!G72</f>
        <v>15.13925573918919</v>
      </c>
      <c r="H67" s="282">
        <f>NFM_fec!H72</f>
        <v>16.742469681386339</v>
      </c>
      <c r="I67" s="282">
        <f>NFM_fec!I72</f>
        <v>21.029795808935798</v>
      </c>
      <c r="J67" s="282">
        <f>NFM_fec!J72</f>
        <v>14.183096627319991</v>
      </c>
      <c r="K67" s="282">
        <f>NFM_fec!K72</f>
        <v>9.6886355654359111</v>
      </c>
      <c r="L67" s="282">
        <f>NFM_fec!L72</f>
        <v>20.076095963046779</v>
      </c>
      <c r="M67" s="282">
        <f>NFM_fec!M72</f>
        <v>20.86734520358964</v>
      </c>
      <c r="N67" s="282">
        <f>NFM_fec!N72</f>
        <v>19.61845045137979</v>
      </c>
      <c r="O67" s="282">
        <f>NFM_fec!O72</f>
        <v>16.45261194442709</v>
      </c>
      <c r="P67" s="282">
        <f>NFM_fec!P72</f>
        <v>17.53230452050326</v>
      </c>
      <c r="Q67" s="282">
        <f>NFM_fec!Q72</f>
        <v>16.13417269772307</v>
      </c>
      <c r="R67" s="282">
        <f>NFM_fec!R72</f>
        <v>17.999965653968822</v>
      </c>
      <c r="S67" s="282">
        <f>NFM_fec!S72</f>
        <v>19.866837386905431</v>
      </c>
      <c r="T67" s="282">
        <f>NFM_fec!T72</f>
        <v>20.526056390254091</v>
      </c>
      <c r="U67" s="282">
        <f>NFM_fec!U72</f>
        <v>20.437957188105951</v>
      </c>
      <c r="V67" s="282">
        <f>NFM_fec!V72</f>
        <v>21.563156340378612</v>
      </c>
      <c r="W67" s="282">
        <f>NFM_fec!W72</f>
        <v>19.755949067737141</v>
      </c>
      <c r="X67" s="282">
        <f>NFM_fec!X72</f>
        <v>21.52139353349256</v>
      </c>
      <c r="Y67" s="282">
        <f>NFM_fec!Y72</f>
        <v>19.205343199149631</v>
      </c>
      <c r="DA67" s="94"/>
    </row>
    <row r="68" spans="1:105" ht="12" customHeight="1" x14ac:dyDescent="0.25">
      <c r="A68" s="52" t="s">
        <v>47</v>
      </c>
      <c r="B68" s="242">
        <f>NFM_fec!B115</f>
        <v>177.11190761449851</v>
      </c>
      <c r="C68" s="242">
        <f>NFM_fec!C115</f>
        <v>167.62324188261519</v>
      </c>
      <c r="D68" s="242">
        <f>NFM_fec!D115</f>
        <v>169.38672393082521</v>
      </c>
      <c r="E68" s="242">
        <f>NFM_fec!E115</f>
        <v>179.30719670952561</v>
      </c>
      <c r="F68" s="242">
        <f>NFM_fec!F115</f>
        <v>175.4486836974765</v>
      </c>
      <c r="G68" s="242">
        <f>NFM_fec!G115</f>
        <v>174.68581234345589</v>
      </c>
      <c r="H68" s="242">
        <f>NFM_fec!H115</f>
        <v>178.17430577551181</v>
      </c>
      <c r="I68" s="242">
        <f>NFM_fec!I115</f>
        <v>181.41162193253891</v>
      </c>
      <c r="J68" s="242">
        <f>NFM_fec!J115</f>
        <v>188.95555859613401</v>
      </c>
      <c r="K68" s="242">
        <f>NFM_fec!K115</f>
        <v>169.73337773504349</v>
      </c>
      <c r="L68" s="242">
        <f>NFM_fec!L115</f>
        <v>182.73513386896281</v>
      </c>
      <c r="M68" s="242">
        <f>NFM_fec!M115</f>
        <v>187.465986565588</v>
      </c>
      <c r="N68" s="242">
        <f>NFM_fec!N115</f>
        <v>182.23657223090359</v>
      </c>
      <c r="O68" s="242">
        <f>NFM_fec!O115</f>
        <v>189.60410710699759</v>
      </c>
      <c r="P68" s="242">
        <f>NFM_fec!P115</f>
        <v>174.05579464400159</v>
      </c>
      <c r="Q68" s="242">
        <f>NFM_fec!Q115</f>
        <v>178.343796445056</v>
      </c>
      <c r="R68" s="242">
        <f>NFM_fec!R115</f>
        <v>179.19026101383071</v>
      </c>
      <c r="S68" s="242">
        <f>NFM_fec!S115</f>
        <v>188.77949913164801</v>
      </c>
      <c r="T68" s="242">
        <f>NFM_fec!T115</f>
        <v>190.6111186028638</v>
      </c>
      <c r="U68" s="242">
        <f>NFM_fec!U115</f>
        <v>174.89723925687821</v>
      </c>
      <c r="V68" s="242">
        <f>NFM_fec!V115</f>
        <v>175.17163132016199</v>
      </c>
      <c r="W68" s="242">
        <f>NFM_fec!W115</f>
        <v>173.74891576912449</v>
      </c>
      <c r="X68" s="242">
        <f>NFM_fec!X115</f>
        <v>135.46252736074649</v>
      </c>
      <c r="Y68" s="242">
        <f>NFM_fec!Y115</f>
        <v>115.835757402742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700.12653371061106</v>
      </c>
      <c r="C70" s="203">
        <f t="shared" si="20"/>
        <v>650.72448868724314</v>
      </c>
      <c r="D70" s="203">
        <f t="shared" si="20"/>
        <v>637.35752851787277</v>
      </c>
      <c r="E70" s="203">
        <f t="shared" si="20"/>
        <v>620.7995018855504</v>
      </c>
      <c r="F70" s="203">
        <f t="shared" si="20"/>
        <v>724.71462390362262</v>
      </c>
      <c r="G70" s="203">
        <f t="shared" si="20"/>
        <v>725.61458545882022</v>
      </c>
      <c r="H70" s="203">
        <f t="shared" si="20"/>
        <v>642.46721911296413</v>
      </c>
      <c r="I70" s="203">
        <f t="shared" si="20"/>
        <v>729.29927839533218</v>
      </c>
      <c r="J70" s="203">
        <f t="shared" si="20"/>
        <v>740.81238050954789</v>
      </c>
      <c r="K70" s="203">
        <f t="shared" si="20"/>
        <v>421.19212564106726</v>
      </c>
      <c r="L70" s="203">
        <f t="shared" si="20"/>
        <v>526.80581367519108</v>
      </c>
      <c r="M70" s="203">
        <f t="shared" si="20"/>
        <v>630.54682084403362</v>
      </c>
      <c r="N70" s="203">
        <f t="shared" si="20"/>
        <v>317.74186518861728</v>
      </c>
      <c r="O70" s="203">
        <f t="shared" si="20"/>
        <v>281.76599596669439</v>
      </c>
      <c r="P70" s="203">
        <f t="shared" si="20"/>
        <v>124.44492777346353</v>
      </c>
      <c r="Q70" s="203">
        <f t="shared" si="20"/>
        <v>171.50480315515682</v>
      </c>
      <c r="R70" s="203">
        <f t="shared" si="20"/>
        <v>182.65898976702019</v>
      </c>
      <c r="S70" s="203">
        <f t="shared" si="20"/>
        <v>220.51110763262787</v>
      </c>
      <c r="T70" s="203">
        <f t="shared" si="20"/>
        <v>251.69365154425117</v>
      </c>
      <c r="U70" s="203">
        <f t="shared" si="20"/>
        <v>294.08268312484972</v>
      </c>
      <c r="V70" s="203">
        <f t="shared" si="20"/>
        <v>272.6646221635815</v>
      </c>
      <c r="W70" s="203">
        <f t="shared" si="20"/>
        <v>245.858242902066</v>
      </c>
      <c r="X70" s="203">
        <f t="shared" si="20"/>
        <v>145.9723455720102</v>
      </c>
      <c r="Y70" s="203">
        <f t="shared" si="20"/>
        <v>104.35880273500703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245.78314371061103</v>
      </c>
      <c r="C71" s="213">
        <f>NFM_emi!C5+(NFM_emi!C34-NFM_emi!C70)+NFM_emi!C72+(NFM_emi!C115-NFM_emi!C158)</f>
        <v>208.45049868724311</v>
      </c>
      <c r="D71" s="213">
        <f>NFM_emi!D5+(NFM_emi!D34-NFM_emi!D70)+NFM_emi!D72+(NFM_emi!D115-NFM_emi!D158)</f>
        <v>205.83536851787278</v>
      </c>
      <c r="E71" s="213">
        <f>NFM_emi!E5+(NFM_emi!E34-NFM_emi!E70)+NFM_emi!E72+(NFM_emi!E115-NFM_emi!E158)</f>
        <v>195.90631188555039</v>
      </c>
      <c r="F71" s="213">
        <f>NFM_emi!F5+(NFM_emi!F34-NFM_emi!F70)+NFM_emi!F72+(NFM_emi!F115-NFM_emi!F158)</f>
        <v>231.07127390362268</v>
      </c>
      <c r="G71" s="213">
        <f>NFM_emi!G5+(NFM_emi!G34-NFM_emi!G70)+NFM_emi!G72+(NFM_emi!G115-NFM_emi!G158)</f>
        <v>226.72634545882025</v>
      </c>
      <c r="H71" s="213">
        <f>NFM_emi!H5+(NFM_emi!H34-NFM_emi!H70)+NFM_emi!H72+(NFM_emi!H115-NFM_emi!H158)</f>
        <v>214.00470911296415</v>
      </c>
      <c r="I71" s="213">
        <f>NFM_emi!I5+(NFM_emi!I34-NFM_emi!I70)+NFM_emi!I72+(NFM_emi!I115-NFM_emi!I158)</f>
        <v>247.42069839533215</v>
      </c>
      <c r="J71" s="213">
        <f>NFM_emi!J5+(NFM_emi!J34-NFM_emi!J70)+NFM_emi!J72+(NFM_emi!J115-NFM_emi!J158)</f>
        <v>242.58288050954795</v>
      </c>
      <c r="K71" s="213">
        <f>NFM_emi!K5+(NFM_emi!K34-NFM_emi!K70)+NFM_emi!K72+(NFM_emi!K115-NFM_emi!K158)</f>
        <v>173.88796564106724</v>
      </c>
      <c r="L71" s="213">
        <f>NFM_emi!L5+(NFM_emi!L34-NFM_emi!L70)+NFM_emi!L72+(NFM_emi!L115-NFM_emi!L158)</f>
        <v>202.1156236751911</v>
      </c>
      <c r="M71" s="213">
        <f>NFM_emi!M5+(NFM_emi!M34-NFM_emi!M70)+NFM_emi!M72+(NFM_emi!M115-NFM_emi!M158)</f>
        <v>183.80816084403364</v>
      </c>
      <c r="N71" s="213">
        <f>NFM_emi!N5+(NFM_emi!N34-NFM_emi!N70)+NFM_emi!N72+(NFM_emi!N115-NFM_emi!N158)</f>
        <v>153.43857518861728</v>
      </c>
      <c r="O71" s="213">
        <f>NFM_emi!O5+(NFM_emi!O34-NFM_emi!O70)+NFM_emi!O72+(NFM_emi!O115-NFM_emi!O158)</f>
        <v>156.98806596669436</v>
      </c>
      <c r="P71" s="213">
        <f>NFM_emi!P5+(NFM_emi!P34-NFM_emi!P70)+NFM_emi!P72+(NFM_emi!P115-NFM_emi!P158)</f>
        <v>121.26299777346354</v>
      </c>
      <c r="Q71" s="213">
        <f>NFM_emi!Q5+(NFM_emi!Q34-NFM_emi!Q70)+NFM_emi!Q72+(NFM_emi!Q115-NFM_emi!Q158)</f>
        <v>131.59900315515682</v>
      </c>
      <c r="R71" s="213">
        <f>NFM_emi!R5+(NFM_emi!R34-NFM_emi!R70)+NFM_emi!R72+(NFM_emi!R115-NFM_emi!R158)</f>
        <v>130.57757976702018</v>
      </c>
      <c r="S71" s="213">
        <f>NFM_emi!S5+(NFM_emi!S34-NFM_emi!S70)+NFM_emi!S72+(NFM_emi!S115-NFM_emi!S158)</f>
        <v>177.98985763262786</v>
      </c>
      <c r="T71" s="213">
        <f>NFM_emi!T5+(NFM_emi!T34-NFM_emi!T70)+NFM_emi!T72+(NFM_emi!T115-NFM_emi!T158)</f>
        <v>175.76892154425116</v>
      </c>
      <c r="U71" s="213">
        <f>NFM_emi!U5+(NFM_emi!U34-NFM_emi!U70)+NFM_emi!U72+(NFM_emi!U115-NFM_emi!U158)</f>
        <v>161.87781312484975</v>
      </c>
      <c r="V71" s="213">
        <f>NFM_emi!V5+(NFM_emi!V34-NFM_emi!V70)+NFM_emi!V72+(NFM_emi!V115-NFM_emi!V158)</f>
        <v>158.05915216358147</v>
      </c>
      <c r="W71" s="213">
        <f>NFM_emi!W5+(NFM_emi!W34-NFM_emi!W70)+NFM_emi!W72+(NFM_emi!W115-NFM_emi!W158)</f>
        <v>163.578252902066</v>
      </c>
      <c r="X71" s="213">
        <f>NFM_emi!X5+(NFM_emi!X34-NFM_emi!X70)+NFM_emi!X72+(NFM_emi!X115-NFM_emi!X158)</f>
        <v>145.9723455720102</v>
      </c>
      <c r="Y71" s="213">
        <f>NFM_emi!Y5+(NFM_emi!Y34-NFM_emi!Y70)+NFM_emi!Y72+(NFM_emi!Y115-NFM_emi!Y158)</f>
        <v>104.35880273500703</v>
      </c>
      <c r="DA71" s="85"/>
    </row>
    <row r="72" spans="1:105" ht="12" customHeight="1" x14ac:dyDescent="0.25">
      <c r="A72" s="14" t="s">
        <v>146</v>
      </c>
      <c r="B72" s="204">
        <f>NFM_emi!B70+NFM_emi!B158</f>
        <v>454.34339</v>
      </c>
      <c r="C72" s="204">
        <f>NFM_emi!C70+NFM_emi!C158</f>
        <v>442.27399000000003</v>
      </c>
      <c r="D72" s="204">
        <f>NFM_emi!D70+NFM_emi!D158</f>
        <v>431.52215999999999</v>
      </c>
      <c r="E72" s="204">
        <f>NFM_emi!E70+NFM_emi!E158</f>
        <v>424.89319</v>
      </c>
      <c r="F72" s="204">
        <f>NFM_emi!F70+NFM_emi!F158</f>
        <v>493.64335</v>
      </c>
      <c r="G72" s="204">
        <f>NFM_emi!G70+NFM_emi!G158</f>
        <v>498.88824</v>
      </c>
      <c r="H72" s="204">
        <f>NFM_emi!H70+NFM_emi!H158</f>
        <v>428.46251000000001</v>
      </c>
      <c r="I72" s="204">
        <f>NFM_emi!I70+NFM_emi!I158</f>
        <v>481.87858</v>
      </c>
      <c r="J72" s="204">
        <f>NFM_emi!J70+NFM_emi!J158</f>
        <v>498.22949999999997</v>
      </c>
      <c r="K72" s="204">
        <f>NFM_emi!K70+NFM_emi!K158</f>
        <v>247.30416</v>
      </c>
      <c r="L72" s="204">
        <f>NFM_emi!L70+NFM_emi!L158</f>
        <v>324.69018999999997</v>
      </c>
      <c r="M72" s="204">
        <f>NFM_emi!M70+NFM_emi!M158</f>
        <v>446.73865999999998</v>
      </c>
      <c r="N72" s="204">
        <f>NFM_emi!N70+NFM_emi!N158</f>
        <v>164.30329</v>
      </c>
      <c r="O72" s="204">
        <f>NFM_emi!O70+NFM_emi!O158</f>
        <v>124.77793</v>
      </c>
      <c r="P72" s="204">
        <f>NFM_emi!P70+NFM_emi!P158</f>
        <v>3.1819299999999999</v>
      </c>
      <c r="Q72" s="204">
        <f>NFM_emi!Q70+NFM_emi!Q158</f>
        <v>39.905799999999999</v>
      </c>
      <c r="R72" s="204">
        <f>NFM_emi!R70+NFM_emi!R158</f>
        <v>52.081409999999998</v>
      </c>
      <c r="S72" s="204">
        <f>NFM_emi!S70+NFM_emi!S158</f>
        <v>42.521250000000002</v>
      </c>
      <c r="T72" s="204">
        <f>NFM_emi!T70+NFM_emi!T158</f>
        <v>75.924729999999997</v>
      </c>
      <c r="U72" s="204">
        <f>NFM_emi!U70+NFM_emi!U158</f>
        <v>132.20487</v>
      </c>
      <c r="V72" s="204">
        <f>NFM_emi!V70+NFM_emi!V158</f>
        <v>114.60547</v>
      </c>
      <c r="W72" s="204">
        <f>NFM_emi!W70+NFM_emi!W158</f>
        <v>82.279989999999998</v>
      </c>
      <c r="X72" s="204">
        <f>NFM_emi!X70+NFM_emi!X158</f>
        <v>0</v>
      </c>
      <c r="Y72" s="204">
        <f>NFM_emi!Y70+NFM_emi!Y158</f>
        <v>0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700.12653371061106</v>
      </c>
      <c r="C73" s="210">
        <f t="shared" si="21"/>
        <v>650.72448868724314</v>
      </c>
      <c r="D73" s="210">
        <f t="shared" si="21"/>
        <v>637.35752851787277</v>
      </c>
      <c r="E73" s="210">
        <f t="shared" si="21"/>
        <v>620.7995018855504</v>
      </c>
      <c r="F73" s="210">
        <f t="shared" si="21"/>
        <v>724.71462390362262</v>
      </c>
      <c r="G73" s="210">
        <f t="shared" si="21"/>
        <v>725.61458545882033</v>
      </c>
      <c r="H73" s="210">
        <f t="shared" si="21"/>
        <v>642.46721911296413</v>
      </c>
      <c r="I73" s="210">
        <f t="shared" si="21"/>
        <v>729.29927839533218</v>
      </c>
      <c r="J73" s="210">
        <f t="shared" si="21"/>
        <v>740.81238050954789</v>
      </c>
      <c r="K73" s="210">
        <f t="shared" si="21"/>
        <v>421.19212564106726</v>
      </c>
      <c r="L73" s="210">
        <f t="shared" si="21"/>
        <v>526.80581367519108</v>
      </c>
      <c r="M73" s="210">
        <f t="shared" si="21"/>
        <v>630.54682084403362</v>
      </c>
      <c r="N73" s="210">
        <f t="shared" si="21"/>
        <v>317.74186518861728</v>
      </c>
      <c r="O73" s="210">
        <f t="shared" si="21"/>
        <v>281.76599596669439</v>
      </c>
      <c r="P73" s="210">
        <f t="shared" si="21"/>
        <v>124.44492777346355</v>
      </c>
      <c r="Q73" s="210">
        <f t="shared" si="21"/>
        <v>171.50480315515682</v>
      </c>
      <c r="R73" s="210">
        <f t="shared" si="21"/>
        <v>182.65898976702019</v>
      </c>
      <c r="S73" s="210">
        <f t="shared" si="21"/>
        <v>220.51110763262784</v>
      </c>
      <c r="T73" s="210">
        <f t="shared" si="21"/>
        <v>251.69365154425117</v>
      </c>
      <c r="U73" s="210">
        <f t="shared" si="21"/>
        <v>294.08268312484972</v>
      </c>
      <c r="V73" s="210">
        <f t="shared" si="21"/>
        <v>272.6646221635815</v>
      </c>
      <c r="W73" s="210">
        <f t="shared" si="21"/>
        <v>245.858242902066</v>
      </c>
      <c r="X73" s="210">
        <f t="shared" si="21"/>
        <v>145.9723455720102</v>
      </c>
      <c r="Y73" s="210">
        <f t="shared" si="21"/>
        <v>104.35880273500703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541.07143016160171</v>
      </c>
      <c r="C75" s="282">
        <f t="shared" si="22"/>
        <v>516.63503915642502</v>
      </c>
      <c r="D75" s="282">
        <f t="shared" si="22"/>
        <v>502.51282840473698</v>
      </c>
      <c r="E75" s="282">
        <f t="shared" si="22"/>
        <v>490.14026526317173</v>
      </c>
      <c r="F75" s="282">
        <f t="shared" si="22"/>
        <v>577.43630220123271</v>
      </c>
      <c r="G75" s="282">
        <f t="shared" si="22"/>
        <v>581.14665179159192</v>
      </c>
      <c r="H75" s="282">
        <f t="shared" si="22"/>
        <v>499.87989898473552</v>
      </c>
      <c r="I75" s="282">
        <f t="shared" si="22"/>
        <v>569.55281951775964</v>
      </c>
      <c r="J75" s="282">
        <f t="shared" si="22"/>
        <v>580.85128401353154</v>
      </c>
      <c r="K75" s="282">
        <f t="shared" si="22"/>
        <v>287.11528445628716</v>
      </c>
      <c r="L75" s="282">
        <f t="shared" si="22"/>
        <v>383.61371492271951</v>
      </c>
      <c r="M75" s="282">
        <f t="shared" si="22"/>
        <v>509.40307243765005</v>
      </c>
      <c r="N75" s="282">
        <f t="shared" si="22"/>
        <v>191.98359396568083</v>
      </c>
      <c r="O75" s="282">
        <f t="shared" si="22"/>
        <v>150.31788994891753</v>
      </c>
      <c r="P75" s="282">
        <f t="shared" si="22"/>
        <v>16.171012964283214</v>
      </c>
      <c r="Q75" s="282">
        <f t="shared" si="22"/>
        <v>55.792670516780518</v>
      </c>
      <c r="R75" s="282">
        <f t="shared" si="22"/>
        <v>70.16737740243326</v>
      </c>
      <c r="S75" s="282">
        <f t="shared" si="22"/>
        <v>66.020643617458077</v>
      </c>
      <c r="T75" s="282">
        <f t="shared" si="22"/>
        <v>101.42665037092847</v>
      </c>
      <c r="U75" s="282">
        <f t="shared" si="22"/>
        <v>163.17872727755125</v>
      </c>
      <c r="V75" s="282">
        <f t="shared" si="22"/>
        <v>144.76774829140982</v>
      </c>
      <c r="W75" s="282">
        <f t="shared" si="22"/>
        <v>108.07323135352578</v>
      </c>
      <c r="X75" s="282">
        <f t="shared" si="22"/>
        <v>21.895985221122348</v>
      </c>
      <c r="Y75" s="282">
        <f t="shared" si="22"/>
        <v>16.673704400864949</v>
      </c>
      <c r="DA75" s="94"/>
    </row>
    <row r="76" spans="1:105" ht="12" customHeight="1" x14ac:dyDescent="0.25">
      <c r="A76" s="44" t="s">
        <v>46</v>
      </c>
      <c r="B76" s="282">
        <f>NFM_emi!B$34</f>
        <v>521.91074827204375</v>
      </c>
      <c r="C76" s="282">
        <f>NFM_emi!C$34</f>
        <v>500.28142130147319</v>
      </c>
      <c r="D76" s="282">
        <f>NFM_emi!D$34</f>
        <v>488.47643972447344</v>
      </c>
      <c r="E76" s="282">
        <f>NFM_emi!E$34</f>
        <v>475.69698970254115</v>
      </c>
      <c r="F76" s="282">
        <f>NFM_emi!F$34</f>
        <v>562.21967583350568</v>
      </c>
      <c r="G76" s="282">
        <f>NFM_emi!G$34</f>
        <v>566.40370972312019</v>
      </c>
      <c r="H76" s="282">
        <f>NFM_emi!H$34</f>
        <v>484.04700338358833</v>
      </c>
      <c r="I76" s="282">
        <f>NFM_emi!I$34</f>
        <v>548.0912005605976</v>
      </c>
      <c r="J76" s="282">
        <f>NFM_emi!J$34</f>
        <v>566.80159411661566</v>
      </c>
      <c r="K76" s="282">
        <f>NFM_emi!K$34</f>
        <v>278.12941398110246</v>
      </c>
      <c r="L76" s="282">
        <f>NFM_emi!L$34</f>
        <v>365.06167280456953</v>
      </c>
      <c r="M76" s="282">
        <f>NFM_emi!M$34</f>
        <v>492.73637870935437</v>
      </c>
      <c r="N76" s="282">
        <f>NFM_emi!N$34</f>
        <v>176.82640842052137</v>
      </c>
      <c r="O76" s="282">
        <f>NFM_emi!O$34</f>
        <v>136.79881612688459</v>
      </c>
      <c r="P76" s="282">
        <f>NFM_emi!P$34</f>
        <v>3.2791049576366627</v>
      </c>
      <c r="Q76" s="282">
        <f>NFM_emi!Q$34</f>
        <v>43.334295148818342</v>
      </c>
      <c r="R76" s="282">
        <f>NFM_emi!R$34</f>
        <v>56.599557671710741</v>
      </c>
      <c r="S76" s="282">
        <f>NFM_emi!S$34</f>
        <v>47.494459559436159</v>
      </c>
      <c r="T76" s="282">
        <f>NFM_emi!T$34</f>
        <v>82.810288039778413</v>
      </c>
      <c r="U76" s="282">
        <f>NFM_emi!U$34</f>
        <v>145.26684510877456</v>
      </c>
      <c r="V76" s="282">
        <f>NFM_emi!V$34</f>
        <v>126.26869606646997</v>
      </c>
      <c r="W76" s="282">
        <f>NFM_emi!W$34</f>
        <v>90.050170996574309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19.160681889557971</v>
      </c>
      <c r="C77" s="282">
        <f>NFM_emi!C$72</f>
        <v>16.35361785495186</v>
      </c>
      <c r="D77" s="282">
        <f>NFM_emi!D$72</f>
        <v>14.03638868026356</v>
      </c>
      <c r="E77" s="282">
        <f>NFM_emi!E$72</f>
        <v>14.443275560630569</v>
      </c>
      <c r="F77" s="282">
        <f>NFM_emi!F$72</f>
        <v>15.21662636772702</v>
      </c>
      <c r="G77" s="282">
        <f>NFM_emi!G$72</f>
        <v>14.742942068471701</v>
      </c>
      <c r="H77" s="282">
        <f>NFM_emi!H$72</f>
        <v>15.832895601147211</v>
      </c>
      <c r="I77" s="282">
        <f>NFM_emi!I$72</f>
        <v>21.461618957162042</v>
      </c>
      <c r="J77" s="282">
        <f>NFM_emi!J$72</f>
        <v>14.049689896915931</v>
      </c>
      <c r="K77" s="282">
        <f>NFM_emi!K$72</f>
        <v>8.9858704751847114</v>
      </c>
      <c r="L77" s="282">
        <f>NFM_emi!L$72</f>
        <v>18.552042118149981</v>
      </c>
      <c r="M77" s="282">
        <f>NFM_emi!M$72</f>
        <v>16.666693728295659</v>
      </c>
      <c r="N77" s="282">
        <f>NFM_emi!N$72</f>
        <v>15.157185545159439</v>
      </c>
      <c r="O77" s="282">
        <f>NFM_emi!O$72</f>
        <v>13.519073822032951</v>
      </c>
      <c r="P77" s="282">
        <f>NFM_emi!P$72</f>
        <v>12.891908006646551</v>
      </c>
      <c r="Q77" s="282">
        <f>NFM_emi!Q$72</f>
        <v>12.45837536796218</v>
      </c>
      <c r="R77" s="282">
        <f>NFM_emi!R$72</f>
        <v>13.567819730722521</v>
      </c>
      <c r="S77" s="282">
        <f>NFM_emi!S$72</f>
        <v>18.526184058021919</v>
      </c>
      <c r="T77" s="282">
        <f>NFM_emi!T$72</f>
        <v>18.616362331150061</v>
      </c>
      <c r="U77" s="282">
        <f>NFM_emi!U$72</f>
        <v>17.911882168776689</v>
      </c>
      <c r="V77" s="282">
        <f>NFM_emi!V$72</f>
        <v>18.499052224939859</v>
      </c>
      <c r="W77" s="282">
        <f>NFM_emi!W$72</f>
        <v>18.023060356951479</v>
      </c>
      <c r="X77" s="282">
        <f>NFM_emi!X$72</f>
        <v>21.895985221122348</v>
      </c>
      <c r="Y77" s="282">
        <f>NFM_emi!Y$72</f>
        <v>16.673704400864949</v>
      </c>
      <c r="DA77" s="94"/>
    </row>
    <row r="78" spans="1:105" ht="12" customHeight="1" x14ac:dyDescent="0.25">
      <c r="A78" s="52" t="s">
        <v>47</v>
      </c>
      <c r="B78" s="242">
        <f>NFM_emi!B$115</f>
        <v>159.05510354900932</v>
      </c>
      <c r="C78" s="242">
        <f>NFM_emi!C$115</f>
        <v>134.08944953081809</v>
      </c>
      <c r="D78" s="242">
        <f>NFM_emi!D$115</f>
        <v>134.84470011313576</v>
      </c>
      <c r="E78" s="242">
        <f>NFM_emi!E$115</f>
        <v>130.65923662237867</v>
      </c>
      <c r="F78" s="242">
        <f>NFM_emi!F$115</f>
        <v>147.27832170238997</v>
      </c>
      <c r="G78" s="242">
        <f>NFM_emi!G$115</f>
        <v>144.46793366722835</v>
      </c>
      <c r="H78" s="242">
        <f>NFM_emi!H$115</f>
        <v>142.58732012822861</v>
      </c>
      <c r="I78" s="242">
        <f>NFM_emi!I$115</f>
        <v>159.74645887757251</v>
      </c>
      <c r="J78" s="242">
        <f>NFM_emi!J$115</f>
        <v>159.96109649601632</v>
      </c>
      <c r="K78" s="242">
        <f>NFM_emi!K$115</f>
        <v>134.07684118478008</v>
      </c>
      <c r="L78" s="242">
        <f>NFM_emi!L$115</f>
        <v>143.19209875247157</v>
      </c>
      <c r="M78" s="242">
        <f>NFM_emi!M$115</f>
        <v>121.14374840638359</v>
      </c>
      <c r="N78" s="242">
        <f>NFM_emi!N$115</f>
        <v>125.75827122293647</v>
      </c>
      <c r="O78" s="242">
        <f>NFM_emi!O$115</f>
        <v>131.44810601777684</v>
      </c>
      <c r="P78" s="242">
        <f>NFM_emi!P$115</f>
        <v>108.27391480918033</v>
      </c>
      <c r="Q78" s="242">
        <f>NFM_emi!Q$115</f>
        <v>115.71213263837629</v>
      </c>
      <c r="R78" s="242">
        <f>NFM_emi!R$115</f>
        <v>112.49161236458693</v>
      </c>
      <c r="S78" s="242">
        <f>NFM_emi!S$115</f>
        <v>154.49046401516978</v>
      </c>
      <c r="T78" s="242">
        <f>NFM_emi!T$115</f>
        <v>150.26700117332268</v>
      </c>
      <c r="U78" s="242">
        <f>NFM_emi!U$115</f>
        <v>130.9039558472985</v>
      </c>
      <c r="V78" s="242">
        <f>NFM_emi!V$115</f>
        <v>127.89687387217165</v>
      </c>
      <c r="W78" s="242">
        <f>NFM_emi!W$115</f>
        <v>137.78501154854021</v>
      </c>
      <c r="X78" s="242">
        <f>NFM_emi!X$115</f>
        <v>124.07636035088784</v>
      </c>
      <c r="Y78" s="242">
        <f>NFM_emi!Y$115</f>
        <v>87.685098334142083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576.01471849982124</v>
      </c>
      <c r="C82" s="288">
        <f t="shared" si="24"/>
        <v>503.08844237197258</v>
      </c>
      <c r="D82" s="288">
        <f t="shared" si="24"/>
        <v>532.79193063505897</v>
      </c>
      <c r="E82" s="288">
        <f t="shared" si="24"/>
        <v>533.17893119485109</v>
      </c>
      <c r="F82" s="288">
        <f t="shared" si="24"/>
        <v>617.36078492090394</v>
      </c>
      <c r="G82" s="288">
        <f t="shared" si="24"/>
        <v>662.10713564998866</v>
      </c>
      <c r="H82" s="288">
        <f t="shared" si="24"/>
        <v>769.22970356937628</v>
      </c>
      <c r="I82" s="288">
        <f t="shared" si="24"/>
        <v>720.02942254318191</v>
      </c>
      <c r="J82" s="288">
        <f t="shared" si="24"/>
        <v>679.69012620262458</v>
      </c>
      <c r="K82" s="288">
        <f t="shared" si="24"/>
        <v>507.61535675154113</v>
      </c>
      <c r="L82" s="288">
        <f t="shared" si="24"/>
        <v>355.38918878900813</v>
      </c>
      <c r="M82" s="288">
        <f t="shared" si="24"/>
        <v>322.21037236269075</v>
      </c>
      <c r="N82" s="288">
        <f t="shared" si="24"/>
        <v>479.37172023010504</v>
      </c>
      <c r="O82" s="288">
        <f t="shared" si="24"/>
        <v>536.2441170649663</v>
      </c>
      <c r="P82" s="288">
        <f t="shared" si="24"/>
        <v>6.5995710278831874</v>
      </c>
      <c r="Q82" s="288">
        <f t="shared" si="24"/>
        <v>172.97572870897076</v>
      </c>
      <c r="R82" s="288">
        <f t="shared" si="24"/>
        <v>202.18593034581755</v>
      </c>
      <c r="S82" s="288">
        <f t="shared" si="24"/>
        <v>154.37117161727497</v>
      </c>
      <c r="T82" s="288">
        <f t="shared" si="24"/>
        <v>272.74090977276137</v>
      </c>
      <c r="U82" s="288">
        <f t="shared" si="24"/>
        <v>329.46516343991607</v>
      </c>
      <c r="V82" s="288">
        <f t="shared" si="24"/>
        <v>277.56519808242103</v>
      </c>
      <c r="W82" s="288">
        <f t="shared" si="24"/>
        <v>221.06287028030778</v>
      </c>
      <c r="X82" s="288">
        <f t="shared" si="24"/>
        <v>82.273377980353132</v>
      </c>
      <c r="Y82" s="288">
        <f t="shared" si="24"/>
        <v>91.647435557624348</v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1883.2570464948201</v>
      </c>
      <c r="C83" s="289">
        <f t="shared" si="25"/>
        <v>1662.6458193923213</v>
      </c>
      <c r="D83" s="289">
        <f t="shared" si="25"/>
        <v>1655.2548919438561</v>
      </c>
      <c r="E83" s="289">
        <f t="shared" si="25"/>
        <v>1580.5566820537317</v>
      </c>
      <c r="F83" s="289">
        <f t="shared" si="25"/>
        <v>2009.13491081252</v>
      </c>
      <c r="G83" s="289">
        <f t="shared" si="25"/>
        <v>2151.9578426202665</v>
      </c>
      <c r="H83" s="289">
        <f t="shared" si="25"/>
        <v>2185.8047993446289</v>
      </c>
      <c r="I83" s="289">
        <f t="shared" si="25"/>
        <v>2393.806083880299</v>
      </c>
      <c r="J83" s="289">
        <f t="shared" si="25"/>
        <v>1982.9227614071035</v>
      </c>
      <c r="K83" s="289">
        <f t="shared" si="25"/>
        <v>1547.7273906528028</v>
      </c>
      <c r="L83" s="289">
        <f t="shared" si="25"/>
        <v>1158.3187273514479</v>
      </c>
      <c r="M83" s="289">
        <f t="shared" si="25"/>
        <v>888.53485904431886</v>
      </c>
      <c r="N83" s="289">
        <f t="shared" si="25"/>
        <v>767.48507651182388</v>
      </c>
      <c r="O83" s="289">
        <f t="shared" si="25"/>
        <v>696.58704293065989</v>
      </c>
      <c r="P83" s="289">
        <f t="shared" si="25"/>
        <v>1148.973787166181</v>
      </c>
      <c r="Q83" s="289">
        <f t="shared" si="25"/>
        <v>776.518059238364</v>
      </c>
      <c r="R83" s="289">
        <f t="shared" si="25"/>
        <v>948.17023554603873</v>
      </c>
      <c r="S83" s="289">
        <f t="shared" si="25"/>
        <v>993.5954764370847</v>
      </c>
      <c r="T83" s="289">
        <f t="shared" si="25"/>
        <v>1451.4970687955281</v>
      </c>
      <c r="U83" s="289">
        <f t="shared" si="25"/>
        <v>763.02132664629767</v>
      </c>
      <c r="V83" s="289">
        <f t="shared" si="25"/>
        <v>1236.5908009367959</v>
      </c>
      <c r="W83" s="289">
        <f t="shared" si="25"/>
        <v>1372.0695826163453</v>
      </c>
      <c r="X83" s="289">
        <f t="shared" si="25"/>
        <v>1816.893905076721</v>
      </c>
      <c r="Y83" s="289">
        <f t="shared" si="25"/>
        <v>1628.1299213398004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1.0167901650956606</v>
      </c>
      <c r="C86" s="291">
        <f t="shared" si="27"/>
        <v>1.0143710387444258</v>
      </c>
      <c r="D86" s="291">
        <f t="shared" si="27"/>
        <v>1.0660251062011281</v>
      </c>
      <c r="E86" s="291">
        <f t="shared" si="27"/>
        <v>1.0176255904206757</v>
      </c>
      <c r="F86" s="291">
        <f t="shared" si="27"/>
        <v>1.0639972456007016</v>
      </c>
      <c r="G86" s="291">
        <f t="shared" si="27"/>
        <v>1.0550895087726293</v>
      </c>
      <c r="H86" s="291">
        <f t="shared" si="27"/>
        <v>0.99320491360582974</v>
      </c>
      <c r="I86" s="291">
        <f t="shared" si="27"/>
        <v>0.97807643449641546</v>
      </c>
      <c r="J86" s="291">
        <f t="shared" si="27"/>
        <v>1.1044901751697453</v>
      </c>
      <c r="K86" s="291">
        <f t="shared" si="27"/>
        <v>0.98384190689281381</v>
      </c>
      <c r="L86" s="291">
        <f t="shared" si="27"/>
        <v>0.83276907260628141</v>
      </c>
      <c r="M86" s="291">
        <f t="shared" si="27"/>
        <v>0.88616448373239654</v>
      </c>
      <c r="N86" s="291">
        <f t="shared" si="27"/>
        <v>0.51461941614925488</v>
      </c>
      <c r="O86" s="291">
        <f t="shared" si="27"/>
        <v>0.55551670434521161</v>
      </c>
      <c r="P86" s="291">
        <f t="shared" si="27"/>
        <v>0.12232308207926323</v>
      </c>
      <c r="Q86" s="291">
        <f t="shared" si="27"/>
        <v>0.28355359774321787</v>
      </c>
      <c r="R86" s="291">
        <f t="shared" si="27"/>
        <v>0.31587303817444529</v>
      </c>
      <c r="S86" s="291">
        <f t="shared" si="27"/>
        <v>0.30186285993143575</v>
      </c>
      <c r="T86" s="291">
        <f t="shared" si="27"/>
        <v>0.3429682508313221</v>
      </c>
      <c r="U86" s="291">
        <f t="shared" si="27"/>
        <v>0.4800634031620693</v>
      </c>
      <c r="V86" s="291">
        <f t="shared" si="27"/>
        <v>0.47034496040339185</v>
      </c>
      <c r="W86" s="291">
        <f t="shared" si="27"/>
        <v>0.35778316922158643</v>
      </c>
      <c r="X86" s="291">
        <f t="shared" si="27"/>
        <v>0.11804251632299739</v>
      </c>
      <c r="Y86" s="291">
        <f t="shared" si="27"/>
        <v>0.11734136354707499</v>
      </c>
      <c r="DA86" s="94"/>
    </row>
    <row r="87" spans="1:105" ht="12" customHeight="1" x14ac:dyDescent="0.25">
      <c r="A87" s="99" t="s">
        <v>46</v>
      </c>
      <c r="B87" s="291">
        <f t="shared" ref="B87:Y87" si="28">IF(B$66=0,"",B$66/B$13)</f>
        <v>1.387616111888438</v>
      </c>
      <c r="C87" s="291">
        <f t="shared" si="28"/>
        <v>1.3760781546686527</v>
      </c>
      <c r="D87" s="291">
        <f t="shared" si="28"/>
        <v>1.3994785479846243</v>
      </c>
      <c r="E87" s="291">
        <f t="shared" si="28"/>
        <v>1.3748368184427637</v>
      </c>
      <c r="F87" s="291">
        <f t="shared" si="28"/>
        <v>1.3685612831237144</v>
      </c>
      <c r="G87" s="291">
        <f t="shared" si="28"/>
        <v>1.3515942883833727</v>
      </c>
      <c r="H87" s="291">
        <f t="shared" si="28"/>
        <v>1.360696748314943</v>
      </c>
      <c r="I87" s="291">
        <f t="shared" si="28"/>
        <v>1.4121567205250027</v>
      </c>
      <c r="J87" s="291">
        <f t="shared" si="28"/>
        <v>1.4183359797085293</v>
      </c>
      <c r="K87" s="291">
        <f t="shared" si="28"/>
        <v>1.3617473020742716</v>
      </c>
      <c r="L87" s="291">
        <f t="shared" si="28"/>
        <v>1.3549815141413748</v>
      </c>
      <c r="M87" s="291">
        <f t="shared" si="28"/>
        <v>1.3198375900041457</v>
      </c>
      <c r="N87" s="291">
        <f t="shared" si="28"/>
        <v>1.2755490965697289</v>
      </c>
      <c r="O87" s="291">
        <f t="shared" si="28"/>
        <v>1.2928371256031457</v>
      </c>
      <c r="P87" s="291">
        <f t="shared" si="28"/>
        <v>1.253375614446381</v>
      </c>
      <c r="Q87" s="291">
        <f t="shared" si="28"/>
        <v>1.1929195280147502</v>
      </c>
      <c r="R87" s="291">
        <f t="shared" si="28"/>
        <v>1.2256647547628827</v>
      </c>
      <c r="S87" s="291">
        <f t="shared" si="28"/>
        <v>1.3241032703148672</v>
      </c>
      <c r="T87" s="291">
        <f t="shared" si="28"/>
        <v>1.3298592286168918</v>
      </c>
      <c r="U87" s="291">
        <f t="shared" si="28"/>
        <v>1.3029758123150126</v>
      </c>
      <c r="V87" s="291">
        <f t="shared" si="28"/>
        <v>1.3747103436067136</v>
      </c>
      <c r="W87" s="291">
        <f t="shared" si="28"/>
        <v>1.3097954635289353</v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>
        <f t="shared" ref="B88:Y88" si="29">IF(B$67=0,"",B$67/B$14)</f>
        <v>0.14370134492048559</v>
      </c>
      <c r="C88" s="291">
        <f t="shared" si="29"/>
        <v>0.14250647556439122</v>
      </c>
      <c r="D88" s="291">
        <f t="shared" si="29"/>
        <v>0.14492981726701618</v>
      </c>
      <c r="E88" s="291">
        <f t="shared" si="29"/>
        <v>0.14237792294552895</v>
      </c>
      <c r="F88" s="291">
        <f t="shared" si="29"/>
        <v>0.14172802932025519</v>
      </c>
      <c r="G88" s="291">
        <f t="shared" si="29"/>
        <v>0.13997092954132018</v>
      </c>
      <c r="H88" s="291">
        <f t="shared" si="29"/>
        <v>0.13675579676272684</v>
      </c>
      <c r="I88" s="291">
        <f t="shared" si="29"/>
        <v>0.13720892660995496</v>
      </c>
      <c r="J88" s="291">
        <f t="shared" si="29"/>
        <v>0.13780931997104098</v>
      </c>
      <c r="K88" s="291">
        <f t="shared" si="29"/>
        <v>0.13231101259224906</v>
      </c>
      <c r="L88" s="291">
        <f t="shared" si="29"/>
        <v>0.12533154877036473</v>
      </c>
      <c r="M88" s="291">
        <f t="shared" si="29"/>
        <v>0.1224878369045858</v>
      </c>
      <c r="N88" s="291">
        <f t="shared" si="29"/>
        <v>0.11837763289037258</v>
      </c>
      <c r="O88" s="291">
        <f t="shared" si="29"/>
        <v>0.11998205247705833</v>
      </c>
      <c r="P88" s="291">
        <f t="shared" si="29"/>
        <v>0.11631981768454643</v>
      </c>
      <c r="Q88" s="291">
        <f t="shared" si="29"/>
        <v>0.1107091764126124</v>
      </c>
      <c r="R88" s="291">
        <f t="shared" si="29"/>
        <v>0.11142888217994537</v>
      </c>
      <c r="S88" s="291">
        <f t="shared" si="29"/>
        <v>0.12037822473775836</v>
      </c>
      <c r="T88" s="291">
        <f t="shared" si="29"/>
        <v>0.11487028518965404</v>
      </c>
      <c r="U88" s="291">
        <f t="shared" si="29"/>
        <v>0.11254815542507669</v>
      </c>
      <c r="V88" s="291">
        <f t="shared" si="29"/>
        <v>0.11874442484224949</v>
      </c>
      <c r="W88" s="291">
        <f t="shared" si="29"/>
        <v>0.11007326202215925</v>
      </c>
      <c r="X88" s="291">
        <f t="shared" si="29"/>
        <v>0.11804251632299739</v>
      </c>
      <c r="Y88" s="291">
        <f t="shared" si="29"/>
        <v>0.11734136354707499</v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0.33680002715738805</v>
      </c>
      <c r="C89" s="253">
        <f t="shared" si="30"/>
        <v>0.33399955210404197</v>
      </c>
      <c r="D89" s="253">
        <f t="shared" si="30"/>
        <v>0.33967925921956926</v>
      </c>
      <c r="E89" s="253">
        <f t="shared" si="30"/>
        <v>0.33369825690358362</v>
      </c>
      <c r="F89" s="253">
        <f t="shared" si="30"/>
        <v>0.3251759497682819</v>
      </c>
      <c r="G89" s="253">
        <f t="shared" si="30"/>
        <v>0.32114452004902899</v>
      </c>
      <c r="H89" s="253">
        <f t="shared" si="30"/>
        <v>0.31042298026185644</v>
      </c>
      <c r="I89" s="253">
        <f t="shared" si="30"/>
        <v>0.33494138334952961</v>
      </c>
      <c r="J89" s="253">
        <f t="shared" si="30"/>
        <v>0.32819332863317996</v>
      </c>
      <c r="K89" s="253">
        <f t="shared" si="30"/>
        <v>0.3150990923299074</v>
      </c>
      <c r="L89" s="253">
        <f t="shared" si="30"/>
        <v>0.29972957988348187</v>
      </c>
      <c r="M89" s="253">
        <f t="shared" si="30"/>
        <v>0.29946643221339936</v>
      </c>
      <c r="N89" s="253">
        <f t="shared" si="30"/>
        <v>0.28941753133547415</v>
      </c>
      <c r="O89" s="253">
        <f t="shared" si="30"/>
        <v>0.28228899321141077</v>
      </c>
      <c r="P89" s="253">
        <f t="shared" si="30"/>
        <v>0.27367263308805279</v>
      </c>
      <c r="Q89" s="253">
        <f t="shared" si="30"/>
        <v>0.25154273123421156</v>
      </c>
      <c r="R89" s="253">
        <f t="shared" si="30"/>
        <v>0.25844749184687121</v>
      </c>
      <c r="S89" s="253">
        <f t="shared" si="30"/>
        <v>0.27920454417025437</v>
      </c>
      <c r="T89" s="253">
        <f t="shared" si="30"/>
        <v>0.27449757863315638</v>
      </c>
      <c r="U89" s="253">
        <f t="shared" si="30"/>
        <v>0.2689485456818056</v>
      </c>
      <c r="V89" s="253">
        <f t="shared" si="30"/>
        <v>0.28375534231127753</v>
      </c>
      <c r="W89" s="253">
        <f t="shared" si="30"/>
        <v>0.27035619673618955</v>
      </c>
      <c r="X89" s="253">
        <f t="shared" si="30"/>
        <v>0.29706694596654931</v>
      </c>
      <c r="Y89" s="253">
        <f t="shared" si="30"/>
        <v>0.29530241806349039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0.57137540550434951</v>
      </c>
      <c r="C92" s="291">
        <f>IF(SUM(NFM_ued!C$34,NFM_ued!C$72)=0,"",SUM(NFM_ued!C$34,NFM_ued!C$72)/C$12)</f>
        <v>0.57087171112549762</v>
      </c>
      <c r="D92" s="291">
        <f>IF(SUM(NFM_ued!D$34,NFM_ued!D$72)=0,"",SUM(NFM_ued!D$34,NFM_ued!D$72)/D$12)</f>
        <v>0.5993582671798231</v>
      </c>
      <c r="E92" s="291">
        <f>IF(SUM(NFM_ued!E$34,NFM_ued!E$72)=0,"",SUM(NFM_ued!E$34,NFM_ued!E$72)/E$12)</f>
        <v>0.5733361853160549</v>
      </c>
      <c r="F92" s="291">
        <f>IF(SUM(NFM_ued!F$34,NFM_ued!F$72)=0,"",SUM(NFM_ued!F$34,NFM_ued!F$72)/F$12)</f>
        <v>0.59741176177567779</v>
      </c>
      <c r="G92" s="291">
        <f>IF(SUM(NFM_ued!G$34,NFM_ued!G$72)=0,"",SUM(NFM_ued!G$34,NFM_ued!G$72)/G$12)</f>
        <v>0.59245988972962116</v>
      </c>
      <c r="H92" s="291">
        <f>IF(SUM(NFM_ued!H$34,NFM_ued!H$72)=0,"",SUM(NFM_ued!H$34,NFM_ued!H$72)/H$12)</f>
        <v>0.55926340424094856</v>
      </c>
      <c r="I92" s="291">
        <f>IF(SUM(NFM_ued!I$34,NFM_ued!I$72)=0,"",SUM(NFM_ued!I$34,NFM_ued!I$72)/I$12)</f>
        <v>0.55792898042138372</v>
      </c>
      <c r="J92" s="291">
        <f>IF(SUM(NFM_ued!J$34,NFM_ued!J$72)=0,"",SUM(NFM_ued!J$34,NFM_ued!J$72)/J$12)</f>
        <v>0.62824191149747277</v>
      </c>
      <c r="K92" s="291">
        <f>IF(SUM(NFM_ued!K$34,NFM_ued!K$72)=0,"",SUM(NFM_ued!K$34,NFM_ued!K$72)/K$12)</f>
        <v>0.56163209181875562</v>
      </c>
      <c r="L92" s="291">
        <f>IF(SUM(NFM_ued!L$34,NFM_ued!L$72)=0,"",SUM(NFM_ued!L$34,NFM_ued!L$72)/L$12)</f>
        <v>0.47838679417059493</v>
      </c>
      <c r="M92" s="291">
        <f>IF(SUM(NFM_ued!M$34,NFM_ued!M$72)=0,"",SUM(NFM_ued!M$34,NFM_ued!M$72)/M$12)</f>
        <v>0.51794485526577039</v>
      </c>
      <c r="N92" s="291">
        <f>IF(SUM(NFM_ued!N$34,NFM_ued!N$72)=0,"",SUM(NFM_ued!N$34,NFM_ued!N$72)/N$12)</f>
        <v>0.30788308267155257</v>
      </c>
      <c r="O92" s="291">
        <f>IF(SUM(NFM_ued!O$34,NFM_ued!O$72)=0,"",SUM(NFM_ued!O$34,NFM_ued!O$72)/O$12)</f>
        <v>0.3317122601142421</v>
      </c>
      <c r="P92" s="291">
        <f>IF(SUM(NFM_ued!P$34,NFM_ued!P$72)=0,"",SUM(NFM_ued!P$34,NFM_ued!P$72)/P$12)</f>
        <v>8.7971074956361153E-2</v>
      </c>
      <c r="Q92" s="291">
        <f>IF(SUM(NFM_ued!Q$34,NFM_ued!Q$72)=0,"",SUM(NFM_ued!Q$34,NFM_ued!Q$72)/Q$12)</f>
        <v>0.17769723582021452</v>
      </c>
      <c r="R92" s="291">
        <f>IF(SUM(NFM_ued!R$34,NFM_ued!R$72)=0,"",SUM(NFM_ued!R$34,NFM_ued!R$72)/R$12)</f>
        <v>0.19679442368221248</v>
      </c>
      <c r="S92" s="291">
        <f>IF(SUM(NFM_ued!S$34,NFM_ued!S$72)=0,"",SUM(NFM_ued!S$34,NFM_ued!S$72)/S$12)</f>
        <v>0.18940658660112938</v>
      </c>
      <c r="T92" s="291">
        <f>IF(SUM(NFM_ued!T$34,NFM_ued!T$72)=0,"",SUM(NFM_ued!T$34,NFM_ued!T$72)/T$12)</f>
        <v>0.21250380676713787</v>
      </c>
      <c r="U92" s="291">
        <f>IF(SUM(NFM_ued!U$34,NFM_ued!U$72)=0,"",SUM(NFM_ued!U$34,NFM_ued!U$72)/U$12)</f>
        <v>0.28975867816259171</v>
      </c>
      <c r="V92" s="291">
        <f>IF(SUM(NFM_ued!V$34,NFM_ued!V$72)=0,"",SUM(NFM_ued!V$34,NFM_ued!V$72)/V$12)</f>
        <v>0.28589162632657777</v>
      </c>
      <c r="W92" s="291">
        <f>IF(SUM(NFM_ued!W$34,NFM_ued!W$72)=0,"",SUM(NFM_ued!W$34,NFM_ued!W$72)/W$12)</f>
        <v>0.22120467273977659</v>
      </c>
      <c r="X92" s="291">
        <f>IF(SUM(NFM_ued!X$34,NFM_ued!X$72)=0,"",SUM(NFM_ued!X$34,NFM_ued!X$72)/X$12)</f>
        <v>8.7767491979549528E-2</v>
      </c>
      <c r="Y92" s="291">
        <f>IF(SUM(NFM_ued!Y$34,NFM_ued!Y$72)=0,"",SUM(NFM_ued!Y$34,NFM_ued!Y$72)/Y$12)</f>
        <v>8.8685294029277842E-2</v>
      </c>
      <c r="DA92" s="94"/>
    </row>
    <row r="93" spans="1:105" ht="12" customHeight="1" x14ac:dyDescent="0.25">
      <c r="A93" s="99" t="s">
        <v>46</v>
      </c>
      <c r="B93" s="291">
        <f>IF(NFM_ued!B$34=0,"",NFM_ued!B$34/B$13)</f>
        <v>0.77321370199747508</v>
      </c>
      <c r="C93" s="291">
        <f>IF(NFM_ued!C$34=0,"",NFM_ued!C$34/C$13)</f>
        <v>0.76784246454289273</v>
      </c>
      <c r="D93" s="291">
        <f>IF(NFM_ued!D$34=0,"",NFM_ued!D$34/D$13)</f>
        <v>0.78094739587395778</v>
      </c>
      <c r="E93" s="291">
        <f>IF(NFM_ued!E$34=0,"",NFM_ued!E$34/E$13)</f>
        <v>0.76793966452785745</v>
      </c>
      <c r="F93" s="291">
        <f>IF(NFM_ued!F$34=0,"",NFM_ued!F$34/F$13)</f>
        <v>0.76321448031698513</v>
      </c>
      <c r="G93" s="291">
        <f>IF(NFM_ued!G$34=0,"",NFM_ued!G$34/G$13)</f>
        <v>0.75388636504546103</v>
      </c>
      <c r="H93" s="291">
        <f>IF(NFM_ued!H$34=0,"",NFM_ued!H$34/H$13)</f>
        <v>0.75929291314206582</v>
      </c>
      <c r="I93" s="291">
        <f>IF(NFM_ued!I$34=0,"",NFM_ued!I$34/I$13)</f>
        <v>0.79727597120201488</v>
      </c>
      <c r="J93" s="291">
        <f>IF(NFM_ued!J$34=0,"",NFM_ued!J$34/J$13)</f>
        <v>0.801140498055529</v>
      </c>
      <c r="K93" s="291">
        <f>IF(NFM_ued!K$34=0,"",NFM_ued!K$34/K$13)</f>
        <v>0.76994192910649517</v>
      </c>
      <c r="L93" s="291">
        <f>IF(NFM_ued!L$34=0,"",NFM_ued!L$34/L$13)</f>
        <v>0.76614585841049221</v>
      </c>
      <c r="M93" s="291">
        <f>IF(NFM_ued!M$34=0,"",NFM_ued!M$34/M$13)</f>
        <v>0.76185950987732864</v>
      </c>
      <c r="N93" s="291">
        <f>IF(NFM_ued!N$34=0,"",NFM_ued!N$34/N$13)</f>
        <v>0.73594135455525722</v>
      </c>
      <c r="O93" s="291">
        <f>IF(NFM_ued!O$34=0,"",NFM_ued!O$34/O$13)</f>
        <v>0.74617170581265613</v>
      </c>
      <c r="P93" s="291">
        <f>IF(NFM_ued!P$34=0,"",NFM_ued!P$34/P$13)</f>
        <v>0.72430880695066757</v>
      </c>
      <c r="Q93" s="291">
        <f>IF(NFM_ued!Q$34=0,"",NFM_ued!Q$34/Q$13)</f>
        <v>0.68905258827271987</v>
      </c>
      <c r="R93" s="291">
        <f>IF(NFM_ued!R$34=0,"",NFM_ued!R$34/R$13)</f>
        <v>0.70809215767542344</v>
      </c>
      <c r="S93" s="291">
        <f>IF(NFM_ued!S$34=0,"",NFM_ued!S$34/S$13)</f>
        <v>0.76337926936582934</v>
      </c>
      <c r="T93" s="291">
        <f>IF(NFM_ued!T$34=0,"",NFM_ued!T$34/T$13)</f>
        <v>0.76687186550153097</v>
      </c>
      <c r="U93" s="291">
        <f>IF(NFM_ued!U$34=0,"",NFM_ued!U$34/U$13)</f>
        <v>0.75151103801771368</v>
      </c>
      <c r="V93" s="291">
        <f>IF(NFM_ued!V$34=0,"",NFM_ued!V$34/V$13)</f>
        <v>0.79307810836825865</v>
      </c>
      <c r="W93" s="291">
        <f>IF(NFM_ued!W$34=0,"",NFM_ued!W$34/W$13)</f>
        <v>0.75518401500841137</v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>
        <f>IF(NFM_ued!B$72=0,"",NFM_ued!B$72/B$14)</f>
        <v>9.615849666753129E-2</v>
      </c>
      <c r="C94" s="291">
        <f>IF(NFM_ued!C$72=0,"",NFM_ued!C$72/C$14)</f>
        <v>9.6090286246161907E-2</v>
      </c>
      <c r="D94" s="291">
        <f>IF(NFM_ued!D$72=0,"",NFM_ued!D$72/D$14)</f>
        <v>9.7756334186682212E-2</v>
      </c>
      <c r="E94" s="291">
        <f>IF(NFM_ued!E$72=0,"",NFM_ued!E$72/E$14)</f>
        <v>9.6513991887839504E-2</v>
      </c>
      <c r="F94" s="291">
        <f>IF(NFM_ued!F$72=0,"",NFM_ued!F$72/F$14)</f>
        <v>9.5334285623540377E-2</v>
      </c>
      <c r="G94" s="291">
        <f>IF(NFM_ued!G$72=0,"",NFM_ued!G$72/G$14)</f>
        <v>9.4240714526832386E-2</v>
      </c>
      <c r="H94" s="291">
        <f>IF(NFM_ued!H$72=0,"",NFM_ued!H$72/H$14)</f>
        <v>9.3089519380281621E-2</v>
      </c>
      <c r="I94" s="291">
        <f>IF(NFM_ued!I$72=0,"",NFM_ued!I$72/I$14)</f>
        <v>9.4284087677789868E-2</v>
      </c>
      <c r="J94" s="291">
        <f>IF(NFM_ued!J$72=0,"",NFM_ued!J$72/J$14)</f>
        <v>9.569455512223507E-2</v>
      </c>
      <c r="K94" s="291">
        <f>IF(NFM_ued!K$72=0,"",NFM_ued!K$72/K$14)</f>
        <v>9.2249372495415843E-2</v>
      </c>
      <c r="L94" s="291">
        <f>IF(NFM_ued!L$72=0,"",NFM_ued!L$72/L$14)</f>
        <v>8.8561612547584698E-2</v>
      </c>
      <c r="M94" s="291">
        <f>IF(NFM_ued!M$72=0,"",NFM_ued!M$72/M$14)</f>
        <v>8.8423349661509415E-2</v>
      </c>
      <c r="N94" s="291">
        <f>IF(NFM_ued!N$72=0,"",NFM_ued!N$72/N$14)</f>
        <v>8.4978683810163616E-2</v>
      </c>
      <c r="O94" s="291">
        <f>IF(NFM_ued!O$72=0,"",NFM_ued!O$72/O$14)</f>
        <v>8.6891358385034714E-2</v>
      </c>
      <c r="P94" s="291">
        <f>IF(NFM_ued!P$72=0,"",NFM_ued!P$72/P$14)</f>
        <v>8.459359819009514E-2</v>
      </c>
      <c r="Q94" s="291">
        <f>IF(NFM_ued!Q$72=0,"",NFM_ued!Q$72/Q$14)</f>
        <v>8.050322728443203E-2</v>
      </c>
      <c r="R94" s="291">
        <f>IF(NFM_ued!R$72=0,"",NFM_ued!R$72/R$14)</f>
        <v>8.1897978944158831E-2</v>
      </c>
      <c r="S94" s="291">
        <f>IF(NFM_ued!S$72=0,"",NFM_ued!S$72/S$14)</f>
        <v>8.7505681604020266E-2</v>
      </c>
      <c r="T94" s="291">
        <f>IF(NFM_ued!T$72=0,"",NFM_ued!T$72/T$14)</f>
        <v>8.4373922858612782E-2</v>
      </c>
      <c r="U94" s="291">
        <f>IF(NFM_ued!U$72=0,"",NFM_ued!U$72/U$14)</f>
        <v>8.3538634525169589E-2</v>
      </c>
      <c r="V94" s="291">
        <f>IF(NFM_ued!V$72=0,"",NFM_ued!V$72/V$14)</f>
        <v>8.8706902068799859E-2</v>
      </c>
      <c r="W94" s="291">
        <f>IF(NFM_ued!W$72=0,"",NFM_ued!W$72/W$14)</f>
        <v>8.2265318583629718E-2</v>
      </c>
      <c r="X94" s="291">
        <f>IF(NFM_ued!X$72=0,"",NFM_ued!X$72/X$14)</f>
        <v>8.7767491979549528E-2</v>
      </c>
      <c r="Y94" s="291">
        <f>IF(NFM_ued!Y$72=0,"",NFM_ued!Y$72/Y$14)</f>
        <v>8.8685294029277842E-2</v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0.15255855256497672</v>
      </c>
      <c r="C95" s="253">
        <f>IF(NFM_ued!C$115=0,"",NFM_ued!C$115/C$15)</f>
        <v>0.15248708245649054</v>
      </c>
      <c r="D95" s="253">
        <f>IF(NFM_ued!D$115=0,"",NFM_ued!D$115/D$15)</f>
        <v>0.15511814826649964</v>
      </c>
      <c r="E95" s="253">
        <f>IF(NFM_ued!E$115=0,"",NFM_ued!E$115/E$15)</f>
        <v>0.15307425869460775</v>
      </c>
      <c r="F95" s="253">
        <f>IF(NFM_ued!F$115=0,"",NFM_ued!F$115/F$15)</f>
        <v>0.1488138749654444</v>
      </c>
      <c r="G95" s="253">
        <f>IF(NFM_ued!G$115=0,"",NFM_ued!G$115/G$15)</f>
        <v>0.14711283774621539</v>
      </c>
      <c r="H95" s="253">
        <f>IF(NFM_ued!H$115=0,"",NFM_ued!H$115/H$15)</f>
        <v>0.14421556242397804</v>
      </c>
      <c r="I95" s="253">
        <f>IF(NFM_ued!I$115=0,"",NFM_ued!I$115/I$15)</f>
        <v>0.15469360770982973</v>
      </c>
      <c r="J95" s="253">
        <f>IF(NFM_ued!J$115=0,"",NFM_ued!J$115/J$15)</f>
        <v>0.15326747781214817</v>
      </c>
      <c r="K95" s="253">
        <f>IF(NFM_ued!K$115=0,"",NFM_ued!K$115/K$15)</f>
        <v>0.14732669189801084</v>
      </c>
      <c r="L95" s="253">
        <f>IF(NFM_ued!L$115=0,"",NFM_ued!L$115/L$15)</f>
        <v>0.14283557738655153</v>
      </c>
      <c r="M95" s="253">
        <f>IF(NFM_ued!M$115=0,"",NFM_ued!M$115/M$15)</f>
        <v>0.14566621486155079</v>
      </c>
      <c r="N95" s="253">
        <f>IF(NFM_ued!N$115=0,"",NFM_ued!N$115/N$15)</f>
        <v>0.1398693130413208</v>
      </c>
      <c r="O95" s="253">
        <f>IF(NFM_ued!O$115=0,"",NFM_ued!O$115/O$15)</f>
        <v>0.13871002850034209</v>
      </c>
      <c r="P95" s="253">
        <f>IF(NFM_ued!P$115=0,"",NFM_ued!P$115/P$15)</f>
        <v>0.13473591058261841</v>
      </c>
      <c r="Q95" s="253">
        <f>IF(NFM_ued!Q$115=0,"",NFM_ued!Q$115/Q$15)</f>
        <v>0.1261769695486239</v>
      </c>
      <c r="R95" s="253">
        <f>IF(NFM_ued!R$115=0,"",NFM_ued!R$115/R$15)</f>
        <v>0.12992043223136762</v>
      </c>
      <c r="S95" s="253">
        <f>IF(NFM_ued!S$115=0,"",NFM_ued!S$115/S$15)</f>
        <v>0.13822744599514167</v>
      </c>
      <c r="T95" s="253">
        <f>IF(NFM_ued!T$115=0,"",NFM_ued!T$115/T$15)</f>
        <v>0.13788815809208493</v>
      </c>
      <c r="U95" s="253">
        <f>IF(NFM_ued!U$115=0,"",NFM_ued!U$115/U$15)</f>
        <v>0.13580075312121206</v>
      </c>
      <c r="V95" s="253">
        <f>IF(NFM_ued!V$115=0,"",NFM_ued!V$115/V$15)</f>
        <v>0.14343577247980793</v>
      </c>
      <c r="W95" s="253">
        <f>IF(NFM_ued!W$115=0,"",NFM_ued!W$115/W$15)</f>
        <v>0.1358189717785713</v>
      </c>
      <c r="X95" s="253">
        <f>IF(NFM_ued!X$115=0,"",NFM_ued!X$115/X$15)</f>
        <v>0.14730249173946944</v>
      </c>
      <c r="Y95" s="253">
        <f>IF(NFM_ued!Y$115=0,"",NFM_ued!Y$115/Y$15)</f>
        <v>0.14834176458151677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1.1399857848917947</v>
      </c>
      <c r="C96" s="292">
        <f t="shared" si="31"/>
        <v>1.106233647290525</v>
      </c>
      <c r="D96" s="292">
        <f t="shared" si="31"/>
        <v>1.0946122776765121</v>
      </c>
      <c r="E96" s="292">
        <f t="shared" si="31"/>
        <v>1.0620235197292702</v>
      </c>
      <c r="F96" s="292">
        <f t="shared" si="31"/>
        <v>1.1279271445577397</v>
      </c>
      <c r="G96" s="292">
        <f t="shared" si="31"/>
        <v>1.1319788272034055</v>
      </c>
      <c r="H96" s="292">
        <f t="shared" si="31"/>
        <v>1.1017248842794618</v>
      </c>
      <c r="I96" s="292">
        <f t="shared" si="31"/>
        <v>1.1730523891774114</v>
      </c>
      <c r="J96" s="292">
        <f t="shared" si="31"/>
        <v>1.1349077948965578</v>
      </c>
      <c r="K96" s="292">
        <f t="shared" si="31"/>
        <v>1.0422701592397838</v>
      </c>
      <c r="L96" s="292">
        <f t="shared" si="31"/>
        <v>1.060308069976329</v>
      </c>
      <c r="M96" s="292">
        <f t="shared" si="31"/>
        <v>1.043460004925576</v>
      </c>
      <c r="N96" s="292">
        <f t="shared" si="31"/>
        <v>1.0186159204740775</v>
      </c>
      <c r="O96" s="292">
        <f t="shared" si="31"/>
        <v>0.90665147522256684</v>
      </c>
      <c r="P96" s="292">
        <f t="shared" si="31"/>
        <v>0.64616237118129927</v>
      </c>
      <c r="Q96" s="292">
        <f t="shared" si="31"/>
        <v>0.75379490207755462</v>
      </c>
      <c r="R96" s="292">
        <f t="shared" si="31"/>
        <v>0.75578279575290841</v>
      </c>
      <c r="S96" s="292">
        <f t="shared" si="31"/>
        <v>0.89116078312639369</v>
      </c>
      <c r="T96" s="292">
        <f t="shared" si="31"/>
        <v>0.94600206686386157</v>
      </c>
      <c r="U96" s="292">
        <f t="shared" si="31"/>
        <v>0.97699766982488756</v>
      </c>
      <c r="V96" s="292">
        <f t="shared" si="31"/>
        <v>0.92809570318237755</v>
      </c>
      <c r="W96" s="292">
        <f t="shared" si="31"/>
        <v>0.96539054450664863</v>
      </c>
      <c r="X96" s="292">
        <f t="shared" si="31"/>
        <v>0.92985539372756898</v>
      </c>
      <c r="Y96" s="292">
        <f t="shared" si="31"/>
        <v>0.77279289245918059</v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1.2380312127188398</v>
      </c>
      <c r="C98" s="293">
        <f t="shared" si="33"/>
        <v>1.2282966060674037</v>
      </c>
      <c r="D98" s="293">
        <f t="shared" si="33"/>
        <v>1.2170884224790011</v>
      </c>
      <c r="E98" s="293">
        <f t="shared" si="33"/>
        <v>1.2095156021452089</v>
      </c>
      <c r="F98" s="293">
        <f t="shared" si="33"/>
        <v>1.2362941485627612</v>
      </c>
      <c r="G98" s="293">
        <f t="shared" si="33"/>
        <v>1.2462174203061647</v>
      </c>
      <c r="H98" s="293">
        <f t="shared" si="33"/>
        <v>1.234355523873139</v>
      </c>
      <c r="I98" s="293">
        <f t="shared" si="33"/>
        <v>1.2935588233394841</v>
      </c>
      <c r="J98" s="293">
        <f t="shared" si="33"/>
        <v>1.2523863556804742</v>
      </c>
      <c r="K98" s="293">
        <f t="shared" si="33"/>
        <v>1.2250150716911821</v>
      </c>
      <c r="L98" s="293">
        <f t="shared" si="33"/>
        <v>1.2212832305091617</v>
      </c>
      <c r="M98" s="293">
        <f t="shared" si="33"/>
        <v>1.2221216742742333</v>
      </c>
      <c r="N98" s="293">
        <f t="shared" si="33"/>
        <v>1.4802317260802982</v>
      </c>
      <c r="O98" s="293">
        <f t="shared" si="33"/>
        <v>1.2405289177414658</v>
      </c>
      <c r="P98" s="293">
        <f t="shared" si="33"/>
        <v>0.87245797634050026</v>
      </c>
      <c r="Q98" s="293">
        <f t="shared" si="33"/>
        <v>1.1345036606917172</v>
      </c>
      <c r="R98" s="293">
        <f t="shared" si="33"/>
        <v>1.1228290139947124</v>
      </c>
      <c r="S98" s="293">
        <f t="shared" si="33"/>
        <v>1.1254210061337653</v>
      </c>
      <c r="T98" s="293">
        <f t="shared" si="33"/>
        <v>1.3443030965848826</v>
      </c>
      <c r="U98" s="293">
        <f t="shared" si="33"/>
        <v>1.2939468620776367</v>
      </c>
      <c r="V98" s="293">
        <f t="shared" si="33"/>
        <v>1.2204564768799442</v>
      </c>
      <c r="W98" s="293">
        <f t="shared" si="33"/>
        <v>1.3355004247660245</v>
      </c>
      <c r="X98" s="293">
        <f t="shared" si="33"/>
        <v>1.0174055498333243</v>
      </c>
      <c r="Y98" s="293">
        <f t="shared" si="33"/>
        <v>0.86818049685273124</v>
      </c>
      <c r="DA98" s="94"/>
    </row>
    <row r="99" spans="1:105" ht="12" customHeight="1" x14ac:dyDescent="0.25">
      <c r="A99" s="99" t="s">
        <v>46</v>
      </c>
      <c r="B99" s="293">
        <f t="shared" ref="B99:Y99" si="34">IF(B$66=0,"",B$76/B$66)</f>
        <v>1.2467157082092537</v>
      </c>
      <c r="C99" s="293">
        <f t="shared" si="34"/>
        <v>1.2405174393050507</v>
      </c>
      <c r="D99" s="293">
        <f t="shared" si="34"/>
        <v>1.2274470353083888</v>
      </c>
      <c r="E99" s="293">
        <f t="shared" si="34"/>
        <v>1.2234883655159901</v>
      </c>
      <c r="F99" s="293">
        <f t="shared" si="34"/>
        <v>1.2448810355686863</v>
      </c>
      <c r="G99" s="293">
        <f t="shared" si="34"/>
        <v>1.2553574044088294</v>
      </c>
      <c r="H99" s="293">
        <f t="shared" si="34"/>
        <v>1.2468050136144688</v>
      </c>
      <c r="I99" s="293">
        <f t="shared" si="34"/>
        <v>1.3072532639990937</v>
      </c>
      <c r="J99" s="293">
        <f t="shared" si="34"/>
        <v>1.2606446375442093</v>
      </c>
      <c r="K99" s="293">
        <f t="shared" si="34"/>
        <v>1.2378455308404532</v>
      </c>
      <c r="L99" s="293">
        <f t="shared" si="34"/>
        <v>1.2415755039346821</v>
      </c>
      <c r="M99" s="293">
        <f t="shared" si="34"/>
        <v>1.2444368974918263</v>
      </c>
      <c r="N99" s="293">
        <f t="shared" si="34"/>
        <v>1.6063462016994772</v>
      </c>
      <c r="O99" s="293">
        <f t="shared" si="34"/>
        <v>1.3063318183901211</v>
      </c>
      <c r="P99" s="293">
        <f t="shared" si="34"/>
        <v>3.2702736113597624</v>
      </c>
      <c r="Q99" s="293">
        <f t="shared" si="34"/>
        <v>1.3114170324007122</v>
      </c>
      <c r="R99" s="293">
        <f t="shared" si="34"/>
        <v>1.2721394318685997</v>
      </c>
      <c r="S99" s="293">
        <f t="shared" si="34"/>
        <v>1.2242030907727088</v>
      </c>
      <c r="T99" s="293">
        <f t="shared" si="34"/>
        <v>1.5077473441883507</v>
      </c>
      <c r="U99" s="293">
        <f t="shared" si="34"/>
        <v>1.374704317533187</v>
      </c>
      <c r="V99" s="293">
        <f t="shared" si="34"/>
        <v>1.301007482183836</v>
      </c>
      <c r="W99" s="293">
        <f t="shared" si="34"/>
        <v>1.4721910709836183</v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>
        <f t="shared" ref="B100:Y100" si="35">IF(B$67=0,"",B$77/B$67)</f>
        <v>1.0405883641921043</v>
      </c>
      <c r="C100" s="293">
        <f t="shared" si="35"/>
        <v>0.94384964887504208</v>
      </c>
      <c r="D100" s="293">
        <f t="shared" si="35"/>
        <v>0.94078932988333142</v>
      </c>
      <c r="E100" s="293">
        <f t="shared" si="35"/>
        <v>0.87892030892069706</v>
      </c>
      <c r="F100" s="293">
        <f t="shared" si="35"/>
        <v>0.98520766127811887</v>
      </c>
      <c r="G100" s="293">
        <f t="shared" si="35"/>
        <v>0.97382211665190388</v>
      </c>
      <c r="H100" s="293">
        <f t="shared" si="35"/>
        <v>0.94567264581937038</v>
      </c>
      <c r="I100" s="293">
        <f t="shared" si="35"/>
        <v>1.0205338726133877</v>
      </c>
      <c r="J100" s="293">
        <f t="shared" si="35"/>
        <v>0.99059396308792769</v>
      </c>
      <c r="K100" s="293">
        <f t="shared" si="35"/>
        <v>0.92746500933957043</v>
      </c>
      <c r="L100" s="293">
        <f t="shared" si="35"/>
        <v>0.92408614465172612</v>
      </c>
      <c r="M100" s="293">
        <f t="shared" si="35"/>
        <v>0.79869736977507921</v>
      </c>
      <c r="N100" s="293">
        <f t="shared" si="35"/>
        <v>0.77259850785480444</v>
      </c>
      <c r="O100" s="293">
        <f t="shared" si="35"/>
        <v>0.82169772603262536</v>
      </c>
      <c r="P100" s="293">
        <f t="shared" si="35"/>
        <v>0.73532307128079089</v>
      </c>
      <c r="Q100" s="293">
        <f t="shared" si="35"/>
        <v>0.77217317561751175</v>
      </c>
      <c r="R100" s="293">
        <f t="shared" si="35"/>
        <v>0.75376920109461132</v>
      </c>
      <c r="S100" s="293">
        <f t="shared" si="35"/>
        <v>0.93251802978126963</v>
      </c>
      <c r="T100" s="293">
        <f t="shared" si="35"/>
        <v>0.90696244700902384</v>
      </c>
      <c r="U100" s="293">
        <f t="shared" si="35"/>
        <v>0.8764027639318408</v>
      </c>
      <c r="V100" s="293">
        <f t="shared" si="35"/>
        <v>0.85790094608269429</v>
      </c>
      <c r="W100" s="293">
        <f t="shared" si="35"/>
        <v>0.9122852207786063</v>
      </c>
      <c r="X100" s="293">
        <f t="shared" si="35"/>
        <v>1.0174055498333243</v>
      </c>
      <c r="Y100" s="293">
        <f t="shared" si="35"/>
        <v>0.86818049685273124</v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0.89804861621844423</v>
      </c>
      <c r="C101" s="256">
        <f t="shared" si="36"/>
        <v>0.79994544923978694</v>
      </c>
      <c r="D101" s="256">
        <f t="shared" si="36"/>
        <v>0.79607596737158781</v>
      </c>
      <c r="E101" s="256">
        <f t="shared" si="36"/>
        <v>0.72868930539382781</v>
      </c>
      <c r="F101" s="256">
        <f t="shared" si="36"/>
        <v>0.83943816846377572</v>
      </c>
      <c r="G101" s="256">
        <f t="shared" si="36"/>
        <v>0.82701583906072973</v>
      </c>
      <c r="H101" s="256">
        <f t="shared" si="36"/>
        <v>0.80026870040329767</v>
      </c>
      <c r="I101" s="256">
        <f t="shared" si="36"/>
        <v>0.88057455843141641</v>
      </c>
      <c r="J101" s="256">
        <f t="shared" si="36"/>
        <v>0.84655406638716946</v>
      </c>
      <c r="K101" s="256">
        <f t="shared" si="36"/>
        <v>0.78992619468208647</v>
      </c>
      <c r="L101" s="256">
        <f t="shared" si="36"/>
        <v>0.7836046397905776</v>
      </c>
      <c r="M101" s="256">
        <f t="shared" si="36"/>
        <v>0.64621721852459624</v>
      </c>
      <c r="N101" s="256">
        <f t="shared" si="36"/>
        <v>0.69008251024165412</v>
      </c>
      <c r="O101" s="256">
        <f t="shared" si="36"/>
        <v>0.69327668067653148</v>
      </c>
      <c r="P101" s="256">
        <f t="shared" si="36"/>
        <v>0.62206440774140426</v>
      </c>
      <c r="Q101" s="256">
        <f t="shared" si="36"/>
        <v>0.64881501316489454</v>
      </c>
      <c r="R101" s="256">
        <f t="shared" si="36"/>
        <v>0.62777749040671538</v>
      </c>
      <c r="S101" s="256">
        <f t="shared" si="36"/>
        <v>0.8183646250032357</v>
      </c>
      <c r="T101" s="256">
        <f t="shared" si="36"/>
        <v>0.78834331530471924</v>
      </c>
      <c r="U101" s="256">
        <f t="shared" si="36"/>
        <v>0.74846210496802013</v>
      </c>
      <c r="V101" s="256">
        <f t="shared" si="36"/>
        <v>0.7301232106379939</v>
      </c>
      <c r="W101" s="256">
        <f t="shared" si="36"/>
        <v>0.79301220924812732</v>
      </c>
      <c r="X101" s="256">
        <f t="shared" si="36"/>
        <v>0.91594600195568132</v>
      </c>
      <c r="Y101" s="256">
        <f t="shared" si="36"/>
        <v>0.75697781324358526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NL: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418.62851717951099</v>
      </c>
      <c r="C34" s="223">
        <v>403.28447263243271</v>
      </c>
      <c r="D34" s="223">
        <v>397.96131781909969</v>
      </c>
      <c r="E34" s="223">
        <v>388.80385225561361</v>
      </c>
      <c r="F34" s="223">
        <v>451.62522343082571</v>
      </c>
      <c r="G34" s="223">
        <v>451.18920534813748</v>
      </c>
      <c r="H34" s="223">
        <v>388.22991413897461</v>
      </c>
      <c r="I34" s="223">
        <v>419.26933032387331</v>
      </c>
      <c r="J34" s="223">
        <v>449.61250556760382</v>
      </c>
      <c r="K34" s="223">
        <v>224.68830484225481</v>
      </c>
      <c r="L34" s="223">
        <v>294.03098856867831</v>
      </c>
      <c r="M34" s="223">
        <v>395.95127700124368</v>
      </c>
      <c r="N34" s="223">
        <v>110.07988703396759</v>
      </c>
      <c r="O34" s="223">
        <v>104.7198071738548</v>
      </c>
      <c r="P34" s="223">
        <v>1.0027004915571049</v>
      </c>
      <c r="Q34" s="223">
        <v>33.04387092600858</v>
      </c>
      <c r="R34" s="223">
        <v>44.491630597892637</v>
      </c>
      <c r="S34" s="223">
        <v>38.796225820225608</v>
      </c>
      <c r="T34" s="223">
        <v>54.923186141877622</v>
      </c>
      <c r="U34" s="223">
        <v>105.67133837874751</v>
      </c>
      <c r="V34" s="223">
        <v>97.054550258633981</v>
      </c>
      <c r="W34" s="223">
        <v>61.167448146801277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0.48217313360929059</v>
      </c>
      <c r="C35" s="259">
        <v>0.46449998011399679</v>
      </c>
      <c r="D35" s="259">
        <v>0.45836881099454191</v>
      </c>
      <c r="E35" s="259">
        <v>0.44782131199390668</v>
      </c>
      <c r="F35" s="259">
        <v>0.52017848823514923</v>
      </c>
      <c r="G35" s="259">
        <v>0.51967628593254744</v>
      </c>
      <c r="H35" s="259">
        <v>0.44716025444835777</v>
      </c>
      <c r="I35" s="259">
        <v>0.48291121730206088</v>
      </c>
      <c r="J35" s="259">
        <v>0.51786025514928802</v>
      </c>
      <c r="K35" s="259">
        <v>0.25879427603511279</v>
      </c>
      <c r="L35" s="259">
        <v>0.33866265034149512</v>
      </c>
      <c r="M35" s="259">
        <v>0.45605366130923969</v>
      </c>
      <c r="N35" s="259">
        <v>0.12678917441210111</v>
      </c>
      <c r="O35" s="259">
        <v>0.1206154753058726</v>
      </c>
      <c r="P35" s="259">
        <v>1.1549027795264169E-3</v>
      </c>
      <c r="Q35" s="259">
        <v>3.8059678538176142E-2</v>
      </c>
      <c r="R35" s="259">
        <v>5.1245120827757083E-2</v>
      </c>
      <c r="S35" s="259">
        <v>4.4685197038691837E-2</v>
      </c>
      <c r="T35" s="259">
        <v>6.3260106952219508E-2</v>
      </c>
      <c r="U35" s="259">
        <v>0.12171144169079399</v>
      </c>
      <c r="V35" s="259">
        <v>0.1117866908464034</v>
      </c>
      <c r="W35" s="259">
        <v>7.0452200310245697E-2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0.22407849513023609</v>
      </c>
      <c r="C36" s="224">
        <v>0.21586531740756329</v>
      </c>
      <c r="D36" s="224">
        <v>0.2130160023920368</v>
      </c>
      <c r="E36" s="224">
        <v>0.20811430310871429</v>
      </c>
      <c r="F36" s="224">
        <v>0.24174057971737539</v>
      </c>
      <c r="G36" s="224">
        <v>0.24150719314235919</v>
      </c>
      <c r="H36" s="224">
        <v>0.20780709233798511</v>
      </c>
      <c r="I36" s="224">
        <v>0.22442150197078339</v>
      </c>
      <c r="J36" s="224">
        <v>0.24066323603098519</v>
      </c>
      <c r="K36" s="224">
        <v>0.1202684842437883</v>
      </c>
      <c r="L36" s="224">
        <v>0.15738541149584559</v>
      </c>
      <c r="M36" s="224">
        <v>0.2119400916427164</v>
      </c>
      <c r="N36" s="224">
        <v>5.8922253067899298E-2</v>
      </c>
      <c r="O36" s="224">
        <v>5.6053173252615461E-2</v>
      </c>
      <c r="P36" s="224">
        <v>5.3671359687930149E-4</v>
      </c>
      <c r="Q36" s="224">
        <v>1.768733033326916E-2</v>
      </c>
      <c r="R36" s="224">
        <v>2.381495101540777E-2</v>
      </c>
      <c r="S36" s="224">
        <v>2.0766382465311241E-2</v>
      </c>
      <c r="T36" s="224">
        <v>2.939863003465774E-2</v>
      </c>
      <c r="U36" s="224">
        <v>5.6562497561931983E-2</v>
      </c>
      <c r="V36" s="224">
        <v>5.1950205671866458E-2</v>
      </c>
      <c r="W36" s="224">
        <v>3.2740984355478453E-2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6.5711016164969012</v>
      </c>
      <c r="C37" s="224">
        <v>6.3302501890599974</v>
      </c>
      <c r="D37" s="224">
        <v>6.2466940294492632</v>
      </c>
      <c r="E37" s="224">
        <v>6.1029517035045009</v>
      </c>
      <c r="F37" s="224">
        <v>7.0890422270575106</v>
      </c>
      <c r="G37" s="224">
        <v>7.0821981660088742</v>
      </c>
      <c r="H37" s="224">
        <v>6.093942747999999</v>
      </c>
      <c r="I37" s="224">
        <v>6.5811602917083718</v>
      </c>
      <c r="J37" s="224">
        <v>7.0574491246714608</v>
      </c>
      <c r="K37" s="224">
        <v>3.526873164551839</v>
      </c>
      <c r="L37" s="224">
        <v>4.6153270142781846</v>
      </c>
      <c r="M37" s="224">
        <v>6.215142947941164</v>
      </c>
      <c r="N37" s="224">
        <v>1.727895004637007</v>
      </c>
      <c r="O37" s="224">
        <v>1.6437592422957219</v>
      </c>
      <c r="P37" s="224">
        <v>1.5739125622026531E-2</v>
      </c>
      <c r="Q37" s="224">
        <v>0.51868094203733706</v>
      </c>
      <c r="R37" s="224">
        <v>0.69837341161715316</v>
      </c>
      <c r="S37" s="224">
        <v>0.60897414233029912</v>
      </c>
      <c r="T37" s="224">
        <v>0.8621147925473861</v>
      </c>
      <c r="U37" s="224">
        <v>1.658695177090918</v>
      </c>
      <c r="V37" s="224">
        <v>1.5234397226264009</v>
      </c>
      <c r="W37" s="224">
        <v>0.96012932922876293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0.16072437786976351</v>
      </c>
      <c r="C38" s="224">
        <v>0.1548333267046656</v>
      </c>
      <c r="D38" s="224">
        <v>0.15278960366484731</v>
      </c>
      <c r="E38" s="224">
        <v>0.14927377066463551</v>
      </c>
      <c r="F38" s="224">
        <v>0.17339282941171641</v>
      </c>
      <c r="G38" s="224">
        <v>0.1732254286441825</v>
      </c>
      <c r="H38" s="224">
        <v>0.14905341814945261</v>
      </c>
      <c r="I38" s="224">
        <v>0.16097040576735361</v>
      </c>
      <c r="J38" s="224">
        <v>0.17262008504976259</v>
      </c>
      <c r="K38" s="224">
        <v>8.6264758678370926E-2</v>
      </c>
      <c r="L38" s="224">
        <v>0.1128875501138317</v>
      </c>
      <c r="M38" s="224">
        <v>0.15201788710307981</v>
      </c>
      <c r="N38" s="224">
        <v>4.2263058137367027E-2</v>
      </c>
      <c r="O38" s="224">
        <v>4.0205158435290843E-2</v>
      </c>
      <c r="P38" s="224">
        <v>3.8496759317547239E-4</v>
      </c>
      <c r="Q38" s="224">
        <v>1.2686559512725369E-2</v>
      </c>
      <c r="R38" s="224">
        <v>1.7081706942585689E-2</v>
      </c>
      <c r="S38" s="224">
        <v>1.4895065679563949E-2</v>
      </c>
      <c r="T38" s="224">
        <v>2.1086702317406499E-2</v>
      </c>
      <c r="U38" s="224">
        <v>4.0570480563598001E-2</v>
      </c>
      <c r="V38" s="224">
        <v>3.7262230282134427E-2</v>
      </c>
      <c r="W38" s="224">
        <v>2.3484066770081889E-2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0.86508961511118376</v>
      </c>
      <c r="C39" s="260">
        <v>0.82208160358825955</v>
      </c>
      <c r="D39" s="260">
        <v>0.81049737425744173</v>
      </c>
      <c r="E39" s="260">
        <v>0.7815539722050534</v>
      </c>
      <c r="F39" s="260">
        <v>0.92799889472832875</v>
      </c>
      <c r="G39" s="260">
        <v>0.92505681579945254</v>
      </c>
      <c r="H39" s="260">
        <v>0.7897156349933051</v>
      </c>
      <c r="I39" s="260">
        <v>0.8659045166296726</v>
      </c>
      <c r="J39" s="260">
        <v>0.92404572674323748</v>
      </c>
      <c r="K39" s="260">
        <v>0.45185566446053732</v>
      </c>
      <c r="L39" s="260">
        <v>0.5925218012082123</v>
      </c>
      <c r="M39" s="260">
        <v>0.78579026749371095</v>
      </c>
      <c r="N39" s="260">
        <v>0.21560474834179941</v>
      </c>
      <c r="O39" s="260">
        <v>0.20337022946650291</v>
      </c>
      <c r="P39" s="260">
        <v>1.8702469701926011E-3</v>
      </c>
      <c r="Q39" s="260">
        <v>6.2648686611288806E-2</v>
      </c>
      <c r="R39" s="260">
        <v>8.4627122664940435E-2</v>
      </c>
      <c r="S39" s="260">
        <v>7.4228304247895935E-2</v>
      </c>
      <c r="T39" s="260">
        <v>0.1056728955634484</v>
      </c>
      <c r="U39" s="260">
        <v>0.20651099662254099</v>
      </c>
      <c r="V39" s="260">
        <v>0.18887456537991501</v>
      </c>
      <c r="W39" s="260">
        <v>0.11831263918962549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1.8852225974547221E-2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1.496986712311789E-3</v>
      </c>
      <c r="P40" s="226">
        <v>0</v>
      </c>
      <c r="Q40" s="226">
        <v>2.6481849841381471E-5</v>
      </c>
      <c r="R40" s="226">
        <v>3.4986937791594387E-5</v>
      </c>
      <c r="S40" s="226">
        <v>6.9624992269795894E-5</v>
      </c>
      <c r="T40" s="226">
        <v>3.7105419519369801E-4</v>
      </c>
      <c r="U40" s="226">
        <v>7.2072851309660753E-4</v>
      </c>
      <c r="V40" s="226">
        <v>7.7074130030317699E-4</v>
      </c>
      <c r="W40" s="226">
        <v>4.3094814916543939E-4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0.24896338792480549</v>
      </c>
      <c r="C41" s="226">
        <v>0.2246831215629613</v>
      </c>
      <c r="D41" s="226">
        <v>0.21985330997682781</v>
      </c>
      <c r="E41" s="226">
        <v>0.18738853713340151</v>
      </c>
      <c r="F41" s="226">
        <v>0.26840404284652408</v>
      </c>
      <c r="G41" s="226">
        <v>0.26208735967913349</v>
      </c>
      <c r="H41" s="226">
        <v>0.21566926983343851</v>
      </c>
      <c r="I41" s="226">
        <v>0.26883557723895091</v>
      </c>
      <c r="J41" s="226">
        <v>0.27111782373293081</v>
      </c>
      <c r="K41" s="226">
        <v>0.12378436026735</v>
      </c>
      <c r="L41" s="226">
        <v>0.15960252776138029</v>
      </c>
      <c r="M41" s="226">
        <v>0.15976133960458599</v>
      </c>
      <c r="N41" s="226">
        <v>5.5616929509910012E-2</v>
      </c>
      <c r="O41" s="226">
        <v>4.6562399448638582E-2</v>
      </c>
      <c r="P41" s="226">
        <v>4.055773558861572E-4</v>
      </c>
      <c r="Q41" s="226">
        <v>1.3951885457330339E-2</v>
      </c>
      <c r="R41" s="226">
        <v>1.7948743718545171E-2</v>
      </c>
      <c r="S41" s="226">
        <v>2.22765530014352E-2</v>
      </c>
      <c r="T41" s="226">
        <v>2.966693540942511E-2</v>
      </c>
      <c r="U41" s="226">
        <v>5.3272963275379649E-2</v>
      </c>
      <c r="V41" s="226">
        <v>4.7199116136450947E-2</v>
      </c>
      <c r="W41" s="226">
        <v>3.3473828303272557E-2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0.59727400121183105</v>
      </c>
      <c r="C44" s="226">
        <v>0.59739848202529822</v>
      </c>
      <c r="D44" s="226">
        <v>0.59064406428061389</v>
      </c>
      <c r="E44" s="226">
        <v>0.59416543507165187</v>
      </c>
      <c r="F44" s="226">
        <v>0.65959485188180467</v>
      </c>
      <c r="G44" s="226">
        <v>0.66296945612031899</v>
      </c>
      <c r="H44" s="226">
        <v>0.57404636515986662</v>
      </c>
      <c r="I44" s="226">
        <v>0.59706893939072181</v>
      </c>
      <c r="J44" s="226">
        <v>0.65292790301030668</v>
      </c>
      <c r="K44" s="226">
        <v>0.32807130419318742</v>
      </c>
      <c r="L44" s="226">
        <v>0.43291927344683201</v>
      </c>
      <c r="M44" s="226">
        <v>0.62602892788912501</v>
      </c>
      <c r="N44" s="226">
        <v>0.15998781883188939</v>
      </c>
      <c r="O44" s="226">
        <v>0.1553108433055525</v>
      </c>
      <c r="P44" s="226">
        <v>1.4646696143064441E-3</v>
      </c>
      <c r="Q44" s="226">
        <v>4.8670319304117082E-2</v>
      </c>
      <c r="R44" s="226">
        <v>6.6643392008603669E-2</v>
      </c>
      <c r="S44" s="226">
        <v>5.188212625419094E-2</v>
      </c>
      <c r="T44" s="226">
        <v>7.5634905958829615E-2</v>
      </c>
      <c r="U44" s="226">
        <v>0.15251730483406481</v>
      </c>
      <c r="V44" s="226">
        <v>0.1409047079431609</v>
      </c>
      <c r="W44" s="226">
        <v>8.4407862737187478E-2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346.09555967161288</v>
      </c>
      <c r="C45" s="261">
        <v>334.28671331805481</v>
      </c>
      <c r="D45" s="261">
        <v>329.96300717204667</v>
      </c>
      <c r="E45" s="261">
        <v>323.47226843679692</v>
      </c>
      <c r="F45" s="261">
        <v>373.66046095065423</v>
      </c>
      <c r="G45" s="261">
        <v>373.46455931366228</v>
      </c>
      <c r="H45" s="261">
        <v>322.16537948998928</v>
      </c>
      <c r="I45" s="261">
        <v>346.76875395078088</v>
      </c>
      <c r="J45" s="261">
        <v>372.09837825238242</v>
      </c>
      <c r="K45" s="261">
        <v>187.24525281475809</v>
      </c>
      <c r="L45" s="261">
        <v>244.8115139852184</v>
      </c>
      <c r="M45" s="261">
        <v>330.41564202210998</v>
      </c>
      <c r="N45" s="261">
        <v>91.94759053618202</v>
      </c>
      <c r="O45" s="261">
        <v>88.077868044872304</v>
      </c>
      <c r="P45" s="261">
        <v>0.85111636550337066</v>
      </c>
      <c r="Q45" s="261">
        <v>27.959955400291701</v>
      </c>
      <c r="R45" s="261">
        <v>37.620990285088389</v>
      </c>
      <c r="S45" s="261">
        <v>32.755036589993693</v>
      </c>
      <c r="T45" s="261">
        <v>46.31582037305558</v>
      </c>
      <c r="U45" s="261">
        <v>88.773068757514267</v>
      </c>
      <c r="V45" s="261">
        <v>81.61640209906227</v>
      </c>
      <c r="W45" s="261">
        <v>51.521056274566163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46.367365718963612</v>
      </c>
      <c r="C46" s="294">
        <v>44.062207774289263</v>
      </c>
      <c r="D46" s="294">
        <v>43.441312333433309</v>
      </c>
      <c r="E46" s="294">
        <v>41.88999408307884</v>
      </c>
      <c r="F46" s="294">
        <v>49.739198560523967</v>
      </c>
      <c r="G46" s="294">
        <v>49.581508019236281</v>
      </c>
      <c r="H46" s="294">
        <v>42.327445645052677</v>
      </c>
      <c r="I46" s="294">
        <v>46.411043086108812</v>
      </c>
      <c r="J46" s="294">
        <v>49.527315326103633</v>
      </c>
      <c r="K46" s="294">
        <v>24.21871269779874</v>
      </c>
      <c r="L46" s="294">
        <v>31.75818386115898</v>
      </c>
      <c r="M46" s="294">
        <v>42.117052470454666</v>
      </c>
      <c r="N46" s="294">
        <v>11.556056207916081</v>
      </c>
      <c r="O46" s="294">
        <v>10.900306328161109</v>
      </c>
      <c r="P46" s="294">
        <v>0.10024212952846361</v>
      </c>
      <c r="Q46" s="294">
        <v>3.3578499042099512</v>
      </c>
      <c r="R46" s="294">
        <v>4.5358473001274238</v>
      </c>
      <c r="S46" s="294">
        <v>3.9785092426259192</v>
      </c>
      <c r="T46" s="294">
        <v>5.663929303897973</v>
      </c>
      <c r="U46" s="294">
        <v>11.0694294440764</v>
      </c>
      <c r="V46" s="294">
        <v>10.12390518649244</v>
      </c>
      <c r="W46" s="294">
        <v>6.3415115373946556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14.35447183506423</v>
      </c>
      <c r="C47" s="262">
        <v>12.04264192565673</v>
      </c>
      <c r="D47" s="262">
        <v>11.783772051072519</v>
      </c>
      <c r="E47" s="262">
        <v>10.043714178315881</v>
      </c>
      <c r="F47" s="262">
        <v>14.38601064875073</v>
      </c>
      <c r="G47" s="262">
        <v>14.04744692837181</v>
      </c>
      <c r="H47" s="262">
        <v>11.559514452642761</v>
      </c>
      <c r="I47" s="262">
        <v>14.40914017503847</v>
      </c>
      <c r="J47" s="262">
        <v>14.53146479435966</v>
      </c>
      <c r="K47" s="262">
        <v>6.6346359990305777</v>
      </c>
      <c r="L47" s="262">
        <v>8.5544302522136402</v>
      </c>
      <c r="M47" s="262">
        <v>8.5629423030876719</v>
      </c>
      <c r="N47" s="262">
        <v>2.980974994619928</v>
      </c>
      <c r="O47" s="262">
        <v>2.5759032306349972</v>
      </c>
      <c r="P47" s="262">
        <v>2.1738272265916361E-2</v>
      </c>
      <c r="Q47" s="262">
        <v>0.74944983217676697</v>
      </c>
      <c r="R47" s="262">
        <v>0.96439453947452958</v>
      </c>
      <c r="S47" s="262">
        <v>1.198110397318084</v>
      </c>
      <c r="T47" s="262">
        <v>1.6132752491893561</v>
      </c>
      <c r="U47" s="262">
        <v>2.9030439128295549</v>
      </c>
      <c r="V47" s="262">
        <v>2.5790448055815198</v>
      </c>
      <c r="W47" s="262">
        <v>1.821678488228462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3.0384726746405822E-4</v>
      </c>
      <c r="R48" s="297">
        <v>6.3740521701512425E-4</v>
      </c>
      <c r="S48" s="297">
        <v>5.633425513781674E-4</v>
      </c>
      <c r="T48" s="297">
        <v>4.5801256246495179E-3</v>
      </c>
      <c r="U48" s="297">
        <v>1.200604745592364E-2</v>
      </c>
      <c r="V48" s="297">
        <v>1.0458687092795861E-2</v>
      </c>
      <c r="W48" s="297">
        <v>6.1612583767634461E-3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1.010447982624356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8.0236000009396444E-2</v>
      </c>
      <c r="P49" s="297">
        <v>0</v>
      </c>
      <c r="Q49" s="297">
        <v>1.4192481171576841E-3</v>
      </c>
      <c r="R49" s="297">
        <v>1.87496752185797E-3</v>
      </c>
      <c r="S49" s="297">
        <v>3.7312512436953179E-3</v>
      </c>
      <c r="T49" s="297">
        <v>1.9871938243648111E-2</v>
      </c>
      <c r="U49" s="297">
        <v>3.8590682596396149E-2</v>
      </c>
      <c r="V49" s="297">
        <v>4.1269987252199922E-2</v>
      </c>
      <c r="W49" s="297">
        <v>2.307621143233627E-2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13.34402385243987</v>
      </c>
      <c r="C51" s="297">
        <v>12.04264192565673</v>
      </c>
      <c r="D51" s="297">
        <v>11.783772051072519</v>
      </c>
      <c r="E51" s="297">
        <v>10.043714178315881</v>
      </c>
      <c r="F51" s="297">
        <v>14.38601064875073</v>
      </c>
      <c r="G51" s="297">
        <v>14.04744692837181</v>
      </c>
      <c r="H51" s="297">
        <v>11.559514452642761</v>
      </c>
      <c r="I51" s="297">
        <v>14.40914017503847</v>
      </c>
      <c r="J51" s="297">
        <v>14.53146479435966</v>
      </c>
      <c r="K51" s="297">
        <v>6.6346359990305777</v>
      </c>
      <c r="L51" s="297">
        <v>8.5544302522136402</v>
      </c>
      <c r="M51" s="297">
        <v>8.5629423030876719</v>
      </c>
      <c r="N51" s="297">
        <v>2.980974994619928</v>
      </c>
      <c r="O51" s="297">
        <v>2.4956672306256</v>
      </c>
      <c r="P51" s="297">
        <v>2.1738272265916361E-2</v>
      </c>
      <c r="Q51" s="297">
        <v>0.74772673679214519</v>
      </c>
      <c r="R51" s="297">
        <v>0.96188216673565652</v>
      </c>
      <c r="S51" s="297">
        <v>1.19381580352301</v>
      </c>
      <c r="T51" s="297">
        <v>1.588823185321059</v>
      </c>
      <c r="U51" s="297">
        <v>2.8524471827772349</v>
      </c>
      <c r="V51" s="297">
        <v>2.5273161312365251</v>
      </c>
      <c r="W51" s="297">
        <v>1.792441018419362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32.012893883899388</v>
      </c>
      <c r="C52" s="262">
        <v>32.019565848632517</v>
      </c>
      <c r="D52" s="262">
        <v>31.657540282360792</v>
      </c>
      <c r="E52" s="262">
        <v>31.846279904762959</v>
      </c>
      <c r="F52" s="262">
        <v>35.35318791177324</v>
      </c>
      <c r="G52" s="262">
        <v>35.534061090864483</v>
      </c>
      <c r="H52" s="262">
        <v>30.767931192409911</v>
      </c>
      <c r="I52" s="262">
        <v>32.001902911070353</v>
      </c>
      <c r="J52" s="262">
        <v>34.995850531743962</v>
      </c>
      <c r="K52" s="262">
        <v>17.584076698768161</v>
      </c>
      <c r="L52" s="262">
        <v>23.203753608945341</v>
      </c>
      <c r="M52" s="262">
        <v>33.554110167366993</v>
      </c>
      <c r="N52" s="262">
        <v>8.5750812132961496</v>
      </c>
      <c r="O52" s="262">
        <v>8.3244030975261101</v>
      </c>
      <c r="P52" s="262">
        <v>7.8503857262547216E-2</v>
      </c>
      <c r="Q52" s="262">
        <v>2.6084000720331839</v>
      </c>
      <c r="R52" s="262">
        <v>3.5714527606528939</v>
      </c>
      <c r="S52" s="262">
        <v>2.7803988453078352</v>
      </c>
      <c r="T52" s="262">
        <v>4.0506540547086169</v>
      </c>
      <c r="U52" s="262">
        <v>8.1663855312468474</v>
      </c>
      <c r="V52" s="262">
        <v>7.5448603809109169</v>
      </c>
      <c r="W52" s="262">
        <v>4.5198330491661931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17.862424550717147</v>
      </c>
      <c r="C53" s="294">
        <f t="shared" si="0"/>
        <v>16.948021123214204</v>
      </c>
      <c r="D53" s="294">
        <f t="shared" si="0"/>
        <v>16.675632492861684</v>
      </c>
      <c r="E53" s="294">
        <f t="shared" si="0"/>
        <v>15.751874674261089</v>
      </c>
      <c r="F53" s="294">
        <f t="shared" si="0"/>
        <v>19.273210900497418</v>
      </c>
      <c r="G53" s="294">
        <f t="shared" si="0"/>
        <v>19.20147412571151</v>
      </c>
      <c r="H53" s="294">
        <f t="shared" si="0"/>
        <v>16.049409856003528</v>
      </c>
      <c r="I53" s="294">
        <f t="shared" si="0"/>
        <v>17.774165353605365</v>
      </c>
      <c r="J53" s="294">
        <f t="shared" si="0"/>
        <v>19.074173561472957</v>
      </c>
      <c r="K53" s="294">
        <f t="shared" si="0"/>
        <v>8.7802829817282451</v>
      </c>
      <c r="L53" s="294">
        <f t="shared" si="0"/>
        <v>11.644506294863362</v>
      </c>
      <c r="M53" s="294">
        <f t="shared" si="0"/>
        <v>15.597637653189206</v>
      </c>
      <c r="N53" s="294">
        <f t="shared" si="0"/>
        <v>4.4047660512733557</v>
      </c>
      <c r="O53" s="294">
        <f t="shared" si="0"/>
        <v>3.6776295220653941</v>
      </c>
      <c r="P53" s="294">
        <f t="shared" si="0"/>
        <v>3.165603996347055E-2</v>
      </c>
      <c r="Q53" s="294">
        <f t="shared" si="0"/>
        <v>1.0763024244741275</v>
      </c>
      <c r="R53" s="294">
        <f t="shared" si="0"/>
        <v>1.4596506996089791</v>
      </c>
      <c r="S53" s="294">
        <f t="shared" si="0"/>
        <v>1.2991308958442385</v>
      </c>
      <c r="T53" s="294">
        <f t="shared" si="0"/>
        <v>1.8619033375089524</v>
      </c>
      <c r="U53" s="294">
        <f t="shared" si="0"/>
        <v>3.7447895836270737</v>
      </c>
      <c r="V53" s="294">
        <f t="shared" si="0"/>
        <v>3.4009295582725425</v>
      </c>
      <c r="W53" s="294">
        <f t="shared" si="0"/>
        <v>2.0997611149862676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1.9065335406497961</v>
      </c>
      <c r="C54" s="262">
        <v>1.6214660737891311</v>
      </c>
      <c r="D54" s="262">
        <v>1.588046089242942</v>
      </c>
      <c r="E54" s="262">
        <v>1.371372547653595</v>
      </c>
      <c r="F54" s="262">
        <v>1.921589556000054</v>
      </c>
      <c r="G54" s="262">
        <v>1.8805167886230789</v>
      </c>
      <c r="H54" s="262">
        <v>1.5597226306076319</v>
      </c>
      <c r="I54" s="262">
        <v>1.914920188585737</v>
      </c>
      <c r="J54" s="262">
        <v>1.940634889640366</v>
      </c>
      <c r="K54" s="262">
        <v>0.90549771626158915</v>
      </c>
      <c r="L54" s="262">
        <v>1.165116576345508</v>
      </c>
      <c r="M54" s="262">
        <v>1.184261585199252</v>
      </c>
      <c r="N54" s="262">
        <v>0.41773177247013998</v>
      </c>
      <c r="O54" s="262">
        <v>0.36404956857711129</v>
      </c>
      <c r="P54" s="262">
        <v>3.1987979836404961E-3</v>
      </c>
      <c r="Q54" s="262">
        <v>0.10849583099235439</v>
      </c>
      <c r="R54" s="262">
        <v>0.13916034152260731</v>
      </c>
      <c r="S54" s="262">
        <v>0.17187265679415301</v>
      </c>
      <c r="T54" s="262">
        <v>0.23013740733208479</v>
      </c>
      <c r="U54" s="262">
        <v>0.40768658658175821</v>
      </c>
      <c r="V54" s="262">
        <v>0.36372032080817329</v>
      </c>
      <c r="W54" s="262">
        <v>0.25848786024680398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4.3987149456714641E-5</v>
      </c>
      <c r="R55" s="230">
        <v>9.1976389389810545E-5</v>
      </c>
      <c r="S55" s="230">
        <v>8.0813238251914549E-5</v>
      </c>
      <c r="T55" s="230">
        <v>6.5336540496839068E-4</v>
      </c>
      <c r="U55" s="230">
        <v>1.6860594095778989E-3</v>
      </c>
      <c r="V55" s="230">
        <v>1.4749790373518861E-3</v>
      </c>
      <c r="W55" s="230">
        <v>8.7425443322111988E-4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0.1342057716989235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1.1339665574538379E-2</v>
      </c>
      <c r="P56" s="230">
        <v>0</v>
      </c>
      <c r="Q56" s="230">
        <v>2.0546072231161501E-4</v>
      </c>
      <c r="R56" s="230">
        <v>2.7055433228367318E-4</v>
      </c>
      <c r="S56" s="230">
        <v>5.3525957696045658E-4</v>
      </c>
      <c r="T56" s="230">
        <v>2.8347774803800371E-3</v>
      </c>
      <c r="U56" s="230">
        <v>5.4194508019860341E-3</v>
      </c>
      <c r="V56" s="230">
        <v>5.8202684073706016E-3</v>
      </c>
      <c r="W56" s="230">
        <v>3.274409043248998E-3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1.772327768950873</v>
      </c>
      <c r="C57" s="230">
        <v>1.6214660737891311</v>
      </c>
      <c r="D57" s="230">
        <v>1.588046089242942</v>
      </c>
      <c r="E57" s="230">
        <v>1.371372547653595</v>
      </c>
      <c r="F57" s="230">
        <v>1.921589556000054</v>
      </c>
      <c r="G57" s="230">
        <v>1.8805167886230789</v>
      </c>
      <c r="H57" s="230">
        <v>1.5597226306076319</v>
      </c>
      <c r="I57" s="230">
        <v>1.914920188585737</v>
      </c>
      <c r="J57" s="230">
        <v>1.940634889640366</v>
      </c>
      <c r="K57" s="230">
        <v>0.90549771626158915</v>
      </c>
      <c r="L57" s="230">
        <v>1.165116576345508</v>
      </c>
      <c r="M57" s="230">
        <v>1.184261585199252</v>
      </c>
      <c r="N57" s="230">
        <v>0.41773177247013998</v>
      </c>
      <c r="O57" s="230">
        <v>0.35270990300257299</v>
      </c>
      <c r="P57" s="230">
        <v>3.1987979836404961E-3</v>
      </c>
      <c r="Q57" s="230">
        <v>0.1082463831205861</v>
      </c>
      <c r="R57" s="230">
        <v>0.1387978108009339</v>
      </c>
      <c r="S57" s="230">
        <v>0.17125658397894061</v>
      </c>
      <c r="T57" s="230">
        <v>0.22664926444673639</v>
      </c>
      <c r="U57" s="230">
        <v>0.4005810763701943</v>
      </c>
      <c r="V57" s="230">
        <v>0.35642507336345092</v>
      </c>
      <c r="W57" s="230">
        <v>0.2543391967703339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11.703999569949881</v>
      </c>
      <c r="C58" s="262">
        <v>11.01532168040805</v>
      </c>
      <c r="D58" s="262">
        <v>10.821241737194359</v>
      </c>
      <c r="E58" s="262">
        <v>10.03219897590918</v>
      </c>
      <c r="F58" s="262">
        <v>12.62937288234499</v>
      </c>
      <c r="G58" s="262">
        <v>12.56405034964385</v>
      </c>
      <c r="H58" s="262">
        <v>10.33817733504676</v>
      </c>
      <c r="I58" s="262">
        <v>11.60631339996338</v>
      </c>
      <c r="J58" s="262">
        <v>12.45994454380619</v>
      </c>
      <c r="K58" s="262">
        <v>5.4749035996707178</v>
      </c>
      <c r="L58" s="262">
        <v>7.3190298621471479</v>
      </c>
      <c r="M58" s="262">
        <v>9.7728165161139771</v>
      </c>
      <c r="N58" s="262">
        <v>2.785385864854574</v>
      </c>
      <c r="O58" s="262">
        <v>2.1371012254541988</v>
      </c>
      <c r="P58" s="262">
        <v>1.6905358865679929E-2</v>
      </c>
      <c r="Q58" s="262">
        <v>0.59019554971946253</v>
      </c>
      <c r="R58" s="262">
        <v>0.80513635558951124</v>
      </c>
      <c r="S58" s="262">
        <v>0.72840139116682401</v>
      </c>
      <c r="T58" s="262">
        <v>1.053930856702421</v>
      </c>
      <c r="U58" s="262">
        <v>2.1902633549609352</v>
      </c>
      <c r="V58" s="262">
        <v>1.973164505764164</v>
      </c>
      <c r="W58" s="262">
        <v>1.199929581252974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2.3926870161360039E-4</v>
      </c>
      <c r="R61" s="229">
        <v>5.321159027667845E-4</v>
      </c>
      <c r="S61" s="229">
        <v>3.4247295378619978E-4</v>
      </c>
      <c r="T61" s="229">
        <v>2.991960827389565E-3</v>
      </c>
      <c r="U61" s="229">
        <v>9.0577159410342046E-3</v>
      </c>
      <c r="V61" s="229">
        <v>8.0010993224924453E-3</v>
      </c>
      <c r="W61" s="229">
        <v>4.0580428983666003E-3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0.81747471064205313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6.4943459418841082E-2</v>
      </c>
      <c r="P62" s="229">
        <v>0</v>
      </c>
      <c r="Q62" s="229">
        <v>1.1176064115831969E-3</v>
      </c>
      <c r="R62" s="229">
        <v>1.565252384070432E-3</v>
      </c>
      <c r="S62" s="229">
        <v>2.2683403403854639E-3</v>
      </c>
      <c r="T62" s="229">
        <v>1.2981316597369419E-2</v>
      </c>
      <c r="U62" s="229">
        <v>2.9113947967639241E-2</v>
      </c>
      <c r="V62" s="229">
        <v>3.1572344034491689E-2</v>
      </c>
      <c r="W62" s="229">
        <v>1.519888474039136E-2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0.1074281339580784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10.795609695060611</v>
      </c>
      <c r="C65" s="229">
        <v>10.8164888369595</v>
      </c>
      <c r="D65" s="229">
        <v>10.663960830337279</v>
      </c>
      <c r="E65" s="229">
        <v>10.03219897590918</v>
      </c>
      <c r="F65" s="229">
        <v>12.62937288234499</v>
      </c>
      <c r="G65" s="229">
        <v>12.56405034964385</v>
      </c>
      <c r="H65" s="229">
        <v>10.33817733504676</v>
      </c>
      <c r="I65" s="229">
        <v>11.60631339996338</v>
      </c>
      <c r="J65" s="229">
        <v>12.45994454380619</v>
      </c>
      <c r="K65" s="229">
        <v>5.4636761566629399</v>
      </c>
      <c r="L65" s="229">
        <v>7.3129089744870273</v>
      </c>
      <c r="M65" s="229">
        <v>9.684652936713853</v>
      </c>
      <c r="N65" s="229">
        <v>1.740642186082173</v>
      </c>
      <c r="O65" s="229">
        <v>2.0200067737185838</v>
      </c>
      <c r="P65" s="229">
        <v>1.6103152929377529E-2</v>
      </c>
      <c r="Q65" s="229">
        <v>0.58880768277830142</v>
      </c>
      <c r="R65" s="229">
        <v>0.80299436503619026</v>
      </c>
      <c r="S65" s="229">
        <v>0.72575668837540608</v>
      </c>
      <c r="T65" s="229">
        <v>1.037896582256449</v>
      </c>
      <c r="U65" s="229">
        <v>2.1519701977899448</v>
      </c>
      <c r="V65" s="229">
        <v>1.9334460631573529</v>
      </c>
      <c r="W65" s="229">
        <v>1.1805709322254829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9.0915164247210439E-2</v>
      </c>
      <c r="C68" s="229">
        <v>0.19883284344854549</v>
      </c>
      <c r="D68" s="229">
        <v>0.15728090685708429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1.122744300777812E-2</v>
      </c>
      <c r="L68" s="229">
        <v>6.120887660120841E-3</v>
      </c>
      <c r="M68" s="229">
        <v>8.8163579400123621E-2</v>
      </c>
      <c r="N68" s="229">
        <v>0.93731554481432344</v>
      </c>
      <c r="O68" s="229">
        <v>5.2150992316774128E-2</v>
      </c>
      <c r="P68" s="229">
        <v>8.0220593630240481E-4</v>
      </c>
      <c r="Q68" s="229">
        <v>3.0991827964242199E-5</v>
      </c>
      <c r="R68" s="229">
        <v>4.4622266483740308E-5</v>
      </c>
      <c r="S68" s="229">
        <v>3.3889497246225498E-5</v>
      </c>
      <c r="T68" s="229">
        <v>6.0997021212342713E-5</v>
      </c>
      <c r="U68" s="229">
        <v>1.21493262315881E-4</v>
      </c>
      <c r="V68" s="229">
        <v>1.4499924982748469E-4</v>
      </c>
      <c r="W68" s="229">
        <v>1.0172138873310039E-4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4.2518914401174701</v>
      </c>
      <c r="C69" s="263">
        <v>4.3112333690170246</v>
      </c>
      <c r="D69" s="263">
        <v>4.2663446664243816</v>
      </c>
      <c r="E69" s="263">
        <v>4.348303150698313</v>
      </c>
      <c r="F69" s="263">
        <v>4.7222484621523737</v>
      </c>
      <c r="G69" s="263">
        <v>4.7569069874445802</v>
      </c>
      <c r="H69" s="263">
        <v>4.1515098903491374</v>
      </c>
      <c r="I69" s="263">
        <v>4.2529317650562488</v>
      </c>
      <c r="J69" s="263">
        <v>4.6735941280264006</v>
      </c>
      <c r="K69" s="263">
        <v>2.3998816657959372</v>
      </c>
      <c r="L69" s="263">
        <v>3.160359856370706</v>
      </c>
      <c r="M69" s="263">
        <v>4.6405595518759766</v>
      </c>
      <c r="N69" s="263">
        <v>1.2016484139486421</v>
      </c>
      <c r="O69" s="263">
        <v>1.176478728034084</v>
      </c>
      <c r="P69" s="263">
        <v>1.1551883114150129E-2</v>
      </c>
      <c r="Q69" s="263">
        <v>0.37761104376231053</v>
      </c>
      <c r="R69" s="263">
        <v>0.5153540024968607</v>
      </c>
      <c r="S69" s="263">
        <v>0.39885684788326148</v>
      </c>
      <c r="T69" s="263">
        <v>0.57783507347444663</v>
      </c>
      <c r="U69" s="263">
        <v>1.1468396420843801</v>
      </c>
      <c r="V69" s="263">
        <v>1.0640447317002051</v>
      </c>
      <c r="W69" s="263">
        <v>0.6413436734864898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18.413315532731339</v>
      </c>
      <c r="C72" s="223">
        <v>17.326507325020941</v>
      </c>
      <c r="D72" s="223">
        <v>14.91980003855298</v>
      </c>
      <c r="E72" s="223">
        <v>16.43297511052706</v>
      </c>
      <c r="F72" s="223">
        <v>15.445095451233451</v>
      </c>
      <c r="G72" s="223">
        <v>15.13925573918919</v>
      </c>
      <c r="H72" s="223">
        <v>16.742469681386339</v>
      </c>
      <c r="I72" s="223">
        <v>21.029795808935798</v>
      </c>
      <c r="J72" s="223">
        <v>14.183096627319991</v>
      </c>
      <c r="K72" s="223">
        <v>9.6886355654359111</v>
      </c>
      <c r="L72" s="223">
        <v>20.076095963046779</v>
      </c>
      <c r="M72" s="223">
        <v>20.86734520358964</v>
      </c>
      <c r="N72" s="223">
        <v>19.61845045137979</v>
      </c>
      <c r="O72" s="223">
        <v>16.45261194442709</v>
      </c>
      <c r="P72" s="223">
        <v>17.53230452050326</v>
      </c>
      <c r="Q72" s="223">
        <v>16.13417269772307</v>
      </c>
      <c r="R72" s="223">
        <v>17.999965653968822</v>
      </c>
      <c r="S72" s="223">
        <v>19.866837386905431</v>
      </c>
      <c r="T72" s="223">
        <v>20.526056390254091</v>
      </c>
      <c r="U72" s="223">
        <v>20.437957188105951</v>
      </c>
      <c r="V72" s="223">
        <v>21.563156340378612</v>
      </c>
      <c r="W72" s="223">
        <v>19.755949067737141</v>
      </c>
      <c r="X72" s="223">
        <v>21.52139353349256</v>
      </c>
      <c r="Y72" s="223">
        <v>19.205343199149631</v>
      </c>
      <c r="DA72" s="89" t="s">
        <v>547</v>
      </c>
    </row>
    <row r="73" spans="1:105" ht="12" customHeight="1" x14ac:dyDescent="0.25">
      <c r="A73" s="55" t="s">
        <v>91</v>
      </c>
      <c r="B73" s="259">
        <v>3.1609472104593549E-2</v>
      </c>
      <c r="C73" s="259">
        <v>2.9743787803323821E-2</v>
      </c>
      <c r="D73" s="259">
        <v>2.561228054162314E-2</v>
      </c>
      <c r="E73" s="259">
        <v>2.820989340180631E-2</v>
      </c>
      <c r="F73" s="259">
        <v>2.6514036157749339E-2</v>
      </c>
      <c r="G73" s="259">
        <v>2.598901219728934E-2</v>
      </c>
      <c r="H73" s="259">
        <v>2.8741191526016421E-2</v>
      </c>
      <c r="I73" s="259">
        <v>3.6101089062775323E-2</v>
      </c>
      <c r="J73" s="259">
        <v>2.434760846854046E-2</v>
      </c>
      <c r="K73" s="259">
        <v>1.6632129889558849E-2</v>
      </c>
      <c r="L73" s="259">
        <v>3.4463907066830848E-2</v>
      </c>
      <c r="M73" s="259">
        <v>3.5822215990297217E-2</v>
      </c>
      <c r="N73" s="259">
        <v>3.367828358651747E-2</v>
      </c>
      <c r="O73" s="259">
        <v>2.8243603243506939E-2</v>
      </c>
      <c r="P73" s="259">
        <v>3.0097072397980491E-2</v>
      </c>
      <c r="Q73" s="259">
        <v>2.7696950118466679E-2</v>
      </c>
      <c r="R73" s="259">
        <v>3.0899889333480389E-2</v>
      </c>
      <c r="S73" s="259">
        <v>3.4104680445477167E-2</v>
      </c>
      <c r="T73" s="259">
        <v>3.5236337840986801E-2</v>
      </c>
      <c r="U73" s="259">
        <v>3.5085101130503678E-2</v>
      </c>
      <c r="V73" s="259">
        <v>3.7016689776250382E-2</v>
      </c>
      <c r="W73" s="259">
        <v>3.391432248293607E-2</v>
      </c>
      <c r="X73" s="259">
        <v>3.6944997077792259E-2</v>
      </c>
      <c r="Y73" s="259">
        <v>3.2969117323506478E-2</v>
      </c>
      <c r="DA73" s="67" t="s">
        <v>548</v>
      </c>
    </row>
    <row r="74" spans="1:105" ht="12" customHeight="1" x14ac:dyDescent="0.25">
      <c r="A74" s="173" t="s">
        <v>92</v>
      </c>
      <c r="B74" s="224">
        <v>1.6442261672181241E-2</v>
      </c>
      <c r="C74" s="224">
        <v>1.5471790878564311E-2</v>
      </c>
      <c r="D74" s="224">
        <v>1.3322709638845409E-2</v>
      </c>
      <c r="E74" s="224">
        <v>1.4673906844190329E-2</v>
      </c>
      <c r="F74" s="224">
        <v>1.37917747898117E-2</v>
      </c>
      <c r="G74" s="224">
        <v>1.351867369804137E-2</v>
      </c>
      <c r="H74" s="224">
        <v>1.4950271560288589E-2</v>
      </c>
      <c r="I74" s="224">
        <v>1.877866074627078E-2</v>
      </c>
      <c r="J74" s="224">
        <v>1.26648666642358E-2</v>
      </c>
      <c r="K74" s="224">
        <v>8.6515153086056257E-3</v>
      </c>
      <c r="L74" s="224">
        <v>1.7927049726218631E-2</v>
      </c>
      <c r="M74" s="224">
        <v>1.8633599670405999E-2</v>
      </c>
      <c r="N74" s="224">
        <v>1.751839289081247E-2</v>
      </c>
      <c r="O74" s="224">
        <v>1.4691441652627989E-2</v>
      </c>
      <c r="P74" s="224">
        <v>1.5655558507801339E-2</v>
      </c>
      <c r="Q74" s="224">
        <v>1.4407089743931571E-2</v>
      </c>
      <c r="R74" s="224">
        <v>1.6073158842431091E-2</v>
      </c>
      <c r="S74" s="224">
        <v>1.7740191239991258E-2</v>
      </c>
      <c r="T74" s="224">
        <v>1.8328844127285901E-2</v>
      </c>
      <c r="U74" s="224">
        <v>1.8250175506690929E-2</v>
      </c>
      <c r="V74" s="224">
        <v>1.9254927685129441E-2</v>
      </c>
      <c r="W74" s="224">
        <v>1.764117296404133E-2</v>
      </c>
      <c r="X74" s="224">
        <v>1.921763537907217E-2</v>
      </c>
      <c r="Y74" s="224">
        <v>1.714950671558859E-2</v>
      </c>
      <c r="DA74" s="177" t="s">
        <v>549</v>
      </c>
    </row>
    <row r="75" spans="1:105" ht="12" customHeight="1" x14ac:dyDescent="0.25">
      <c r="A75" s="173" t="s">
        <v>93</v>
      </c>
      <c r="B75" s="224">
        <v>0.38486221637034368</v>
      </c>
      <c r="C75" s="224">
        <v>0.36214651289835559</v>
      </c>
      <c r="D75" s="224">
        <v>0.31184320392733289</v>
      </c>
      <c r="E75" s="224">
        <v>0.34347052877901618</v>
      </c>
      <c r="F75" s="224">
        <v>0.3228225604916678</v>
      </c>
      <c r="G75" s="224">
        <v>0.31643011317709202</v>
      </c>
      <c r="H75" s="224">
        <v>0.34993936739043968</v>
      </c>
      <c r="I75" s="224">
        <v>0.43955005335453812</v>
      </c>
      <c r="J75" s="224">
        <v>0.29644514554098139</v>
      </c>
      <c r="K75" s="224">
        <v>0.20250507034961959</v>
      </c>
      <c r="L75" s="224">
        <v>0.41961648757160158</v>
      </c>
      <c r="M75" s="224">
        <v>0.4361546246550399</v>
      </c>
      <c r="N75" s="224">
        <v>0.41005110182692628</v>
      </c>
      <c r="O75" s="224">
        <v>0.34388096411774849</v>
      </c>
      <c r="P75" s="224">
        <v>0.36644794164917949</v>
      </c>
      <c r="Q75" s="224">
        <v>0.33722517016482789</v>
      </c>
      <c r="R75" s="224">
        <v>0.37622266689969192</v>
      </c>
      <c r="S75" s="224">
        <v>0.41524271147006031</v>
      </c>
      <c r="T75" s="224">
        <v>0.42902124506804601</v>
      </c>
      <c r="U75" s="224">
        <v>0.42717985729034108</v>
      </c>
      <c r="V75" s="224">
        <v>0.45069798137852662</v>
      </c>
      <c r="W75" s="224">
        <v>0.41292500154042611</v>
      </c>
      <c r="X75" s="224">
        <v>0.44982508445905689</v>
      </c>
      <c r="Y75" s="224">
        <v>0.40141662356501878</v>
      </c>
      <c r="DA75" s="177" t="s">
        <v>550</v>
      </c>
    </row>
    <row r="76" spans="1:105" ht="12" customHeight="1" x14ac:dyDescent="0.25">
      <c r="A76" s="173" t="s">
        <v>94</v>
      </c>
      <c r="B76" s="224">
        <v>1.0536490701531179E-2</v>
      </c>
      <c r="C76" s="224">
        <v>9.9145959344412744E-3</v>
      </c>
      <c r="D76" s="224">
        <v>8.5374268472077162E-3</v>
      </c>
      <c r="E76" s="224">
        <v>9.4032978006020982E-3</v>
      </c>
      <c r="F76" s="224">
        <v>8.8380120525831125E-3</v>
      </c>
      <c r="G76" s="224">
        <v>8.6630040657631139E-3</v>
      </c>
      <c r="H76" s="224">
        <v>9.5803971753388104E-3</v>
      </c>
      <c r="I76" s="224">
        <v>1.203369635425844E-2</v>
      </c>
      <c r="J76" s="224">
        <v>8.1158694895134866E-3</v>
      </c>
      <c r="K76" s="224">
        <v>5.5440432965196173E-3</v>
      </c>
      <c r="L76" s="224">
        <v>1.148796902227695E-2</v>
      </c>
      <c r="M76" s="224">
        <v>1.1940738663432411E-2</v>
      </c>
      <c r="N76" s="224">
        <v>1.1226094528839161E-2</v>
      </c>
      <c r="O76" s="224">
        <v>9.4145344145023131E-3</v>
      </c>
      <c r="P76" s="224">
        <v>1.0032357465993499E-2</v>
      </c>
      <c r="Q76" s="224">
        <v>9.2323167061555637E-3</v>
      </c>
      <c r="R76" s="224">
        <v>1.029996311116013E-2</v>
      </c>
      <c r="S76" s="224">
        <v>1.136822681515906E-2</v>
      </c>
      <c r="T76" s="224">
        <v>1.17454459469956E-2</v>
      </c>
      <c r="U76" s="224">
        <v>1.169503371016789E-2</v>
      </c>
      <c r="V76" s="224">
        <v>1.2338896592083461E-2</v>
      </c>
      <c r="W76" s="224">
        <v>1.1304774160978691E-2</v>
      </c>
      <c r="X76" s="224">
        <v>1.2314999025930759E-2</v>
      </c>
      <c r="Y76" s="224">
        <v>1.0989705774502159E-2</v>
      </c>
      <c r="DA76" s="177" t="s">
        <v>551</v>
      </c>
    </row>
    <row r="77" spans="1:105" ht="12" customHeight="1" x14ac:dyDescent="0.25">
      <c r="A77" s="56" t="s">
        <v>95</v>
      </c>
      <c r="B77" s="260">
        <v>4.9570816618544428E-2</v>
      </c>
      <c r="C77" s="260">
        <v>4.6743937342287267E-2</v>
      </c>
      <c r="D77" s="260">
        <v>4.0282583613933817E-2</v>
      </c>
      <c r="E77" s="260">
        <v>4.4744641454826879E-2</v>
      </c>
      <c r="F77" s="260">
        <v>4.1525887296137473E-2</v>
      </c>
      <c r="G77" s="260">
        <v>4.0721709576341601E-2</v>
      </c>
      <c r="H77" s="260">
        <v>4.5396775595931513E-2</v>
      </c>
      <c r="I77" s="260">
        <v>5.6730713819327448E-2</v>
      </c>
      <c r="J77" s="260">
        <v>3.8210649106242868E-2</v>
      </c>
      <c r="K77" s="260">
        <v>2.669735753001283E-2</v>
      </c>
      <c r="L77" s="260">
        <v>5.5103652604085153E-2</v>
      </c>
      <c r="M77" s="260">
        <v>5.7195072322051101E-2</v>
      </c>
      <c r="N77" s="260">
        <v>5.3345526344680122E-2</v>
      </c>
      <c r="O77" s="260">
        <v>4.6584777470462899E-2</v>
      </c>
      <c r="P77" s="260">
        <v>5.0923844967802098E-2</v>
      </c>
      <c r="Q77" s="260">
        <v>4.6550830090084427E-2</v>
      </c>
      <c r="R77" s="260">
        <v>5.1849743810456497E-2</v>
      </c>
      <c r="S77" s="260">
        <v>5.693037864440692E-2</v>
      </c>
      <c r="T77" s="260">
        <v>5.8655781276266181E-2</v>
      </c>
      <c r="U77" s="260">
        <v>5.7769139805493877E-2</v>
      </c>
      <c r="V77" s="260">
        <v>6.1116730125914578E-2</v>
      </c>
      <c r="W77" s="260">
        <v>5.6290297317402822E-2</v>
      </c>
      <c r="X77" s="260">
        <v>6.2220154901693567E-2</v>
      </c>
      <c r="Y77" s="260">
        <v>5.5757437026829032E-2</v>
      </c>
      <c r="DA77" s="68" t="s">
        <v>552</v>
      </c>
    </row>
    <row r="78" spans="1:105" ht="12" customHeight="1" x14ac:dyDescent="0.25">
      <c r="A78" s="37" t="s">
        <v>159</v>
      </c>
      <c r="B78" s="226">
        <v>1.0802582996162001E-3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3.4290561136811272E-4</v>
      </c>
      <c r="P78" s="226">
        <v>0</v>
      </c>
      <c r="Q78" s="226">
        <v>1.9677221648492571E-5</v>
      </c>
      <c r="R78" s="226">
        <v>2.1435961711576461E-5</v>
      </c>
      <c r="S78" s="226">
        <v>5.3399807704023397E-5</v>
      </c>
      <c r="T78" s="226">
        <v>2.0596079627490329E-4</v>
      </c>
      <c r="U78" s="226">
        <v>2.0161573434748041E-4</v>
      </c>
      <c r="V78" s="226">
        <v>2.4939931934601781E-4</v>
      </c>
      <c r="W78" s="226">
        <v>2.0503472503920089E-4</v>
      </c>
      <c r="X78" s="226">
        <v>2.5728285896387692E-4</v>
      </c>
      <c r="Y78" s="226">
        <v>3.0504694184795662E-4</v>
      </c>
      <c r="DA78" s="69" t="s">
        <v>553</v>
      </c>
    </row>
    <row r="79" spans="1:105" ht="12" customHeight="1" x14ac:dyDescent="0.25">
      <c r="A79" s="37" t="s">
        <v>35</v>
      </c>
      <c r="B79" s="226">
        <v>1.4265942200642329E-2</v>
      </c>
      <c r="C79" s="226">
        <v>1.2775585428948241E-2</v>
      </c>
      <c r="D79" s="226">
        <v>1.092694390287886E-2</v>
      </c>
      <c r="E79" s="226">
        <v>1.072815596230982E-2</v>
      </c>
      <c r="F79" s="226">
        <v>1.201048416801759E-2</v>
      </c>
      <c r="G79" s="226">
        <v>1.153728631820343E-2</v>
      </c>
      <c r="H79" s="226">
        <v>1.2397740416586801E-2</v>
      </c>
      <c r="I79" s="226">
        <v>1.7613066918923601E-2</v>
      </c>
      <c r="J79" s="226">
        <v>1.1211120542290891E-2</v>
      </c>
      <c r="K79" s="226">
        <v>7.3136525280186526E-3</v>
      </c>
      <c r="L79" s="226">
        <v>1.48427994152514E-2</v>
      </c>
      <c r="M79" s="226">
        <v>1.162849904223991E-2</v>
      </c>
      <c r="N79" s="226">
        <v>1.376089534761849E-2</v>
      </c>
      <c r="O79" s="226">
        <v>1.0665764711461389E-2</v>
      </c>
      <c r="P79" s="226">
        <v>1.1043225158370831E-2</v>
      </c>
      <c r="Q79" s="226">
        <v>1.0366886913212241E-2</v>
      </c>
      <c r="R79" s="226">
        <v>1.0996920776932611E-2</v>
      </c>
      <c r="S79" s="226">
        <v>1.70852966414069E-2</v>
      </c>
      <c r="T79" s="226">
        <v>1.646720538160646E-2</v>
      </c>
      <c r="U79" s="226">
        <v>1.4902515186314439E-2</v>
      </c>
      <c r="V79" s="226">
        <v>1.527286449231945E-2</v>
      </c>
      <c r="W79" s="226">
        <v>1.5926039351746041E-2</v>
      </c>
      <c r="X79" s="226">
        <v>2.1544536674753211E-2</v>
      </c>
      <c r="Y79" s="226">
        <v>1.509528760746868E-2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3.4224616118285887E-2</v>
      </c>
      <c r="C82" s="226">
        <v>3.3968351913339023E-2</v>
      </c>
      <c r="D82" s="226">
        <v>2.9355639711054961E-2</v>
      </c>
      <c r="E82" s="226">
        <v>3.4016485492517061E-2</v>
      </c>
      <c r="F82" s="226">
        <v>2.9515403128119878E-2</v>
      </c>
      <c r="G82" s="226">
        <v>2.9184423258138172E-2</v>
      </c>
      <c r="H82" s="226">
        <v>3.2999035179344709E-2</v>
      </c>
      <c r="I82" s="226">
        <v>3.9117646900403848E-2</v>
      </c>
      <c r="J82" s="226">
        <v>2.6999528563951981E-2</v>
      </c>
      <c r="K82" s="226">
        <v>1.938370500199418E-2</v>
      </c>
      <c r="L82" s="226">
        <v>4.0260853188833753E-2</v>
      </c>
      <c r="M82" s="226">
        <v>4.5566573279811187E-2</v>
      </c>
      <c r="N82" s="226">
        <v>3.9584630997061637E-2</v>
      </c>
      <c r="O82" s="226">
        <v>3.5576107147633387E-2</v>
      </c>
      <c r="P82" s="226">
        <v>3.9880619809431257E-2</v>
      </c>
      <c r="Q82" s="226">
        <v>3.6164265955223693E-2</v>
      </c>
      <c r="R82" s="226">
        <v>4.0831387071812317E-2</v>
      </c>
      <c r="S82" s="226">
        <v>3.9791682195296003E-2</v>
      </c>
      <c r="T82" s="226">
        <v>4.1982615098384822E-2</v>
      </c>
      <c r="U82" s="226">
        <v>4.2665008884831962E-2</v>
      </c>
      <c r="V82" s="226">
        <v>4.5594466314249113E-2</v>
      </c>
      <c r="W82" s="226">
        <v>4.0159223240617582E-2</v>
      </c>
      <c r="X82" s="226">
        <v>4.0418335367976489E-2</v>
      </c>
      <c r="Y82" s="226">
        <v>4.035710247751239E-2</v>
      </c>
      <c r="DA82" s="69" t="s">
        <v>557</v>
      </c>
    </row>
    <row r="83" spans="1:105" ht="12" customHeight="1" x14ac:dyDescent="0.25">
      <c r="A83" s="57" t="s">
        <v>558</v>
      </c>
      <c r="B83" s="261">
        <v>4.2757865004553484</v>
      </c>
      <c r="C83" s="261">
        <v>4.0319508513303832</v>
      </c>
      <c r="D83" s="261">
        <v>3.474619523526008</v>
      </c>
      <c r="E83" s="261">
        <v>3.859499337533431</v>
      </c>
      <c r="F83" s="261">
        <v>3.581862079993074</v>
      </c>
      <c r="G83" s="261">
        <v>3.5124968269505441</v>
      </c>
      <c r="H83" s="261">
        <v>3.915749900812997</v>
      </c>
      <c r="I83" s="261">
        <v>4.8933714805725259</v>
      </c>
      <c r="J83" s="261">
        <v>3.2959024839019651</v>
      </c>
      <c r="K83" s="261">
        <v>2.3028105791171178</v>
      </c>
      <c r="L83" s="261">
        <v>4.7530274867851636</v>
      </c>
      <c r="M83" s="261">
        <v>4.9334252451210538</v>
      </c>
      <c r="N83" s="261">
        <v>4.6013783303085294</v>
      </c>
      <c r="O83" s="261">
        <v>4.018222337705164</v>
      </c>
      <c r="P83" s="261">
        <v>4.3924934813995531</v>
      </c>
      <c r="Q83" s="261">
        <v>4.0152755315429882</v>
      </c>
      <c r="R83" s="261">
        <v>4.4723324515372092</v>
      </c>
      <c r="S83" s="261">
        <v>4.910588229599461</v>
      </c>
      <c r="T83" s="261">
        <v>5.0594540270686439</v>
      </c>
      <c r="U83" s="261">
        <v>4.983294673381419</v>
      </c>
      <c r="V83" s="261">
        <v>5.2719746798611062</v>
      </c>
      <c r="W83" s="261">
        <v>4.8554982426415343</v>
      </c>
      <c r="X83" s="261">
        <v>5.3663626965876148</v>
      </c>
      <c r="Y83" s="261">
        <v>4.8087634365799179</v>
      </c>
      <c r="DA83" s="70" t="s">
        <v>559</v>
      </c>
    </row>
    <row r="84" spans="1:105" ht="12" customHeight="1" x14ac:dyDescent="0.25">
      <c r="A84" s="60" t="s">
        <v>560</v>
      </c>
      <c r="B84" s="262">
        <v>1.323703771862802</v>
      </c>
      <c r="C84" s="262">
        <v>1.101972479752845</v>
      </c>
      <c r="D84" s="262">
        <v>0.94251582721927241</v>
      </c>
      <c r="E84" s="262">
        <v>0.92536914998619191</v>
      </c>
      <c r="F84" s="262">
        <v>1.0359778105880679</v>
      </c>
      <c r="G84" s="262">
        <v>0.99516159822163797</v>
      </c>
      <c r="H84" s="262">
        <v>1.0693810335486871</v>
      </c>
      <c r="I84" s="262">
        <v>1.519234882553395</v>
      </c>
      <c r="J84" s="262">
        <v>0.96702780264007271</v>
      </c>
      <c r="K84" s="262">
        <v>0.63084731867468513</v>
      </c>
      <c r="L84" s="262">
        <v>1.280282345499153</v>
      </c>
      <c r="M84" s="262">
        <v>1.0030292542480881</v>
      </c>
      <c r="N84" s="262">
        <v>1.186961494185157</v>
      </c>
      <c r="O84" s="262">
        <v>0.94956523142506877</v>
      </c>
      <c r="P84" s="262">
        <v>0.952545797601132</v>
      </c>
      <c r="Q84" s="262">
        <v>0.89618287270240549</v>
      </c>
      <c r="R84" s="262">
        <v>0.95089025480554779</v>
      </c>
      <c r="S84" s="262">
        <v>1.478801846630297</v>
      </c>
      <c r="T84" s="262">
        <v>1.441100606722596</v>
      </c>
      <c r="U84" s="262">
        <v>1.3069077625439369</v>
      </c>
      <c r="V84" s="262">
        <v>1.343025113608737</v>
      </c>
      <c r="W84" s="262">
        <v>1.394802587063513</v>
      </c>
      <c r="X84" s="262">
        <v>1.8854586756385829</v>
      </c>
      <c r="Y84" s="262">
        <v>1.3332237359005921</v>
      </c>
      <c r="DA84" s="72" t="s">
        <v>561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3.6333681765971741E-4</v>
      </c>
      <c r="R85" s="230">
        <v>6.2847971904957513E-4</v>
      </c>
      <c r="S85" s="230">
        <v>6.9532157230940608E-4</v>
      </c>
      <c r="T85" s="230">
        <v>4.0913178453985E-3</v>
      </c>
      <c r="U85" s="230">
        <v>5.4049463558833713E-3</v>
      </c>
      <c r="V85" s="230">
        <v>5.4463107389998433E-3</v>
      </c>
      <c r="W85" s="230">
        <v>4.7174840011607088E-3</v>
      </c>
      <c r="X85" s="230">
        <v>7.8444545677971763E-3</v>
      </c>
      <c r="Y85" s="230">
        <v>6.9522534591040172E-3</v>
      </c>
      <c r="DA85" s="71" t="s">
        <v>562</v>
      </c>
    </row>
    <row r="86" spans="1:105" ht="12" customHeight="1" x14ac:dyDescent="0.25">
      <c r="A86" s="59" t="s">
        <v>159</v>
      </c>
      <c r="B86" s="230">
        <v>9.3178893744022939E-2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2.957770890281566E-2</v>
      </c>
      <c r="P86" s="230">
        <v>0</v>
      </c>
      <c r="Q86" s="230">
        <v>1.697119406935644E-3</v>
      </c>
      <c r="R86" s="230">
        <v>1.848712608413455E-3</v>
      </c>
      <c r="S86" s="230">
        <v>4.6054030094134363E-3</v>
      </c>
      <c r="T86" s="230">
        <v>1.775113222251757E-2</v>
      </c>
      <c r="U86" s="230">
        <v>1.7372958922258128E-2</v>
      </c>
      <c r="V86" s="230">
        <v>2.1491146333737061E-2</v>
      </c>
      <c r="W86" s="230">
        <v>1.7668737712738809E-2</v>
      </c>
      <c r="X86" s="230">
        <v>2.2157689824064099E-2</v>
      </c>
      <c r="Y86" s="230">
        <v>2.6270537077188641E-2</v>
      </c>
      <c r="DA86" s="71" t="s">
        <v>563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1.230524878118779</v>
      </c>
      <c r="C88" s="230">
        <v>1.101972479752845</v>
      </c>
      <c r="D88" s="230">
        <v>0.94251582721927241</v>
      </c>
      <c r="E88" s="230">
        <v>0.92536914998619191</v>
      </c>
      <c r="F88" s="230">
        <v>1.0359778105880679</v>
      </c>
      <c r="G88" s="230">
        <v>0.99516159822163797</v>
      </c>
      <c r="H88" s="230">
        <v>1.0693810335486871</v>
      </c>
      <c r="I88" s="230">
        <v>1.519234882553395</v>
      </c>
      <c r="J88" s="230">
        <v>0.96702780264007271</v>
      </c>
      <c r="K88" s="230">
        <v>0.63084731867468513</v>
      </c>
      <c r="L88" s="230">
        <v>1.280282345499153</v>
      </c>
      <c r="M88" s="230">
        <v>1.0030292542480881</v>
      </c>
      <c r="N88" s="230">
        <v>1.186961494185157</v>
      </c>
      <c r="O88" s="230">
        <v>0.91998752252225313</v>
      </c>
      <c r="P88" s="230">
        <v>0.952545797601132</v>
      </c>
      <c r="Q88" s="230">
        <v>0.8941224164778101</v>
      </c>
      <c r="R88" s="230">
        <v>0.94841306247808477</v>
      </c>
      <c r="S88" s="230">
        <v>1.4735011220485741</v>
      </c>
      <c r="T88" s="230">
        <v>1.41925815665468</v>
      </c>
      <c r="U88" s="230">
        <v>1.284129857265796</v>
      </c>
      <c r="V88" s="230">
        <v>1.316087656536</v>
      </c>
      <c r="W88" s="230">
        <v>1.372416365349614</v>
      </c>
      <c r="X88" s="230">
        <v>1.8554565312467219</v>
      </c>
      <c r="Y88" s="230">
        <v>1.3000009453643</v>
      </c>
      <c r="DA88" s="71" t="s">
        <v>565</v>
      </c>
    </row>
    <row r="89" spans="1:105" ht="12" customHeight="1" x14ac:dyDescent="0.25">
      <c r="A89" s="60" t="s">
        <v>566</v>
      </c>
      <c r="B89" s="262">
        <v>2.9520827285925462</v>
      </c>
      <c r="C89" s="262">
        <v>2.9299783715775378</v>
      </c>
      <c r="D89" s="262">
        <v>2.5321036963067352</v>
      </c>
      <c r="E89" s="262">
        <v>2.9341301875472401</v>
      </c>
      <c r="F89" s="262">
        <v>2.5458842694050059</v>
      </c>
      <c r="G89" s="262">
        <v>2.5173352287289061</v>
      </c>
      <c r="H89" s="262">
        <v>2.846368867264311</v>
      </c>
      <c r="I89" s="262">
        <v>3.374136598019132</v>
      </c>
      <c r="J89" s="262">
        <v>2.328874681261893</v>
      </c>
      <c r="K89" s="262">
        <v>1.671963260442433</v>
      </c>
      <c r="L89" s="262">
        <v>3.4727451412860111</v>
      </c>
      <c r="M89" s="262">
        <v>3.9303959908729662</v>
      </c>
      <c r="N89" s="262">
        <v>3.4144168361233729</v>
      </c>
      <c r="O89" s="262">
        <v>3.0686571062800949</v>
      </c>
      <c r="P89" s="262">
        <v>3.4399476837984211</v>
      </c>
      <c r="Q89" s="262">
        <v>3.1190926588405818</v>
      </c>
      <c r="R89" s="262">
        <v>3.5214421967316611</v>
      </c>
      <c r="S89" s="262">
        <v>3.4317863829691642</v>
      </c>
      <c r="T89" s="262">
        <v>3.6183534203460481</v>
      </c>
      <c r="U89" s="262">
        <v>3.6763869108374809</v>
      </c>
      <c r="V89" s="262">
        <v>3.9289495662523688</v>
      </c>
      <c r="W89" s="262">
        <v>3.4606956555780211</v>
      </c>
      <c r="X89" s="262">
        <v>3.4809040209490321</v>
      </c>
      <c r="Y89" s="262">
        <v>3.475539700679326</v>
      </c>
      <c r="DA89" s="72" t="s">
        <v>567</v>
      </c>
    </row>
    <row r="90" spans="1:105" ht="12" customHeight="1" x14ac:dyDescent="0.25">
      <c r="A90" s="57" t="s">
        <v>517</v>
      </c>
      <c r="B90" s="294">
        <v>8.200660123086033</v>
      </c>
      <c r="C90" s="294">
        <v>7.7330003640796061</v>
      </c>
      <c r="D90" s="294">
        <v>6.6640777705906169</v>
      </c>
      <c r="E90" s="294">
        <v>7.402250395106674</v>
      </c>
      <c r="F90" s="294">
        <v>6.8697615099970673</v>
      </c>
      <c r="G90" s="294">
        <v>6.7367237952998833</v>
      </c>
      <c r="H90" s="294">
        <v>7.5101350500441306</v>
      </c>
      <c r="I90" s="294">
        <v>9.3851450169235697</v>
      </c>
      <c r="J90" s="294">
        <v>6.3213109603196198</v>
      </c>
      <c r="K90" s="294">
        <v>4.4166299896347274</v>
      </c>
      <c r="L90" s="294">
        <v>9.1159750307130594</v>
      </c>
      <c r="M90" s="294">
        <v>9.4619653421848078</v>
      </c>
      <c r="N90" s="294">
        <v>8.8251225313927311</v>
      </c>
      <c r="O90" s="294">
        <v>7.706670032987633</v>
      </c>
      <c r="P90" s="294">
        <v>8.4244959681669318</v>
      </c>
      <c r="Q90" s="294">
        <v>7.7010182644107728</v>
      </c>
      <c r="R90" s="294">
        <v>8.5776215413465984</v>
      </c>
      <c r="S90" s="294">
        <v>9.4181655400903175</v>
      </c>
      <c r="T90" s="294">
        <v>9.7036797510704353</v>
      </c>
      <c r="U90" s="294">
        <v>9.5576114254614915</v>
      </c>
      <c r="V90" s="294">
        <v>10.111279532421021</v>
      </c>
      <c r="W90" s="294">
        <v>9.3125067895472107</v>
      </c>
      <c r="X90" s="294">
        <v>10.292309161656201</v>
      </c>
      <c r="Y90" s="294">
        <v>9.2228726928988323</v>
      </c>
      <c r="DA90" s="70" t="s">
        <v>568</v>
      </c>
    </row>
    <row r="91" spans="1:105" ht="12" customHeight="1" x14ac:dyDescent="0.25">
      <c r="A91" s="60" t="s">
        <v>519</v>
      </c>
      <c r="B91" s="262">
        <v>2.5387714600665472</v>
      </c>
      <c r="C91" s="262">
        <v>2.1135063152673812</v>
      </c>
      <c r="D91" s="262">
        <v>1.807679583354177</v>
      </c>
      <c r="E91" s="262">
        <v>1.774793452998094</v>
      </c>
      <c r="F91" s="262">
        <v>1.986933145232298</v>
      </c>
      <c r="G91" s="262">
        <v>1.908650498263571</v>
      </c>
      <c r="H91" s="262">
        <v>2.050998195834457</v>
      </c>
      <c r="I91" s="262">
        <v>2.9137864852770661</v>
      </c>
      <c r="J91" s="262">
        <v>1.854691841648648</v>
      </c>
      <c r="K91" s="262">
        <v>1.2099211336815581</v>
      </c>
      <c r="L91" s="262">
        <v>2.4554921944554189</v>
      </c>
      <c r="M91" s="262">
        <v>1.923740113479719</v>
      </c>
      <c r="N91" s="262">
        <v>2.2765093140095352</v>
      </c>
      <c r="O91" s="262">
        <v>1.821199848679826</v>
      </c>
      <c r="P91" s="262">
        <v>1.826916366607384</v>
      </c>
      <c r="Q91" s="262">
        <v>1.718816209925506</v>
      </c>
      <c r="R91" s="262">
        <v>1.82374115105713</v>
      </c>
      <c r="S91" s="262">
        <v>2.8362387439867698</v>
      </c>
      <c r="T91" s="262">
        <v>2.763930396816241</v>
      </c>
      <c r="U91" s="262">
        <v>2.50655788629865</v>
      </c>
      <c r="V91" s="262">
        <v>2.5758284451998148</v>
      </c>
      <c r="W91" s="262">
        <v>2.675134026006881</v>
      </c>
      <c r="X91" s="262">
        <v>3.616178163570448</v>
      </c>
      <c r="Y91" s="262">
        <v>2.5570300867425049</v>
      </c>
      <c r="DA91" s="72" t="s">
        <v>569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6.9685466089425057E-4</v>
      </c>
      <c r="R92" s="297">
        <v>1.2053802428229981E-3</v>
      </c>
      <c r="S92" s="297">
        <v>1.333578252831844E-3</v>
      </c>
      <c r="T92" s="297">
        <v>7.8468621157900906E-3</v>
      </c>
      <c r="U92" s="297">
        <v>1.036630992763358E-2</v>
      </c>
      <c r="V92" s="297">
        <v>1.044564392784692E-2</v>
      </c>
      <c r="W92" s="297">
        <v>9.0478051056794052E-3</v>
      </c>
      <c r="X92" s="297">
        <v>1.5045116437559181E-2</v>
      </c>
      <c r="Y92" s="297">
        <v>1.3333936973136911E-2</v>
      </c>
      <c r="DA92" s="71" t="s">
        <v>570</v>
      </c>
    </row>
    <row r="93" spans="1:105" ht="12" customHeight="1" x14ac:dyDescent="0.25">
      <c r="A93" s="59" t="s">
        <v>159</v>
      </c>
      <c r="B93" s="297">
        <v>0.17871061573315319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5.6727981601919587E-2</v>
      </c>
      <c r="P93" s="297">
        <v>0</v>
      </c>
      <c r="Q93" s="297">
        <v>3.254956589411192E-3</v>
      </c>
      <c r="R93" s="297">
        <v>3.545701770948588E-3</v>
      </c>
      <c r="S93" s="297">
        <v>8.8328415850546238E-3</v>
      </c>
      <c r="T93" s="297">
        <v>3.4045432844068538E-2</v>
      </c>
      <c r="U93" s="297">
        <v>3.3320122844908567E-2</v>
      </c>
      <c r="V93" s="297">
        <v>4.1218518913354402E-2</v>
      </c>
      <c r="W93" s="297">
        <v>3.388740592419498E-2</v>
      </c>
      <c r="X93" s="297">
        <v>4.2496902813215942E-2</v>
      </c>
      <c r="Y93" s="297">
        <v>5.0385056830599767E-2</v>
      </c>
      <c r="DA93" s="71" t="s">
        <v>571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2.3600608443333941</v>
      </c>
      <c r="C95" s="297">
        <v>2.1135063152673812</v>
      </c>
      <c r="D95" s="297">
        <v>1.807679583354177</v>
      </c>
      <c r="E95" s="297">
        <v>1.774793452998094</v>
      </c>
      <c r="F95" s="297">
        <v>1.986933145232298</v>
      </c>
      <c r="G95" s="297">
        <v>1.908650498263571</v>
      </c>
      <c r="H95" s="297">
        <v>2.050998195834457</v>
      </c>
      <c r="I95" s="297">
        <v>2.9137864852770661</v>
      </c>
      <c r="J95" s="297">
        <v>1.854691841648648</v>
      </c>
      <c r="K95" s="297">
        <v>1.2099211336815581</v>
      </c>
      <c r="L95" s="297">
        <v>2.4554921944554189</v>
      </c>
      <c r="M95" s="297">
        <v>1.923740113479719</v>
      </c>
      <c r="N95" s="297">
        <v>2.2765093140095352</v>
      </c>
      <c r="O95" s="297">
        <v>1.7644718670779069</v>
      </c>
      <c r="P95" s="297">
        <v>1.826916366607384</v>
      </c>
      <c r="Q95" s="297">
        <v>1.7148643986751999</v>
      </c>
      <c r="R95" s="297">
        <v>1.818990069043358</v>
      </c>
      <c r="S95" s="297">
        <v>2.8260723241488841</v>
      </c>
      <c r="T95" s="297">
        <v>2.7220381018563828</v>
      </c>
      <c r="U95" s="297">
        <v>2.462871453526108</v>
      </c>
      <c r="V95" s="297">
        <v>2.5241642823586141</v>
      </c>
      <c r="W95" s="297">
        <v>2.632198814977007</v>
      </c>
      <c r="X95" s="297">
        <v>3.558636144319673</v>
      </c>
      <c r="Y95" s="297">
        <v>2.493311092938769</v>
      </c>
      <c r="DA95" s="71" t="s">
        <v>573</v>
      </c>
    </row>
    <row r="96" spans="1:105" ht="12" customHeight="1" x14ac:dyDescent="0.25">
      <c r="A96" s="60" t="s">
        <v>525</v>
      </c>
      <c r="B96" s="262">
        <v>5.6618886630194867</v>
      </c>
      <c r="C96" s="262">
        <v>5.6194940488122249</v>
      </c>
      <c r="D96" s="262">
        <v>4.8563981872364401</v>
      </c>
      <c r="E96" s="262">
        <v>5.6274569421085801</v>
      </c>
      <c r="F96" s="262">
        <v>4.8828283647647686</v>
      </c>
      <c r="G96" s="262">
        <v>4.8280732970363118</v>
      </c>
      <c r="H96" s="262">
        <v>5.4591368542096737</v>
      </c>
      <c r="I96" s="262">
        <v>6.4713585316465041</v>
      </c>
      <c r="J96" s="262">
        <v>4.4666191186709723</v>
      </c>
      <c r="K96" s="262">
        <v>3.2067088559531678</v>
      </c>
      <c r="L96" s="262">
        <v>6.6604828362576391</v>
      </c>
      <c r="M96" s="262">
        <v>7.5382252287050893</v>
      </c>
      <c r="N96" s="262">
        <v>6.5486132173831963</v>
      </c>
      <c r="O96" s="262">
        <v>5.8854701843078061</v>
      </c>
      <c r="P96" s="262">
        <v>6.5975796015595476</v>
      </c>
      <c r="Q96" s="262">
        <v>5.982202054485267</v>
      </c>
      <c r="R96" s="262">
        <v>6.7538803902894697</v>
      </c>
      <c r="S96" s="262">
        <v>6.5819267961035477</v>
      </c>
      <c r="T96" s="262">
        <v>6.939749354254193</v>
      </c>
      <c r="U96" s="262">
        <v>7.0510535391628411</v>
      </c>
      <c r="V96" s="262">
        <v>7.5354510872211993</v>
      </c>
      <c r="W96" s="262">
        <v>6.6373727635403306</v>
      </c>
      <c r="X96" s="262">
        <v>6.6761309980857568</v>
      </c>
      <c r="Y96" s="262">
        <v>6.6658426061563274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5.4438476517227645</v>
      </c>
      <c r="C97" s="294">
        <f t="shared" si="1"/>
        <v>5.0975354847539824</v>
      </c>
      <c r="D97" s="294">
        <f t="shared" si="1"/>
        <v>4.3815045398674126</v>
      </c>
      <c r="E97" s="294">
        <f t="shared" si="1"/>
        <v>4.7307231096065134</v>
      </c>
      <c r="F97" s="294">
        <f t="shared" si="1"/>
        <v>4.5799795904553608</v>
      </c>
      <c r="G97" s="294">
        <f t="shared" si="1"/>
        <v>4.4847126042242333</v>
      </c>
      <c r="H97" s="294">
        <f t="shared" si="1"/>
        <v>4.8679767272811922</v>
      </c>
      <c r="I97" s="294">
        <f t="shared" si="1"/>
        <v>6.188085098102535</v>
      </c>
      <c r="J97" s="294">
        <f t="shared" si="1"/>
        <v>4.1860990438288921</v>
      </c>
      <c r="K97" s="294">
        <f t="shared" si="1"/>
        <v>2.7091648803097517</v>
      </c>
      <c r="L97" s="294">
        <f t="shared" si="1"/>
        <v>5.6684943795575409</v>
      </c>
      <c r="M97" s="294">
        <f t="shared" si="1"/>
        <v>5.9122083649825568</v>
      </c>
      <c r="N97" s="294">
        <f t="shared" si="1"/>
        <v>5.6661301905007502</v>
      </c>
      <c r="O97" s="294">
        <f t="shared" si="1"/>
        <v>4.2849042528354442</v>
      </c>
      <c r="P97" s="294">
        <f t="shared" si="1"/>
        <v>4.242158295948018</v>
      </c>
      <c r="Q97" s="294">
        <f t="shared" si="1"/>
        <v>3.9827665449458456</v>
      </c>
      <c r="R97" s="294">
        <f t="shared" si="1"/>
        <v>4.4646662390877951</v>
      </c>
      <c r="S97" s="294">
        <f t="shared" si="1"/>
        <v>5.0026974286005546</v>
      </c>
      <c r="T97" s="294">
        <f t="shared" si="1"/>
        <v>5.2099349578554257</v>
      </c>
      <c r="U97" s="294">
        <f t="shared" si="1"/>
        <v>5.3470717818198397</v>
      </c>
      <c r="V97" s="294">
        <f t="shared" si="1"/>
        <v>5.5994769025385818</v>
      </c>
      <c r="W97" s="294">
        <f t="shared" si="1"/>
        <v>5.0558684670826102</v>
      </c>
      <c r="X97" s="294">
        <f t="shared" si="1"/>
        <v>5.2821988044051915</v>
      </c>
      <c r="Y97" s="294">
        <f t="shared" si="1"/>
        <v>4.6554246792654377</v>
      </c>
      <c r="DA97" s="70"/>
    </row>
    <row r="98" spans="1:105" ht="12" customHeight="1" x14ac:dyDescent="0.25">
      <c r="A98" s="60" t="s">
        <v>528</v>
      </c>
      <c r="B98" s="262">
        <v>0.58906302057481319</v>
      </c>
      <c r="C98" s="262">
        <v>0.48935216699675849</v>
      </c>
      <c r="D98" s="262">
        <v>0.41821477221060221</v>
      </c>
      <c r="E98" s="262">
        <v>0.4071507261650873</v>
      </c>
      <c r="F98" s="262">
        <v>0.46162270428386332</v>
      </c>
      <c r="G98" s="262">
        <v>0.44323818083466687</v>
      </c>
      <c r="H98" s="262">
        <v>0.47248934890291427</v>
      </c>
      <c r="I98" s="262">
        <v>0.67469386787288221</v>
      </c>
      <c r="J98" s="262">
        <v>0.43002196418944699</v>
      </c>
      <c r="K98" s="262">
        <v>0.27427336576581102</v>
      </c>
      <c r="L98" s="262">
        <v>0.55881707013911408</v>
      </c>
      <c r="M98" s="262">
        <v>0.43841683104812412</v>
      </c>
      <c r="N98" s="262">
        <v>0.52295986464971933</v>
      </c>
      <c r="O98" s="262">
        <v>0.40177292365590872</v>
      </c>
      <c r="P98" s="262">
        <v>0.39288795550981281</v>
      </c>
      <c r="Q98" s="262">
        <v>0.37211995413178772</v>
      </c>
      <c r="R98" s="262">
        <v>0.39547857774834527</v>
      </c>
      <c r="S98" s="262">
        <v>0.61824437377057717</v>
      </c>
      <c r="T98" s="262">
        <v>0.60415884048066881</v>
      </c>
      <c r="U98" s="262">
        <v>0.55388655592013758</v>
      </c>
      <c r="V98" s="262">
        <v>0.56764670303322795</v>
      </c>
      <c r="W98" s="262">
        <v>0.58645110766251862</v>
      </c>
      <c r="X98" s="262">
        <v>0.7813801157297432</v>
      </c>
      <c r="Y98" s="262">
        <v>0.55023304204287748</v>
      </c>
      <c r="DA98" s="72" t="s">
        <v>575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1.5086751157631319E-4</v>
      </c>
      <c r="R99" s="230">
        <v>2.6138690997967268E-4</v>
      </c>
      <c r="S99" s="230">
        <v>2.9069388236236922E-4</v>
      </c>
      <c r="T99" s="230">
        <v>1.7152208763101539E-3</v>
      </c>
      <c r="U99" s="230">
        <v>2.2906950343350571E-3</v>
      </c>
      <c r="V99" s="230">
        <v>2.3019527359250812E-3</v>
      </c>
      <c r="W99" s="230">
        <v>1.983487658769973E-3</v>
      </c>
      <c r="X99" s="230">
        <v>3.2509335246746151E-3</v>
      </c>
      <c r="Y99" s="230">
        <v>2.8692555246714771E-3</v>
      </c>
      <c r="DA99" s="71" t="s">
        <v>576</v>
      </c>
    </row>
    <row r="100" spans="1:105" ht="12" customHeight="1" x14ac:dyDescent="0.25">
      <c r="A100" s="59" t="s">
        <v>159</v>
      </c>
      <c r="B100" s="230">
        <v>4.1465652489175428E-2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1.2514698503749269E-2</v>
      </c>
      <c r="P100" s="230">
        <v>0</v>
      </c>
      <c r="Q100" s="230">
        <v>7.0469099008854956E-4</v>
      </c>
      <c r="R100" s="230">
        <v>7.6888603006063907E-4</v>
      </c>
      <c r="S100" s="230">
        <v>1.925386086042508E-3</v>
      </c>
      <c r="T100" s="230">
        <v>7.4418839397794121E-3</v>
      </c>
      <c r="U100" s="230">
        <v>7.3629131751890347E-3</v>
      </c>
      <c r="V100" s="230">
        <v>9.0835072532415313E-3</v>
      </c>
      <c r="W100" s="230">
        <v>7.4289013361016664E-3</v>
      </c>
      <c r="X100" s="230">
        <v>9.182687726193229E-3</v>
      </c>
      <c r="Y100" s="230">
        <v>1.08420793471078E-2</v>
      </c>
      <c r="DA100" s="71" t="s">
        <v>577</v>
      </c>
    </row>
    <row r="101" spans="1:105" ht="12" customHeight="1" x14ac:dyDescent="0.25">
      <c r="A101" s="59" t="s">
        <v>35</v>
      </c>
      <c r="B101" s="230">
        <v>0.54759736808563775</v>
      </c>
      <c r="C101" s="230">
        <v>0.48935216699675849</v>
      </c>
      <c r="D101" s="230">
        <v>0.41821477221060221</v>
      </c>
      <c r="E101" s="230">
        <v>0.4071507261650873</v>
      </c>
      <c r="F101" s="230">
        <v>0.46162270428386332</v>
      </c>
      <c r="G101" s="230">
        <v>0.44323818083466687</v>
      </c>
      <c r="H101" s="230">
        <v>0.47248934890291427</v>
      </c>
      <c r="I101" s="230">
        <v>0.67469386787288221</v>
      </c>
      <c r="J101" s="230">
        <v>0.43002196418944699</v>
      </c>
      <c r="K101" s="230">
        <v>0.27427336576581102</v>
      </c>
      <c r="L101" s="230">
        <v>0.55881707013911408</v>
      </c>
      <c r="M101" s="230">
        <v>0.43841683104812412</v>
      </c>
      <c r="N101" s="230">
        <v>0.52295986464971933</v>
      </c>
      <c r="O101" s="230">
        <v>0.38925822515215941</v>
      </c>
      <c r="P101" s="230">
        <v>0.39288795550981281</v>
      </c>
      <c r="Q101" s="230">
        <v>0.37126439563012281</v>
      </c>
      <c r="R101" s="230">
        <v>0.39444830480830501</v>
      </c>
      <c r="S101" s="230">
        <v>0.61602829380217228</v>
      </c>
      <c r="T101" s="230">
        <v>0.59500173566457926</v>
      </c>
      <c r="U101" s="230">
        <v>0.54423294771061348</v>
      </c>
      <c r="V101" s="230">
        <v>0.55626124304406133</v>
      </c>
      <c r="W101" s="230">
        <v>0.577038718667647</v>
      </c>
      <c r="X101" s="230">
        <v>0.76894649447887531</v>
      </c>
      <c r="Y101" s="230">
        <v>0.53652170717109826</v>
      </c>
      <c r="DA101" s="71" t="s">
        <v>578</v>
      </c>
    </row>
    <row r="102" spans="1:105" ht="12" customHeight="1" x14ac:dyDescent="0.25">
      <c r="A102" s="60" t="s">
        <v>533</v>
      </c>
      <c r="B102" s="262">
        <v>3.5410747165465302</v>
      </c>
      <c r="C102" s="262">
        <v>3.30706982197675</v>
      </c>
      <c r="D102" s="262">
        <v>2.8397402844732449</v>
      </c>
      <c r="E102" s="262">
        <v>3.0325921983546551</v>
      </c>
      <c r="F102" s="262">
        <v>2.9839329928939291</v>
      </c>
      <c r="G102" s="262">
        <v>2.9202705010047731</v>
      </c>
      <c r="H102" s="262">
        <v>3.1378636403096061</v>
      </c>
      <c r="I102" s="262">
        <v>4.0149334879858571</v>
      </c>
      <c r="J102" s="262">
        <v>2.7204633547256249</v>
      </c>
      <c r="K102" s="262">
        <v>1.707972373725966</v>
      </c>
      <c r="L102" s="262">
        <v>3.5938950509067822</v>
      </c>
      <c r="M102" s="262">
        <v>3.7558438790831068</v>
      </c>
      <c r="N102" s="262">
        <v>3.6388224803443752</v>
      </c>
      <c r="O102" s="262">
        <v>2.5847441341920532</v>
      </c>
      <c r="P102" s="262">
        <v>2.4304262114190052</v>
      </c>
      <c r="Q102" s="262">
        <v>2.3155129160981178</v>
      </c>
      <c r="R102" s="262">
        <v>2.6046075538577118</v>
      </c>
      <c r="S102" s="262">
        <v>2.9497222096611129</v>
      </c>
      <c r="T102" s="262">
        <v>3.0888381626700201</v>
      </c>
      <c r="U102" s="262">
        <v>3.2350788754485258</v>
      </c>
      <c r="V102" s="262">
        <v>3.37120952676585</v>
      </c>
      <c r="W102" s="262">
        <v>3.0143520911735102</v>
      </c>
      <c r="X102" s="262">
        <v>3.0582470630671161</v>
      </c>
      <c r="Y102" s="262">
        <v>2.670806146812895</v>
      </c>
      <c r="DA102" s="72" t="s">
        <v>579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9.3872237645245766E-4</v>
      </c>
      <c r="R105" s="229">
        <v>1.7213892904629859E-3</v>
      </c>
      <c r="S105" s="229">
        <v>1.3868728015101141E-3</v>
      </c>
      <c r="T105" s="229">
        <v>8.7687752247527766E-3</v>
      </c>
      <c r="U105" s="229">
        <v>1.337849415883405E-2</v>
      </c>
      <c r="V105" s="229">
        <v>1.367011325299514E-2</v>
      </c>
      <c r="W105" s="229">
        <v>1.019423996864054E-2</v>
      </c>
      <c r="X105" s="229">
        <v>1.27224315664005E-2</v>
      </c>
      <c r="Y105" s="229">
        <v>1.3927235746544401E-2</v>
      </c>
      <c r="DA105" s="73" t="s">
        <v>582</v>
      </c>
    </row>
    <row r="106" spans="1:105" ht="12" customHeight="1" x14ac:dyDescent="0.25">
      <c r="A106" s="64" t="s">
        <v>159</v>
      </c>
      <c r="B106" s="229">
        <v>0.24732904439803921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7.8546689219792715E-2</v>
      </c>
      <c r="P106" s="229">
        <v>0</v>
      </c>
      <c r="Q106" s="229">
        <v>4.3847028029354602E-3</v>
      </c>
      <c r="R106" s="229">
        <v>5.0635748279663842E-3</v>
      </c>
      <c r="S106" s="229">
        <v>9.1858334734740092E-3</v>
      </c>
      <c r="T106" s="229">
        <v>3.8045366878349127E-2</v>
      </c>
      <c r="U106" s="229">
        <v>4.3002097367737392E-2</v>
      </c>
      <c r="V106" s="229">
        <v>5.3942277331907783E-2</v>
      </c>
      <c r="W106" s="229">
        <v>3.8181232229364447E-2</v>
      </c>
      <c r="X106" s="229">
        <v>3.5936175041848081E-2</v>
      </c>
      <c r="Y106" s="229">
        <v>5.2626959764135943E-2</v>
      </c>
      <c r="DA106" s="73" t="s">
        <v>583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0.14034389769853739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3.2662390589140671</v>
      </c>
      <c r="C109" s="229">
        <v>3.2473753241432419</v>
      </c>
      <c r="D109" s="229">
        <v>2.798466192457965</v>
      </c>
      <c r="E109" s="229">
        <v>3.0325921983546551</v>
      </c>
      <c r="F109" s="229">
        <v>2.9839329928939291</v>
      </c>
      <c r="G109" s="229">
        <v>2.9202705010047731</v>
      </c>
      <c r="H109" s="229">
        <v>3.1378636403096061</v>
      </c>
      <c r="I109" s="229">
        <v>4.0149334879858571</v>
      </c>
      <c r="J109" s="229">
        <v>2.7204633547256249</v>
      </c>
      <c r="K109" s="229">
        <v>1.704469816624135</v>
      </c>
      <c r="L109" s="229">
        <v>3.5908894848299679</v>
      </c>
      <c r="M109" s="229">
        <v>3.721961257885622</v>
      </c>
      <c r="N109" s="229">
        <v>2.2739714439106189</v>
      </c>
      <c r="O109" s="229">
        <v>2.443122767049867</v>
      </c>
      <c r="P109" s="229">
        <v>2.315095779806374</v>
      </c>
      <c r="Q109" s="229">
        <v>2.3100679007475091</v>
      </c>
      <c r="R109" s="229">
        <v>2.5976782371814249</v>
      </c>
      <c r="S109" s="229">
        <v>2.9390122650393691</v>
      </c>
      <c r="T109" s="229">
        <v>3.0418452517931112</v>
      </c>
      <c r="U109" s="229">
        <v>3.1785188350508689</v>
      </c>
      <c r="V109" s="229">
        <v>3.3033494007027522</v>
      </c>
      <c r="W109" s="229">
        <v>2.9657210839127521</v>
      </c>
      <c r="X109" s="229">
        <v>3.0092492141038818</v>
      </c>
      <c r="Y109" s="229">
        <v>2.604251951302214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588</v>
      </c>
    </row>
    <row r="112" spans="1:105" ht="12" customHeight="1" x14ac:dyDescent="0.25">
      <c r="A112" s="64" t="s">
        <v>39</v>
      </c>
      <c r="B112" s="229">
        <v>2.7506613234423639E-2</v>
      </c>
      <c r="C112" s="229">
        <v>5.9694497833508067E-2</v>
      </c>
      <c r="D112" s="229">
        <v>4.1274092015279783E-2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3.502557101831184E-3</v>
      </c>
      <c r="L112" s="229">
        <v>3.0055660768148981E-3</v>
      </c>
      <c r="M112" s="229">
        <v>3.3882621197484683E-2</v>
      </c>
      <c r="N112" s="229">
        <v>1.224507138735218</v>
      </c>
      <c r="O112" s="229">
        <v>6.3074677922393838E-2</v>
      </c>
      <c r="P112" s="229">
        <v>0.11533043161263121</v>
      </c>
      <c r="Q112" s="229">
        <v>1.21590171221732E-4</v>
      </c>
      <c r="R112" s="229">
        <v>1.443525578579847E-4</v>
      </c>
      <c r="S112" s="229">
        <v>1.3723834676002949E-4</v>
      </c>
      <c r="T112" s="229">
        <v>1.7876877380683311E-4</v>
      </c>
      <c r="U112" s="229">
        <v>1.794488710853876E-4</v>
      </c>
      <c r="V112" s="229">
        <v>2.4773547819471208E-4</v>
      </c>
      <c r="W112" s="229">
        <v>2.5553506275302921E-4</v>
      </c>
      <c r="X112" s="229">
        <v>3.3924235498507E-4</v>
      </c>
      <c r="Y112" s="229">
        <v>0</v>
      </c>
      <c r="DA112" s="73" t="s">
        <v>589</v>
      </c>
    </row>
    <row r="113" spans="1:105" ht="12" customHeight="1" x14ac:dyDescent="0.25">
      <c r="A113" s="61" t="s">
        <v>545</v>
      </c>
      <c r="B113" s="263">
        <v>1.3137099146014211</v>
      </c>
      <c r="C113" s="263">
        <v>1.301113495780474</v>
      </c>
      <c r="D113" s="263">
        <v>1.123549483183566</v>
      </c>
      <c r="E113" s="263">
        <v>1.290980185086771</v>
      </c>
      <c r="F113" s="263">
        <v>1.1344238932775681</v>
      </c>
      <c r="G113" s="263">
        <v>1.1212039223847929</v>
      </c>
      <c r="H113" s="263">
        <v>1.2576237380686719</v>
      </c>
      <c r="I113" s="263">
        <v>1.498457742243795</v>
      </c>
      <c r="J113" s="263">
        <v>1.03561372491382</v>
      </c>
      <c r="K113" s="263">
        <v>0.72691914081797482</v>
      </c>
      <c r="L113" s="263">
        <v>1.5157822585116449</v>
      </c>
      <c r="M113" s="263">
        <v>1.7179476548513259</v>
      </c>
      <c r="N113" s="263">
        <v>1.5043478455066559</v>
      </c>
      <c r="O113" s="263">
        <v>1.2983871949874819</v>
      </c>
      <c r="P113" s="263">
        <v>1.4188441290192</v>
      </c>
      <c r="Q113" s="263">
        <v>1.2951336747159401</v>
      </c>
      <c r="R113" s="263">
        <v>1.4645801074817379</v>
      </c>
      <c r="S113" s="263">
        <v>1.434730845168865</v>
      </c>
      <c r="T113" s="263">
        <v>1.516937954704737</v>
      </c>
      <c r="U113" s="263">
        <v>1.5581063504511761</v>
      </c>
      <c r="V113" s="263">
        <v>1.6606206727395041</v>
      </c>
      <c r="W113" s="263">
        <v>1.455065268246581</v>
      </c>
      <c r="X113" s="263">
        <v>1.4425716256083321</v>
      </c>
      <c r="Y113" s="263">
        <v>1.4343854904096649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177.11190761449851</v>
      </c>
      <c r="C115" s="223">
        <v>167.62324188261519</v>
      </c>
      <c r="D115" s="223">
        <v>169.38672393082521</v>
      </c>
      <c r="E115" s="223">
        <v>179.30719670952561</v>
      </c>
      <c r="F115" s="223">
        <v>175.4486836974765</v>
      </c>
      <c r="G115" s="223">
        <v>174.68581234345589</v>
      </c>
      <c r="H115" s="223">
        <v>178.17430577551181</v>
      </c>
      <c r="I115" s="223">
        <v>181.41162193253891</v>
      </c>
      <c r="J115" s="223">
        <v>188.95555859613401</v>
      </c>
      <c r="K115" s="223">
        <v>169.73337773504349</v>
      </c>
      <c r="L115" s="223">
        <v>182.73513386896281</v>
      </c>
      <c r="M115" s="223">
        <v>187.465986565588</v>
      </c>
      <c r="N115" s="223">
        <v>182.23657223090359</v>
      </c>
      <c r="O115" s="223">
        <v>189.60410710699759</v>
      </c>
      <c r="P115" s="223">
        <v>174.05579464400159</v>
      </c>
      <c r="Q115" s="223">
        <v>178.343796445056</v>
      </c>
      <c r="R115" s="223">
        <v>179.19026101383071</v>
      </c>
      <c r="S115" s="223">
        <v>188.77949913164801</v>
      </c>
      <c r="T115" s="223">
        <v>190.6111186028638</v>
      </c>
      <c r="U115" s="223">
        <v>174.89723925687821</v>
      </c>
      <c r="V115" s="223">
        <v>175.17163132016199</v>
      </c>
      <c r="W115" s="223">
        <v>173.74891576912449</v>
      </c>
      <c r="X115" s="223">
        <v>135.46252736074649</v>
      </c>
      <c r="Y115" s="223">
        <v>115.835757402742</v>
      </c>
      <c r="DA115" s="89" t="s">
        <v>591</v>
      </c>
    </row>
    <row r="116" spans="1:105" ht="12" customHeight="1" x14ac:dyDescent="0.25">
      <c r="A116" s="55" t="s">
        <v>91</v>
      </c>
      <c r="B116" s="259">
        <v>0.28234430129645549</v>
      </c>
      <c r="C116" s="259">
        <v>0.26721787229272309</v>
      </c>
      <c r="D116" s="259">
        <v>0.27002914067930789</v>
      </c>
      <c r="E116" s="259">
        <v>0.28584393818745019</v>
      </c>
      <c r="F116" s="259">
        <v>0.27969286017625578</v>
      </c>
      <c r="G116" s="259">
        <v>0.27847672297622239</v>
      </c>
      <c r="H116" s="259">
        <v>0.28403793144522171</v>
      </c>
      <c r="I116" s="259">
        <v>0.28919872374193922</v>
      </c>
      <c r="J116" s="259">
        <v>0.30122494803726391</v>
      </c>
      <c r="K116" s="259">
        <v>0.27058176149098923</v>
      </c>
      <c r="L116" s="259">
        <v>0.29130861041156197</v>
      </c>
      <c r="M116" s="259">
        <v>0.298850335399231</v>
      </c>
      <c r="N116" s="259">
        <v>0.29051382456616698</v>
      </c>
      <c r="O116" s="259">
        <v>0.30225883660282932</v>
      </c>
      <c r="P116" s="259">
        <v>0.27747237544569348</v>
      </c>
      <c r="Q116" s="259">
        <v>0.28430812629319352</v>
      </c>
      <c r="R116" s="259">
        <v>0.28565752425476382</v>
      </c>
      <c r="S116" s="259">
        <v>0.3009442814960413</v>
      </c>
      <c r="T116" s="259">
        <v>0.30386417167636631</v>
      </c>
      <c r="U116" s="259">
        <v>0.27881377080665187</v>
      </c>
      <c r="V116" s="259">
        <v>0.27925119501123669</v>
      </c>
      <c r="W116" s="259">
        <v>0.27698316214123508</v>
      </c>
      <c r="X116" s="259">
        <v>0.21594862341431059</v>
      </c>
      <c r="Y116" s="259">
        <v>0.1846604580664751</v>
      </c>
      <c r="DA116" s="67" t="s">
        <v>592</v>
      </c>
    </row>
    <row r="117" spans="1:105" ht="12" customHeight="1" x14ac:dyDescent="0.25">
      <c r="A117" s="173" t="s">
        <v>92</v>
      </c>
      <c r="B117" s="224">
        <v>0.14092958379241519</v>
      </c>
      <c r="C117" s="224">
        <v>0.13337936466642969</v>
      </c>
      <c r="D117" s="224">
        <v>0.13478258365059531</v>
      </c>
      <c r="E117" s="224">
        <v>0.14267639563953879</v>
      </c>
      <c r="F117" s="224">
        <v>0.13960614113108269</v>
      </c>
      <c r="G117" s="224">
        <v>0.13899911733549641</v>
      </c>
      <c r="H117" s="224">
        <v>0.1417749438399456</v>
      </c>
      <c r="I117" s="224">
        <v>0.14435090626268929</v>
      </c>
      <c r="J117" s="224">
        <v>0.15035368647377209</v>
      </c>
      <c r="K117" s="224">
        <v>0.13505841929037149</v>
      </c>
      <c r="L117" s="224">
        <v>0.14540403695749629</v>
      </c>
      <c r="M117" s="224">
        <v>0.1491684202254025</v>
      </c>
      <c r="N117" s="224">
        <v>0.14500732684901771</v>
      </c>
      <c r="O117" s="224">
        <v>0.15086974252506771</v>
      </c>
      <c r="P117" s="224">
        <v>0.13849780642250659</v>
      </c>
      <c r="Q117" s="224">
        <v>0.14190980913488049</v>
      </c>
      <c r="R117" s="224">
        <v>0.14258334882461821</v>
      </c>
      <c r="S117" s="224">
        <v>0.15021359432862399</v>
      </c>
      <c r="T117" s="224">
        <v>0.15167103089080439</v>
      </c>
      <c r="U117" s="224">
        <v>0.1391673516871105</v>
      </c>
      <c r="V117" s="224">
        <v>0.13938568799072909</v>
      </c>
      <c r="W117" s="224">
        <v>0.13825362006185951</v>
      </c>
      <c r="X117" s="224">
        <v>0.10778878652262661</v>
      </c>
      <c r="Y117" s="224">
        <v>9.2171584050851102E-2</v>
      </c>
      <c r="DA117" s="177" t="s">
        <v>593</v>
      </c>
    </row>
    <row r="118" spans="1:105" ht="12" customHeight="1" x14ac:dyDescent="0.25">
      <c r="A118" s="173" t="s">
        <v>93</v>
      </c>
      <c r="B118" s="224">
        <v>3.582516753539644</v>
      </c>
      <c r="C118" s="224">
        <v>3.3905855366591591</v>
      </c>
      <c r="D118" s="224">
        <v>3.4262562268320811</v>
      </c>
      <c r="E118" s="224">
        <v>3.6269217857493419</v>
      </c>
      <c r="F118" s="224">
        <v>3.548874026590584</v>
      </c>
      <c r="G118" s="224">
        <v>3.5334431081207711</v>
      </c>
      <c r="H118" s="224">
        <v>3.6040063262152549</v>
      </c>
      <c r="I118" s="224">
        <v>3.6694888763486682</v>
      </c>
      <c r="J118" s="224">
        <v>3.8220832436583478</v>
      </c>
      <c r="K118" s="224">
        <v>3.4332681385551531</v>
      </c>
      <c r="L118" s="224">
        <v>3.6962601067481708</v>
      </c>
      <c r="M118" s="224">
        <v>3.791953046165935</v>
      </c>
      <c r="N118" s="224">
        <v>3.686175491639843</v>
      </c>
      <c r="O118" s="224">
        <v>3.835201706083208</v>
      </c>
      <c r="P118" s="224">
        <v>3.5206994761863761</v>
      </c>
      <c r="Q118" s="224">
        <v>3.6074346850138368</v>
      </c>
      <c r="R118" s="224">
        <v>3.624556478449438</v>
      </c>
      <c r="S118" s="224">
        <v>3.8185220151105388</v>
      </c>
      <c r="T118" s="224">
        <v>3.8555709494842021</v>
      </c>
      <c r="U118" s="224">
        <v>3.5377197288767541</v>
      </c>
      <c r="V118" s="224">
        <v>3.5432699720873759</v>
      </c>
      <c r="W118" s="224">
        <v>3.5144921086169609</v>
      </c>
      <c r="X118" s="224">
        <v>2.7400572908085241</v>
      </c>
      <c r="Y118" s="224">
        <v>2.3430583925433619</v>
      </c>
      <c r="DA118" s="177" t="s">
        <v>594</v>
      </c>
    </row>
    <row r="119" spans="1:105" ht="12" customHeight="1" x14ac:dyDescent="0.25">
      <c r="A119" s="173" t="s">
        <v>94</v>
      </c>
      <c r="B119" s="224">
        <v>9.4114767098818511E-2</v>
      </c>
      <c r="C119" s="224">
        <v>8.9072624097574424E-2</v>
      </c>
      <c r="D119" s="224">
        <v>9.0009713559769305E-2</v>
      </c>
      <c r="E119" s="224">
        <v>9.5281312729150122E-2</v>
      </c>
      <c r="F119" s="224">
        <v>9.32309533920853E-2</v>
      </c>
      <c r="G119" s="224">
        <v>9.2825574325407528E-2</v>
      </c>
      <c r="H119" s="224">
        <v>9.4679310481740594E-2</v>
      </c>
      <c r="I119" s="224">
        <v>9.6399574580646422E-2</v>
      </c>
      <c r="J119" s="224">
        <v>0.10040831601242139</v>
      </c>
      <c r="K119" s="224">
        <v>9.0193920496996441E-2</v>
      </c>
      <c r="L119" s="224">
        <v>9.7102870137187394E-2</v>
      </c>
      <c r="M119" s="224">
        <v>9.9616778466410399E-2</v>
      </c>
      <c r="N119" s="224">
        <v>9.6837941522055673E-2</v>
      </c>
      <c r="O119" s="224">
        <v>0.10075294553427649</v>
      </c>
      <c r="P119" s="224">
        <v>9.2490791815231191E-2</v>
      </c>
      <c r="Q119" s="224">
        <v>9.4769375431064548E-2</v>
      </c>
      <c r="R119" s="224">
        <v>9.5219174751587962E-2</v>
      </c>
      <c r="S119" s="224">
        <v>0.10031476049868041</v>
      </c>
      <c r="T119" s="224">
        <v>0.10128805722545541</v>
      </c>
      <c r="U119" s="224">
        <v>9.2937923602217337E-2</v>
      </c>
      <c r="V119" s="224">
        <v>9.3083731670412242E-2</v>
      </c>
      <c r="W119" s="224">
        <v>9.2327720713745093E-2</v>
      </c>
      <c r="X119" s="224">
        <v>7.198287447143692E-2</v>
      </c>
      <c r="Y119" s="224">
        <v>6.1553486022158377E-2</v>
      </c>
      <c r="DA119" s="177" t="s">
        <v>595</v>
      </c>
    </row>
    <row r="120" spans="1:105" ht="12" customHeight="1" x14ac:dyDescent="0.25">
      <c r="A120" s="56" t="s">
        <v>95</v>
      </c>
      <c r="B120" s="260">
        <v>0.45702873720544629</v>
      </c>
      <c r="C120" s="260">
        <v>0.43299031595669007</v>
      </c>
      <c r="D120" s="260">
        <v>0.4377123722831347</v>
      </c>
      <c r="E120" s="260">
        <v>0.4652532633737913</v>
      </c>
      <c r="F120" s="260">
        <v>0.45244944108162022</v>
      </c>
      <c r="G120" s="260">
        <v>0.45057984220329139</v>
      </c>
      <c r="H120" s="260">
        <v>0.46137531034222512</v>
      </c>
      <c r="I120" s="260">
        <v>0.46859098273349392</v>
      </c>
      <c r="J120" s="260">
        <v>0.4877653959196</v>
      </c>
      <c r="K120" s="260">
        <v>0.44295679596341192</v>
      </c>
      <c r="L120" s="260">
        <v>0.475986419427114</v>
      </c>
      <c r="M120" s="260">
        <v>0.48797850543211652</v>
      </c>
      <c r="N120" s="260">
        <v>0.4725421416072364</v>
      </c>
      <c r="O120" s="260">
        <v>0.50128591729092598</v>
      </c>
      <c r="P120" s="260">
        <v>0.46574467463816233</v>
      </c>
      <c r="Q120" s="260">
        <v>0.47572618989633542</v>
      </c>
      <c r="R120" s="260">
        <v>0.47761922026754827</v>
      </c>
      <c r="S120" s="260">
        <v>0.50194561181673014</v>
      </c>
      <c r="T120" s="260">
        <v>0.50614741595471147</v>
      </c>
      <c r="U120" s="260">
        <v>0.46200646011517721</v>
      </c>
      <c r="V120" s="260">
        <v>0.46333756155326139</v>
      </c>
      <c r="W120" s="260">
        <v>0.46073020138867171</v>
      </c>
      <c r="X120" s="260">
        <v>0.36170313667715193</v>
      </c>
      <c r="Y120" s="260">
        <v>0.30991253771215233</v>
      </c>
      <c r="DA120" s="68" t="s">
        <v>596</v>
      </c>
    </row>
    <row r="121" spans="1:105" ht="12" customHeight="1" x14ac:dyDescent="0.25">
      <c r="A121" s="37" t="s">
        <v>159</v>
      </c>
      <c r="B121" s="226">
        <v>9.9596722468477204E-3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3.689912526637259E-3</v>
      </c>
      <c r="P121" s="226">
        <v>0</v>
      </c>
      <c r="Q121" s="226">
        <v>2.0109135893963339E-4</v>
      </c>
      <c r="R121" s="226">
        <v>1.974595545890322E-4</v>
      </c>
      <c r="S121" s="226">
        <v>4.7081715925887448E-4</v>
      </c>
      <c r="T121" s="226">
        <v>1.777259164472133E-3</v>
      </c>
      <c r="U121" s="226">
        <v>1.612414033565771E-3</v>
      </c>
      <c r="V121" s="226">
        <v>1.8907437004688371E-3</v>
      </c>
      <c r="W121" s="226">
        <v>1.6781877989792879E-3</v>
      </c>
      <c r="X121" s="226">
        <v>1.4956571105863091E-3</v>
      </c>
      <c r="Y121" s="226">
        <v>1.695520398901091E-3</v>
      </c>
      <c r="DA121" s="69" t="s">
        <v>597</v>
      </c>
    </row>
    <row r="122" spans="1:105" ht="12" customHeight="1" x14ac:dyDescent="0.25">
      <c r="A122" s="37" t="s">
        <v>35</v>
      </c>
      <c r="B122" s="226">
        <v>0.13152790278153981</v>
      </c>
      <c r="C122" s="226">
        <v>0.1183405824568331</v>
      </c>
      <c r="D122" s="226">
        <v>0.1187326657935476</v>
      </c>
      <c r="E122" s="226">
        <v>0.11155100162075821</v>
      </c>
      <c r="F122" s="226">
        <v>0.13086142651657831</v>
      </c>
      <c r="G122" s="226">
        <v>0.1276584088142137</v>
      </c>
      <c r="H122" s="226">
        <v>0.1260003878504031</v>
      </c>
      <c r="I122" s="226">
        <v>0.14548246938640491</v>
      </c>
      <c r="J122" s="226">
        <v>0.14311184912897609</v>
      </c>
      <c r="K122" s="226">
        <v>0.1213465447641736</v>
      </c>
      <c r="L122" s="226">
        <v>0.1282123890897317</v>
      </c>
      <c r="M122" s="226">
        <v>9.9212350866514934E-2</v>
      </c>
      <c r="N122" s="226">
        <v>0.1218959377395883</v>
      </c>
      <c r="O122" s="226">
        <v>0.1147713467212358</v>
      </c>
      <c r="P122" s="226">
        <v>0.10100029390147949</v>
      </c>
      <c r="Q122" s="226">
        <v>0.1059443967543586</v>
      </c>
      <c r="R122" s="226">
        <v>0.10129926091868779</v>
      </c>
      <c r="S122" s="226">
        <v>0.15063819844422979</v>
      </c>
      <c r="T122" s="226">
        <v>0.1420973904113377</v>
      </c>
      <c r="U122" s="226">
        <v>0.11918228852331</v>
      </c>
      <c r="V122" s="226">
        <v>0.11578649213113131</v>
      </c>
      <c r="W122" s="226">
        <v>0.13035296787436501</v>
      </c>
      <c r="X122" s="226">
        <v>0.12524440843688839</v>
      </c>
      <c r="Y122" s="226">
        <v>8.3903047546363824E-2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0.31554116217705869</v>
      </c>
      <c r="C125" s="226">
        <v>0.31464973349985698</v>
      </c>
      <c r="D125" s="226">
        <v>0.31897970648958712</v>
      </c>
      <c r="E125" s="226">
        <v>0.3537022617530331</v>
      </c>
      <c r="F125" s="226">
        <v>0.32158801456504188</v>
      </c>
      <c r="G125" s="226">
        <v>0.32292143338907769</v>
      </c>
      <c r="H125" s="226">
        <v>0.33537492249182199</v>
      </c>
      <c r="I125" s="226">
        <v>0.32310851334708901</v>
      </c>
      <c r="J125" s="226">
        <v>0.34465354679062382</v>
      </c>
      <c r="K125" s="226">
        <v>0.32161025119923831</v>
      </c>
      <c r="L125" s="226">
        <v>0.3477740303373823</v>
      </c>
      <c r="M125" s="226">
        <v>0.38876615456560148</v>
      </c>
      <c r="N125" s="226">
        <v>0.35064620386764811</v>
      </c>
      <c r="O125" s="226">
        <v>0.38282465804305288</v>
      </c>
      <c r="P125" s="226">
        <v>0.36474438073668269</v>
      </c>
      <c r="Q125" s="226">
        <v>0.36958070178303709</v>
      </c>
      <c r="R125" s="226">
        <v>0.37612249979427143</v>
      </c>
      <c r="S125" s="226">
        <v>0.35083659621324148</v>
      </c>
      <c r="T125" s="226">
        <v>0.36227276637890171</v>
      </c>
      <c r="U125" s="226">
        <v>0.34121175755830141</v>
      </c>
      <c r="V125" s="226">
        <v>0.34566032572166128</v>
      </c>
      <c r="W125" s="226">
        <v>0.32869904571532738</v>
      </c>
      <c r="X125" s="226">
        <v>0.23496307112967721</v>
      </c>
      <c r="Y125" s="226">
        <v>0.22431396976688739</v>
      </c>
      <c r="DA125" s="69" t="s">
        <v>601</v>
      </c>
    </row>
    <row r="126" spans="1:105" ht="12" customHeight="1" x14ac:dyDescent="0.25">
      <c r="A126" s="57" t="s">
        <v>602</v>
      </c>
      <c r="B126" s="294">
        <v>97.663634973504401</v>
      </c>
      <c r="C126" s="294">
        <v>92.526803507428511</v>
      </c>
      <c r="D126" s="294">
        <v>93.535871751605271</v>
      </c>
      <c r="E126" s="294">
        <v>99.4211549195077</v>
      </c>
      <c r="F126" s="294">
        <v>96.68507352065663</v>
      </c>
      <c r="G126" s="294">
        <v>96.285554174200541</v>
      </c>
      <c r="H126" s="294">
        <v>98.59246525847</v>
      </c>
      <c r="I126" s="294">
        <v>100.13440067114951</v>
      </c>
      <c r="J126" s="294">
        <v>104.2318298649667</v>
      </c>
      <c r="K126" s="294">
        <v>94.656566006169712</v>
      </c>
      <c r="L126" s="294">
        <v>101.7147503754848</v>
      </c>
      <c r="M126" s="294">
        <v>104.277369779518</v>
      </c>
      <c r="N126" s="294">
        <v>100.978733875068</v>
      </c>
      <c r="O126" s="294">
        <v>107.12106451558139</v>
      </c>
      <c r="P126" s="294">
        <v>99.526165844288599</v>
      </c>
      <c r="Q126" s="294">
        <v>101.65866942024169</v>
      </c>
      <c r="R126" s="294">
        <v>102.0630863775004</v>
      </c>
      <c r="S126" s="294">
        <v>107.26191476586381</v>
      </c>
      <c r="T126" s="294">
        <v>108.160650757612</v>
      </c>
      <c r="U126" s="294">
        <v>98.734323193510235</v>
      </c>
      <c r="V126" s="294">
        <v>99.017088318807353</v>
      </c>
      <c r="W126" s="294">
        <v>98.456949940343705</v>
      </c>
      <c r="X126" s="294">
        <v>77.285967215388354</v>
      </c>
      <c r="Y126" s="294">
        <v>66.216953194162329</v>
      </c>
      <c r="DA126" s="70" t="s">
        <v>603</v>
      </c>
    </row>
    <row r="127" spans="1:105" ht="12" customHeight="1" x14ac:dyDescent="0.25">
      <c r="A127" s="60" t="s">
        <v>604</v>
      </c>
      <c r="B127" s="262">
        <v>30.234840297683778</v>
      </c>
      <c r="C127" s="262">
        <v>25.288500496240388</v>
      </c>
      <c r="D127" s="262">
        <v>25.372285783157391</v>
      </c>
      <c r="E127" s="262">
        <v>23.837617673308749</v>
      </c>
      <c r="F127" s="262">
        <v>27.964111555816778</v>
      </c>
      <c r="G127" s="262">
        <v>27.279650544436681</v>
      </c>
      <c r="H127" s="262">
        <v>26.92534382145433</v>
      </c>
      <c r="I127" s="262">
        <v>31.088519448637761</v>
      </c>
      <c r="J127" s="262">
        <v>30.58193556750593</v>
      </c>
      <c r="K127" s="262">
        <v>25.930852238328431</v>
      </c>
      <c r="L127" s="262">
        <v>27.39803200058217</v>
      </c>
      <c r="M127" s="262">
        <v>21.20093996525847</v>
      </c>
      <c r="N127" s="262">
        <v>26.048253422630289</v>
      </c>
      <c r="O127" s="262">
        <v>25.314288227099428</v>
      </c>
      <c r="P127" s="262">
        <v>21.583010066556511</v>
      </c>
      <c r="Q127" s="262">
        <v>22.689540899607131</v>
      </c>
      <c r="R127" s="262">
        <v>21.70026384742129</v>
      </c>
      <c r="S127" s="262">
        <v>32.301449482722973</v>
      </c>
      <c r="T127" s="262">
        <v>30.807746961704069</v>
      </c>
      <c r="U127" s="262">
        <v>25.893843705526351</v>
      </c>
      <c r="V127" s="262">
        <v>25.224407240908079</v>
      </c>
      <c r="W127" s="262">
        <v>28.282990051390421</v>
      </c>
      <c r="X127" s="262">
        <v>27.154239403913891</v>
      </c>
      <c r="Y127" s="262">
        <v>18.35856865944389</v>
      </c>
      <c r="DA127" s="72" t="s">
        <v>605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606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9.1989546282712949E-3</v>
      </c>
      <c r="R129" s="230">
        <v>1.4342533911989591E-2</v>
      </c>
      <c r="S129" s="230">
        <v>1.5187900051233031E-2</v>
      </c>
      <c r="T129" s="230">
        <v>8.746390386136596E-2</v>
      </c>
      <c r="U129" s="230">
        <v>0.1070885338561091</v>
      </c>
      <c r="V129" s="230">
        <v>0.1022914304795986</v>
      </c>
      <c r="W129" s="230">
        <v>9.5658377973990863E-2</v>
      </c>
      <c r="X129" s="230">
        <v>0.1129752670155692</v>
      </c>
      <c r="Y129" s="230">
        <v>9.5732935913116643E-2</v>
      </c>
      <c r="DA129" s="71" t="s">
        <v>607</v>
      </c>
    </row>
    <row r="130" spans="1:105" ht="12" customHeight="1" x14ac:dyDescent="0.25">
      <c r="A130" s="59" t="s">
        <v>159</v>
      </c>
      <c r="B130" s="230">
        <v>2.1283077311933352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0.78850680657235483</v>
      </c>
      <c r="P130" s="230">
        <v>0</v>
      </c>
      <c r="Q130" s="230">
        <v>4.2967636816208431E-2</v>
      </c>
      <c r="R130" s="230">
        <v>4.218946526992251E-2</v>
      </c>
      <c r="S130" s="230">
        <v>0.1005957579746916</v>
      </c>
      <c r="T130" s="230">
        <v>0.37948245059641622</v>
      </c>
      <c r="U130" s="230">
        <v>0.34421150132265571</v>
      </c>
      <c r="V130" s="230">
        <v>0.40364206276046061</v>
      </c>
      <c r="W130" s="230">
        <v>0.35827631636538071</v>
      </c>
      <c r="X130" s="230">
        <v>0.31911344538830722</v>
      </c>
      <c r="Y130" s="230">
        <v>0.36174682888183629</v>
      </c>
      <c r="DA130" s="71" t="s">
        <v>608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609</v>
      </c>
    </row>
    <row r="132" spans="1:105" ht="12" customHeight="1" x14ac:dyDescent="0.25">
      <c r="A132" s="59" t="s">
        <v>35</v>
      </c>
      <c r="B132" s="230">
        <v>28.106532566490451</v>
      </c>
      <c r="C132" s="230">
        <v>25.288500496240388</v>
      </c>
      <c r="D132" s="230">
        <v>25.372285783157391</v>
      </c>
      <c r="E132" s="230">
        <v>23.837617673308749</v>
      </c>
      <c r="F132" s="230">
        <v>27.964111555816778</v>
      </c>
      <c r="G132" s="230">
        <v>27.279650544436681</v>
      </c>
      <c r="H132" s="230">
        <v>26.92534382145433</v>
      </c>
      <c r="I132" s="230">
        <v>31.088519448637761</v>
      </c>
      <c r="J132" s="230">
        <v>30.58193556750593</v>
      </c>
      <c r="K132" s="230">
        <v>25.930852238328431</v>
      </c>
      <c r="L132" s="230">
        <v>27.39803200058217</v>
      </c>
      <c r="M132" s="230">
        <v>21.20093996525847</v>
      </c>
      <c r="N132" s="230">
        <v>26.048253422630289</v>
      </c>
      <c r="O132" s="230">
        <v>24.525781420527071</v>
      </c>
      <c r="P132" s="230">
        <v>21.583010066556511</v>
      </c>
      <c r="Q132" s="230">
        <v>22.637374308162659</v>
      </c>
      <c r="R132" s="230">
        <v>21.64373184823938</v>
      </c>
      <c r="S132" s="230">
        <v>32.18566582469704</v>
      </c>
      <c r="T132" s="230">
        <v>30.34080060724629</v>
      </c>
      <c r="U132" s="230">
        <v>25.442543670347579</v>
      </c>
      <c r="V132" s="230">
        <v>24.718473747668021</v>
      </c>
      <c r="W132" s="230">
        <v>27.82905535705105</v>
      </c>
      <c r="X132" s="230">
        <v>26.72215069151002</v>
      </c>
      <c r="Y132" s="230">
        <v>17.901088894648929</v>
      </c>
      <c r="DA132" s="71" t="s">
        <v>610</v>
      </c>
    </row>
    <row r="133" spans="1:105" ht="12" customHeight="1" x14ac:dyDescent="0.25">
      <c r="A133" s="60" t="s">
        <v>611</v>
      </c>
      <c r="B133" s="262">
        <v>67.428794675820612</v>
      </c>
      <c r="C133" s="262">
        <v>67.238303011188123</v>
      </c>
      <c r="D133" s="262">
        <v>68.163585968447876</v>
      </c>
      <c r="E133" s="262">
        <v>75.583537246198958</v>
      </c>
      <c r="F133" s="262">
        <v>68.720961964839859</v>
      </c>
      <c r="G133" s="262">
        <v>69.005903629763864</v>
      </c>
      <c r="H133" s="262">
        <v>71.667121437015666</v>
      </c>
      <c r="I133" s="262">
        <v>69.045881222511724</v>
      </c>
      <c r="J133" s="262">
        <v>73.64989429746079</v>
      </c>
      <c r="K133" s="262">
        <v>68.725713767841285</v>
      </c>
      <c r="L133" s="262">
        <v>74.316718374902663</v>
      </c>
      <c r="M133" s="262">
        <v>83.076429814259484</v>
      </c>
      <c r="N133" s="262">
        <v>74.930480452437706</v>
      </c>
      <c r="O133" s="262">
        <v>81.80677628848197</v>
      </c>
      <c r="P133" s="262">
        <v>77.943155777732088</v>
      </c>
      <c r="Q133" s="262">
        <v>78.969128520634584</v>
      </c>
      <c r="R133" s="262">
        <v>80.362822530079072</v>
      </c>
      <c r="S133" s="262">
        <v>74.960465283140849</v>
      </c>
      <c r="T133" s="262">
        <v>77.35290379590792</v>
      </c>
      <c r="U133" s="262">
        <v>72.840479487983885</v>
      </c>
      <c r="V133" s="262">
        <v>73.792681077899275</v>
      </c>
      <c r="W133" s="262">
        <v>70.173959888953277</v>
      </c>
      <c r="X133" s="262">
        <v>50.131727811474462</v>
      </c>
      <c r="Y133" s="262">
        <v>47.858384534718439</v>
      </c>
      <c r="DA133" s="72" t="s">
        <v>612</v>
      </c>
    </row>
    <row r="134" spans="1:105" ht="12" customHeight="1" x14ac:dyDescent="0.25">
      <c r="A134" s="57" t="s">
        <v>613</v>
      </c>
      <c r="B134" s="294">
        <v>50.044292022687607</v>
      </c>
      <c r="C134" s="294">
        <v>47.412103552236218</v>
      </c>
      <c r="D134" s="294">
        <v>47.929165055180519</v>
      </c>
      <c r="E134" s="294">
        <v>50.944871255043147</v>
      </c>
      <c r="F134" s="294">
        <v>49.54286265113349</v>
      </c>
      <c r="G134" s="294">
        <v>49.338143024957503</v>
      </c>
      <c r="H134" s="294">
        <v>50.520238407777093</v>
      </c>
      <c r="I134" s="294">
        <v>51.310348934517037</v>
      </c>
      <c r="J134" s="294">
        <v>53.409932297078818</v>
      </c>
      <c r="K134" s="294">
        <v>48.503425377958663</v>
      </c>
      <c r="L134" s="294">
        <v>52.120143512848912</v>
      </c>
      <c r="M134" s="294">
        <v>53.433267623304467</v>
      </c>
      <c r="N134" s="294">
        <v>51.742997764686159</v>
      </c>
      <c r="O134" s="294">
        <v>54.890418893923751</v>
      </c>
      <c r="P134" s="294">
        <v>50.9986804071061</v>
      </c>
      <c r="Q134" s="294">
        <v>52.091406801360989</v>
      </c>
      <c r="R134" s="294">
        <v>52.298636035798843</v>
      </c>
      <c r="S134" s="294">
        <v>54.962592646810521</v>
      </c>
      <c r="T134" s="294">
        <v>55.423118270647343</v>
      </c>
      <c r="U134" s="294">
        <v>50.592928513247927</v>
      </c>
      <c r="V134" s="294">
        <v>50.737821548491169</v>
      </c>
      <c r="W134" s="294">
        <v>50.450798353086327</v>
      </c>
      <c r="X134" s="294">
        <v>39.602473465502769</v>
      </c>
      <c r="Y134" s="294">
        <v>33.930546855032667</v>
      </c>
      <c r="DA134" s="70" t="s">
        <v>614</v>
      </c>
    </row>
    <row r="135" spans="1:105" ht="12" customHeight="1" x14ac:dyDescent="0.25">
      <c r="A135" s="60" t="s">
        <v>615</v>
      </c>
      <c r="B135" s="262">
        <v>15.492779656697209</v>
      </c>
      <c r="C135" s="262">
        <v>12.95820193455906</v>
      </c>
      <c r="D135" s="262">
        <v>13.0011347556323</v>
      </c>
      <c r="E135" s="262">
        <v>12.21474810242195</v>
      </c>
      <c r="F135" s="262">
        <v>14.329224641638319</v>
      </c>
      <c r="G135" s="262">
        <v>13.978496689100581</v>
      </c>
      <c r="H135" s="262">
        <v>13.796944680358131</v>
      </c>
      <c r="I135" s="262">
        <v>15.930217488451181</v>
      </c>
      <c r="J135" s="262">
        <v>15.670636410107891</v>
      </c>
      <c r="K135" s="262">
        <v>13.28735247427691</v>
      </c>
      <c r="L135" s="262">
        <v>14.039157099324131</v>
      </c>
      <c r="M135" s="262">
        <v>10.86367542089441</v>
      </c>
      <c r="N135" s="262">
        <v>13.34751057869936</v>
      </c>
      <c r="O135" s="262">
        <v>12.97141594952034</v>
      </c>
      <c r="P135" s="262">
        <v>11.059453795595349</v>
      </c>
      <c r="Q135" s="262">
        <v>11.62645657156529</v>
      </c>
      <c r="R135" s="262">
        <v>11.119536368315</v>
      </c>
      <c r="S135" s="262">
        <v>16.551740789783508</v>
      </c>
      <c r="T135" s="262">
        <v>15.78634551059721</v>
      </c>
      <c r="U135" s="262">
        <v>13.268388754327511</v>
      </c>
      <c r="V135" s="262">
        <v>12.925359601920061</v>
      </c>
      <c r="W135" s="262">
        <v>14.49262270230412</v>
      </c>
      <c r="X135" s="262">
        <v>13.91423416455986</v>
      </c>
      <c r="Y135" s="262">
        <v>9.407202295521973</v>
      </c>
      <c r="DA135" s="72" t="s">
        <v>616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4.7136804998662461E-3</v>
      </c>
      <c r="R136" s="297">
        <v>7.3493266519481099E-3</v>
      </c>
      <c r="S136" s="297">
        <v>7.7825047734655806E-3</v>
      </c>
      <c r="T136" s="297">
        <v>4.4817798840581242E-2</v>
      </c>
      <c r="U136" s="297">
        <v>5.4873749702542898E-2</v>
      </c>
      <c r="V136" s="297">
        <v>5.2415642933301289E-2</v>
      </c>
      <c r="W136" s="297">
        <v>4.9016768657502457E-2</v>
      </c>
      <c r="X136" s="297">
        <v>5.7890198899540141E-2</v>
      </c>
      <c r="Y136" s="297">
        <v>4.9054973248998893E-2</v>
      </c>
      <c r="DA136" s="71" t="s">
        <v>617</v>
      </c>
    </row>
    <row r="137" spans="1:105" ht="12" customHeight="1" x14ac:dyDescent="0.25">
      <c r="A137" s="59" t="s">
        <v>159</v>
      </c>
      <c r="B137" s="297">
        <v>1.090576381299738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0.40404255791512528</v>
      </c>
      <c r="P137" s="297">
        <v>0</v>
      </c>
      <c r="Q137" s="297">
        <v>2.2017253043453481E-2</v>
      </c>
      <c r="R137" s="297">
        <v>2.1618506425875261E-2</v>
      </c>
      <c r="S137" s="297">
        <v>5.1546755245131297E-2</v>
      </c>
      <c r="T137" s="297">
        <v>0.19445242418310879</v>
      </c>
      <c r="U137" s="297">
        <v>0.1763790677505705</v>
      </c>
      <c r="V137" s="297">
        <v>0.20683216702823559</v>
      </c>
      <c r="W137" s="297">
        <v>0.18358608714355321</v>
      </c>
      <c r="X137" s="297">
        <v>0.16351845242818319</v>
      </c>
      <c r="Y137" s="297">
        <v>0.1853644291220081</v>
      </c>
      <c r="DA137" s="71" t="s">
        <v>618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619</v>
      </c>
    </row>
    <row r="139" spans="1:105" ht="12" customHeight="1" x14ac:dyDescent="0.25">
      <c r="A139" s="59" t="s">
        <v>35</v>
      </c>
      <c r="B139" s="297">
        <v>14.40220327539747</v>
      </c>
      <c r="C139" s="297">
        <v>12.95820193455906</v>
      </c>
      <c r="D139" s="297">
        <v>13.0011347556323</v>
      </c>
      <c r="E139" s="297">
        <v>12.21474810242195</v>
      </c>
      <c r="F139" s="297">
        <v>14.329224641638319</v>
      </c>
      <c r="G139" s="297">
        <v>13.978496689100581</v>
      </c>
      <c r="H139" s="297">
        <v>13.796944680358131</v>
      </c>
      <c r="I139" s="297">
        <v>15.930217488451181</v>
      </c>
      <c r="J139" s="297">
        <v>15.670636410107891</v>
      </c>
      <c r="K139" s="297">
        <v>13.28735247427691</v>
      </c>
      <c r="L139" s="297">
        <v>14.039157099324131</v>
      </c>
      <c r="M139" s="297">
        <v>10.86367542089441</v>
      </c>
      <c r="N139" s="297">
        <v>13.34751057869936</v>
      </c>
      <c r="O139" s="297">
        <v>12.567373391605219</v>
      </c>
      <c r="P139" s="297">
        <v>11.059453795595349</v>
      </c>
      <c r="Q139" s="297">
        <v>11.599725638021971</v>
      </c>
      <c r="R139" s="297">
        <v>11.090568535237169</v>
      </c>
      <c r="S139" s="297">
        <v>16.492411529764919</v>
      </c>
      <c r="T139" s="297">
        <v>15.54707528757352</v>
      </c>
      <c r="U139" s="297">
        <v>13.0371359368744</v>
      </c>
      <c r="V139" s="297">
        <v>12.666111791958521</v>
      </c>
      <c r="W139" s="297">
        <v>14.260019846503059</v>
      </c>
      <c r="X139" s="297">
        <v>13.69282551323214</v>
      </c>
      <c r="Y139" s="297">
        <v>9.1727828931509663</v>
      </c>
      <c r="DA139" s="71" t="s">
        <v>620</v>
      </c>
    </row>
    <row r="140" spans="1:105" ht="12" customHeight="1" x14ac:dyDescent="0.25">
      <c r="A140" s="60" t="s">
        <v>621</v>
      </c>
      <c r="B140" s="262">
        <v>34.551512365990412</v>
      </c>
      <c r="C140" s="262">
        <v>34.453901617677161</v>
      </c>
      <c r="D140" s="262">
        <v>34.928030299548219</v>
      </c>
      <c r="E140" s="262">
        <v>38.730123152621204</v>
      </c>
      <c r="F140" s="262">
        <v>35.21363800949517</v>
      </c>
      <c r="G140" s="262">
        <v>35.359646335856922</v>
      </c>
      <c r="H140" s="262">
        <v>36.723293727418969</v>
      </c>
      <c r="I140" s="262">
        <v>35.380131446065867</v>
      </c>
      <c r="J140" s="262">
        <v>37.739295886970929</v>
      </c>
      <c r="K140" s="262">
        <v>35.216072903681749</v>
      </c>
      <c r="L140" s="262">
        <v>38.080986413524784</v>
      </c>
      <c r="M140" s="262">
        <v>42.569592202410057</v>
      </c>
      <c r="N140" s="262">
        <v>38.395487185986788</v>
      </c>
      <c r="O140" s="262">
        <v>41.91900294440341</v>
      </c>
      <c r="P140" s="262">
        <v>39.939226611510747</v>
      </c>
      <c r="Q140" s="262">
        <v>40.464950229795697</v>
      </c>
      <c r="R140" s="262">
        <v>41.179099667483847</v>
      </c>
      <c r="S140" s="262">
        <v>38.410851857026998</v>
      </c>
      <c r="T140" s="262">
        <v>39.636772760050128</v>
      </c>
      <c r="U140" s="262">
        <v>37.324539758920409</v>
      </c>
      <c r="V140" s="262">
        <v>37.812461946571112</v>
      </c>
      <c r="W140" s="262">
        <v>35.958175650782223</v>
      </c>
      <c r="X140" s="262">
        <v>25.688239300942911</v>
      </c>
      <c r="Y140" s="262">
        <v>24.52334455951069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24.847046475373716</v>
      </c>
      <c r="C141" s="261">
        <f t="shared" si="2"/>
        <v>23.37108910927785</v>
      </c>
      <c r="D141" s="261">
        <f t="shared" si="2"/>
        <v>23.562897087034575</v>
      </c>
      <c r="E141" s="261">
        <f t="shared" si="2"/>
        <v>24.325193839295508</v>
      </c>
      <c r="F141" s="261">
        <f t="shared" si="2"/>
        <v>24.70689410331477</v>
      </c>
      <c r="G141" s="261">
        <f t="shared" si="2"/>
        <v>24.567790779336647</v>
      </c>
      <c r="H141" s="261">
        <f t="shared" si="2"/>
        <v>24.475728286940342</v>
      </c>
      <c r="I141" s="261">
        <f t="shared" si="2"/>
        <v>25.298843263204915</v>
      </c>
      <c r="J141" s="261">
        <f t="shared" si="2"/>
        <v>26.451960843987081</v>
      </c>
      <c r="K141" s="261">
        <f t="shared" si="2"/>
        <v>22.201327315118228</v>
      </c>
      <c r="L141" s="261">
        <f t="shared" si="2"/>
        <v>24.194177936947572</v>
      </c>
      <c r="M141" s="261">
        <f t="shared" si="2"/>
        <v>24.927782077076479</v>
      </c>
      <c r="N141" s="261">
        <f t="shared" si="2"/>
        <v>24.823763864965162</v>
      </c>
      <c r="O141" s="261">
        <f t="shared" si="2"/>
        <v>22.702254549456136</v>
      </c>
      <c r="P141" s="261">
        <f t="shared" si="2"/>
        <v>19.036043268098886</v>
      </c>
      <c r="Q141" s="261">
        <f t="shared" si="2"/>
        <v>19.989572037683995</v>
      </c>
      <c r="R141" s="261">
        <f t="shared" si="2"/>
        <v>20.202902853983534</v>
      </c>
      <c r="S141" s="261">
        <f t="shared" si="2"/>
        <v>21.683051455723042</v>
      </c>
      <c r="T141" s="261">
        <f t="shared" si="2"/>
        <v>22.108807949372977</v>
      </c>
      <c r="U141" s="261">
        <f t="shared" si="2"/>
        <v>21.059342315032197</v>
      </c>
      <c r="V141" s="261">
        <f t="shared" si="2"/>
        <v>20.898393304550432</v>
      </c>
      <c r="W141" s="261">
        <f t="shared" si="2"/>
        <v>20.358380662772014</v>
      </c>
      <c r="X141" s="261">
        <f t="shared" si="2"/>
        <v>15.076605967961308</v>
      </c>
      <c r="Y141" s="261">
        <f t="shared" si="2"/>
        <v>12.696900895152044</v>
      </c>
      <c r="DA141" s="70"/>
    </row>
    <row r="142" spans="1:105" ht="12" customHeight="1" x14ac:dyDescent="0.25">
      <c r="A142" s="60" t="s">
        <v>624</v>
      </c>
      <c r="B142" s="262">
        <v>1.9393687341813379</v>
      </c>
      <c r="C142" s="262">
        <v>1.622093145320664</v>
      </c>
      <c r="D142" s="262">
        <v>1.6274674275801839</v>
      </c>
      <c r="E142" s="262">
        <v>1.5290284307049919</v>
      </c>
      <c r="F142" s="262">
        <v>1.7937162259350441</v>
      </c>
      <c r="G142" s="262">
        <v>1.7498124952664751</v>
      </c>
      <c r="H142" s="262">
        <v>1.7270860189862329</v>
      </c>
      <c r="I142" s="262">
        <v>1.994126710015907</v>
      </c>
      <c r="J142" s="262">
        <v>1.9616326425548469</v>
      </c>
      <c r="K142" s="262">
        <v>1.663295839718488</v>
      </c>
      <c r="L142" s="262">
        <v>1.757405897199311</v>
      </c>
      <c r="M142" s="262">
        <v>1.3599026718532961</v>
      </c>
      <c r="N142" s="262">
        <v>1.670826363576037</v>
      </c>
      <c r="O142" s="262">
        <v>1.623747260852981</v>
      </c>
      <c r="P142" s="262">
        <v>1.3844099886251879</v>
      </c>
      <c r="Q142" s="262">
        <v>1.455386758467442</v>
      </c>
      <c r="R142" s="262">
        <v>1.391931057509125</v>
      </c>
      <c r="S142" s="262">
        <v>2.071928297909015</v>
      </c>
      <c r="T142" s="262">
        <v>1.9761169776271681</v>
      </c>
      <c r="U142" s="262">
        <v>1.6609219825818999</v>
      </c>
      <c r="V142" s="262">
        <v>1.6179819790555361</v>
      </c>
      <c r="W142" s="262">
        <v>1.8141702114110549</v>
      </c>
      <c r="X142" s="262">
        <v>1.7417681847143669</v>
      </c>
      <c r="Y142" s="262">
        <v>1.177583003974868</v>
      </c>
      <c r="DA142" s="72" t="s">
        <v>625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5.9005322394868945E-4</v>
      </c>
      <c r="R143" s="230">
        <v>9.1998044520774397E-4</v>
      </c>
      <c r="S143" s="230">
        <v>9.7420519530539579E-4</v>
      </c>
      <c r="T143" s="230">
        <v>5.6102416565821959E-3</v>
      </c>
      <c r="U143" s="230">
        <v>6.8690342765186652E-3</v>
      </c>
      <c r="V143" s="230">
        <v>6.5613312355420304E-3</v>
      </c>
      <c r="W143" s="230">
        <v>6.1358639760855866E-3</v>
      </c>
      <c r="X143" s="230">
        <v>7.2466299946875477E-3</v>
      </c>
      <c r="Y143" s="230">
        <v>6.1406463838840656E-3</v>
      </c>
      <c r="DA143" s="71" t="s">
        <v>626</v>
      </c>
    </row>
    <row r="144" spans="1:105" ht="12" customHeight="1" x14ac:dyDescent="0.25">
      <c r="A144" s="59" t="s">
        <v>159</v>
      </c>
      <c r="B144" s="230">
        <v>0.1365171249443965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5.057759301188524E-2</v>
      </c>
      <c r="P144" s="230">
        <v>0</v>
      </c>
      <c r="Q144" s="230">
        <v>2.7560949752857581E-3</v>
      </c>
      <c r="R144" s="230">
        <v>2.7061803221294098E-3</v>
      </c>
      <c r="S144" s="230">
        <v>6.4525648518915946E-3</v>
      </c>
      <c r="T144" s="230">
        <v>2.434133577724186E-2</v>
      </c>
      <c r="U144" s="230">
        <v>2.207893334438802E-2</v>
      </c>
      <c r="V144" s="230">
        <v>2.5891018064284871E-2</v>
      </c>
      <c r="W144" s="230">
        <v>2.298109992695779E-2</v>
      </c>
      <c r="X144" s="230">
        <v>2.0469055981432709E-2</v>
      </c>
      <c r="Y144" s="230">
        <v>2.3203710775890039E-2</v>
      </c>
      <c r="DA144" s="71" t="s">
        <v>627</v>
      </c>
    </row>
    <row r="145" spans="1:105" ht="12" customHeight="1" x14ac:dyDescent="0.25">
      <c r="A145" s="59" t="s">
        <v>35</v>
      </c>
      <c r="B145" s="230">
        <v>1.8028516092369411</v>
      </c>
      <c r="C145" s="230">
        <v>1.622093145320664</v>
      </c>
      <c r="D145" s="230">
        <v>1.6274674275801839</v>
      </c>
      <c r="E145" s="230">
        <v>1.5290284307049919</v>
      </c>
      <c r="F145" s="230">
        <v>1.7937162259350441</v>
      </c>
      <c r="G145" s="230">
        <v>1.7498124952664751</v>
      </c>
      <c r="H145" s="230">
        <v>1.7270860189862329</v>
      </c>
      <c r="I145" s="230">
        <v>1.994126710015907</v>
      </c>
      <c r="J145" s="230">
        <v>1.9616326425548469</v>
      </c>
      <c r="K145" s="230">
        <v>1.663295839718488</v>
      </c>
      <c r="L145" s="230">
        <v>1.757405897199311</v>
      </c>
      <c r="M145" s="230">
        <v>1.3599026718532961</v>
      </c>
      <c r="N145" s="230">
        <v>1.670826363576037</v>
      </c>
      <c r="O145" s="230">
        <v>1.573169667841096</v>
      </c>
      <c r="P145" s="230">
        <v>1.3844099886251879</v>
      </c>
      <c r="Q145" s="230">
        <v>1.452040610268208</v>
      </c>
      <c r="R145" s="230">
        <v>1.3883048967417879</v>
      </c>
      <c r="S145" s="230">
        <v>2.0645015278618191</v>
      </c>
      <c r="T145" s="230">
        <v>1.9461654001933439</v>
      </c>
      <c r="U145" s="230">
        <v>1.6319740149609929</v>
      </c>
      <c r="V145" s="230">
        <v>1.5855296297557091</v>
      </c>
      <c r="W145" s="230">
        <v>1.785053247508011</v>
      </c>
      <c r="X145" s="230">
        <v>1.7140524987382471</v>
      </c>
      <c r="Y145" s="230">
        <v>1.148238646815094</v>
      </c>
      <c r="DA145" s="71" t="s">
        <v>628</v>
      </c>
    </row>
    <row r="146" spans="1:105" ht="12" customHeight="1" x14ac:dyDescent="0.25">
      <c r="A146" s="60" t="s">
        <v>629</v>
      </c>
      <c r="B146" s="262">
        <v>18.582558279991272</v>
      </c>
      <c r="C146" s="262">
        <v>17.43609530645648</v>
      </c>
      <c r="D146" s="262">
        <v>17.563178106764141</v>
      </c>
      <c r="E146" s="262">
        <v>17.947972148401931</v>
      </c>
      <c r="F146" s="262">
        <v>18.50517427275393</v>
      </c>
      <c r="G146" s="262">
        <v>18.391697521351979</v>
      </c>
      <c r="H146" s="262">
        <v>18.151661658323668</v>
      </c>
      <c r="I146" s="262">
        <v>18.8758714874125</v>
      </c>
      <c r="J146" s="262">
        <v>19.766165584069309</v>
      </c>
      <c r="K146" s="262">
        <v>16.12972307345796</v>
      </c>
      <c r="L146" s="262">
        <v>17.669836986537899</v>
      </c>
      <c r="M146" s="262">
        <v>18.23906572726478</v>
      </c>
      <c r="N146" s="262">
        <v>18.346633595170839</v>
      </c>
      <c r="O146" s="262">
        <v>15.831133642306661</v>
      </c>
      <c r="P146" s="262">
        <v>12.65208580806406</v>
      </c>
      <c r="Q146" s="262">
        <v>13.468828316500961</v>
      </c>
      <c r="R146" s="262">
        <v>13.656218410284421</v>
      </c>
      <c r="S146" s="262">
        <v>14.8028959193541</v>
      </c>
      <c r="T146" s="262">
        <v>15.171004333321161</v>
      </c>
      <c r="U146" s="262">
        <v>14.726176420760281</v>
      </c>
      <c r="V146" s="262">
        <v>14.547089863074071</v>
      </c>
      <c r="W146" s="262">
        <v>14.043006462108959</v>
      </c>
      <c r="X146" s="262">
        <v>10.11921287665497</v>
      </c>
      <c r="Y146" s="262">
        <v>8.4495131982722498</v>
      </c>
      <c r="DA146" s="72" t="s">
        <v>630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5.4603411785763382E-3</v>
      </c>
      <c r="R149" s="229">
        <v>9.0254165487885507E-3</v>
      </c>
      <c r="S149" s="229">
        <v>6.9598871605254893E-3</v>
      </c>
      <c r="T149" s="229">
        <v>4.3068338296380793E-2</v>
      </c>
      <c r="U149" s="229">
        <v>6.089930811958523E-2</v>
      </c>
      <c r="V149" s="229">
        <v>5.8987839335069653E-2</v>
      </c>
      <c r="W149" s="229">
        <v>4.7492055813618032E-2</v>
      </c>
      <c r="X149" s="229">
        <v>4.2096335146960678E-2</v>
      </c>
      <c r="Y149" s="229">
        <v>4.4060989748845307E-2</v>
      </c>
      <c r="DA149" s="73" t="s">
        <v>633</v>
      </c>
    </row>
    <row r="150" spans="1:105" ht="12" customHeight="1" x14ac:dyDescent="0.25">
      <c r="A150" s="64" t="s">
        <v>159</v>
      </c>
      <c r="B150" s="229">
        <v>1.2979128512553431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0.48108558125733308</v>
      </c>
      <c r="P150" s="229">
        <v>0</v>
      </c>
      <c r="Q150" s="229">
        <v>2.550484985898293E-2</v>
      </c>
      <c r="R150" s="229">
        <v>2.6548830239361609E-2</v>
      </c>
      <c r="S150" s="229">
        <v>4.6098217789795483E-2</v>
      </c>
      <c r="T150" s="229">
        <v>0.18686198349586011</v>
      </c>
      <c r="U150" s="229">
        <v>0.19574684163217329</v>
      </c>
      <c r="V150" s="229">
        <v>0.23276605904674399</v>
      </c>
      <c r="W150" s="229">
        <v>0.17787546866149581</v>
      </c>
      <c r="X150" s="229">
        <v>0.11890661471166281</v>
      </c>
      <c r="Y150" s="229">
        <v>0.16649362277477231</v>
      </c>
      <c r="DA150" s="73" t="s">
        <v>634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0.70760200100487625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636</v>
      </c>
    </row>
    <row r="153" spans="1:105" ht="12" customHeight="1" x14ac:dyDescent="0.25">
      <c r="A153" s="64" t="s">
        <v>35</v>
      </c>
      <c r="B153" s="229">
        <v>17.140298504587332</v>
      </c>
      <c r="C153" s="229">
        <v>17.121363834329902</v>
      </c>
      <c r="D153" s="229">
        <v>17.307906794375871</v>
      </c>
      <c r="E153" s="229">
        <v>17.947972148401931</v>
      </c>
      <c r="F153" s="229">
        <v>18.50517427275393</v>
      </c>
      <c r="G153" s="229">
        <v>18.391697521351979</v>
      </c>
      <c r="H153" s="229">
        <v>18.151661658323668</v>
      </c>
      <c r="I153" s="229">
        <v>18.8758714874125</v>
      </c>
      <c r="J153" s="229">
        <v>19.766165584069309</v>
      </c>
      <c r="K153" s="229">
        <v>16.096645678899009</v>
      </c>
      <c r="L153" s="229">
        <v>17.655059742940811</v>
      </c>
      <c r="M153" s="229">
        <v>18.07452551341974</v>
      </c>
      <c r="N153" s="229">
        <v>11.46517070086953</v>
      </c>
      <c r="O153" s="229">
        <v>14.96372600989319</v>
      </c>
      <c r="P153" s="229">
        <v>12.051709417211971</v>
      </c>
      <c r="Q153" s="229">
        <v>13.43715586223469</v>
      </c>
      <c r="R153" s="229">
        <v>13.619887308569981</v>
      </c>
      <c r="S153" s="229">
        <v>14.749149097019959</v>
      </c>
      <c r="T153" s="229">
        <v>14.940195978527759</v>
      </c>
      <c r="U153" s="229">
        <v>14.46871341434572</v>
      </c>
      <c r="V153" s="229">
        <v>14.254266962532951</v>
      </c>
      <c r="W153" s="229">
        <v>13.81644847267521</v>
      </c>
      <c r="X153" s="229">
        <v>9.9570874322639913</v>
      </c>
      <c r="Y153" s="229">
        <v>8.238958585748632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639</v>
      </c>
    </row>
    <row r="156" spans="1:105" ht="12" customHeight="1" x14ac:dyDescent="0.25">
      <c r="A156" s="64" t="s">
        <v>39</v>
      </c>
      <c r="B156" s="229">
        <v>0.14434692414859701</v>
      </c>
      <c r="C156" s="229">
        <v>0.31473147212657299</v>
      </c>
      <c r="D156" s="229">
        <v>0.25527131238827211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3.3077394558944331E-2</v>
      </c>
      <c r="L156" s="229">
        <v>1.4777243597079369E-2</v>
      </c>
      <c r="M156" s="229">
        <v>0.16454021384504511</v>
      </c>
      <c r="N156" s="229">
        <v>6.1738608932964372</v>
      </c>
      <c r="O156" s="229">
        <v>0.38632205115613638</v>
      </c>
      <c r="P156" s="229">
        <v>0.6003763908520956</v>
      </c>
      <c r="Q156" s="229">
        <v>7.0726322871008686E-4</v>
      </c>
      <c r="R156" s="229">
        <v>7.5685492629096033E-4</v>
      </c>
      <c r="S156" s="229">
        <v>6.8871738381979413E-4</v>
      </c>
      <c r="T156" s="229">
        <v>8.7803300116624154E-4</v>
      </c>
      <c r="U156" s="229">
        <v>8.1685666280495374E-4</v>
      </c>
      <c r="V156" s="229">
        <v>1.0690021593013879E-3</v>
      </c>
      <c r="W156" s="229">
        <v>1.190464958636994E-3</v>
      </c>
      <c r="X156" s="229">
        <v>1.1224945323511091E-3</v>
      </c>
      <c r="Y156" s="229">
        <v>0</v>
      </c>
      <c r="DA156" s="73" t="s">
        <v>640</v>
      </c>
    </row>
    <row r="157" spans="1:105" ht="12" customHeight="1" x14ac:dyDescent="0.25">
      <c r="A157" s="61" t="s">
        <v>641</v>
      </c>
      <c r="B157" s="263">
        <v>4.3251194612011057</v>
      </c>
      <c r="C157" s="263">
        <v>4.3129006575007054</v>
      </c>
      <c r="D157" s="263">
        <v>4.3722515526902477</v>
      </c>
      <c r="E157" s="263">
        <v>4.8481932601885891</v>
      </c>
      <c r="F157" s="263">
        <v>4.4080036046257964</v>
      </c>
      <c r="G157" s="263">
        <v>4.4262807627181946</v>
      </c>
      <c r="H157" s="263">
        <v>4.596980609630438</v>
      </c>
      <c r="I157" s="263">
        <v>4.4288450657765086</v>
      </c>
      <c r="J157" s="263">
        <v>4.7241626173629259</v>
      </c>
      <c r="K157" s="263">
        <v>4.4083084019417811</v>
      </c>
      <c r="L157" s="263">
        <v>4.7669350532103598</v>
      </c>
      <c r="M157" s="263">
        <v>5.3288136779584034</v>
      </c>
      <c r="N157" s="263">
        <v>4.806303906218286</v>
      </c>
      <c r="O157" s="263">
        <v>5.2473736462964959</v>
      </c>
      <c r="P157" s="263">
        <v>4.9995474714096364</v>
      </c>
      <c r="Q157" s="263">
        <v>5.065356962715593</v>
      </c>
      <c r="R157" s="263">
        <v>5.154753386189987</v>
      </c>
      <c r="S157" s="263">
        <v>4.8082272384599287</v>
      </c>
      <c r="T157" s="263">
        <v>4.9616866384246494</v>
      </c>
      <c r="U157" s="263">
        <v>4.6722439116900194</v>
      </c>
      <c r="V157" s="263">
        <v>4.7333214624208253</v>
      </c>
      <c r="W157" s="263">
        <v>4.5012039892519997</v>
      </c>
      <c r="X157" s="263">
        <v>3.2156249065919709</v>
      </c>
      <c r="Y157" s="263">
        <v>3.069804692904925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1</v>
      </c>
      <c r="C171" s="232">
        <f t="shared" si="11"/>
        <v>1.0000000000000002</v>
      </c>
      <c r="D171" s="232">
        <f t="shared" si="11"/>
        <v>1.0000000000000004</v>
      </c>
      <c r="E171" s="232">
        <f t="shared" si="11"/>
        <v>1.0000000000000002</v>
      </c>
      <c r="F171" s="232">
        <f t="shared" si="11"/>
        <v>0.99999999999999989</v>
      </c>
      <c r="G171" s="232">
        <f t="shared" si="11"/>
        <v>1</v>
      </c>
      <c r="H171" s="232">
        <f t="shared" si="11"/>
        <v>0.99999999999999989</v>
      </c>
      <c r="I171" s="232">
        <f t="shared" si="11"/>
        <v>1</v>
      </c>
      <c r="J171" s="232">
        <f t="shared" si="11"/>
        <v>0.99999999999999989</v>
      </c>
      <c r="K171" s="232">
        <f t="shared" si="11"/>
        <v>0.99999999999999956</v>
      </c>
      <c r="L171" s="232">
        <f t="shared" si="11"/>
        <v>1.0000000000000002</v>
      </c>
      <c r="M171" s="232">
        <f t="shared" si="11"/>
        <v>1.0000000000000002</v>
      </c>
      <c r="N171" s="232">
        <f t="shared" si="11"/>
        <v>1.0000000000000002</v>
      </c>
      <c r="O171" s="232">
        <f t="shared" si="11"/>
        <v>1</v>
      </c>
      <c r="P171" s="232">
        <f t="shared" si="11"/>
        <v>1</v>
      </c>
      <c r="Q171" s="232">
        <f t="shared" si="11"/>
        <v>1</v>
      </c>
      <c r="R171" s="232">
        <f t="shared" si="11"/>
        <v>0.99999999999999989</v>
      </c>
      <c r="S171" s="232">
        <f t="shared" si="11"/>
        <v>1.0000000000000002</v>
      </c>
      <c r="T171" s="232">
        <f t="shared" si="11"/>
        <v>1</v>
      </c>
      <c r="U171" s="232">
        <f t="shared" si="11"/>
        <v>1.0000000000000002</v>
      </c>
      <c r="V171" s="232">
        <f t="shared" si="11"/>
        <v>0.99999999999999978</v>
      </c>
      <c r="W171" s="232">
        <f t="shared" si="11"/>
        <v>0.99999999999999989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1.1517923739593956E-3</v>
      </c>
      <c r="C172" s="299">
        <f t="shared" si="12"/>
        <v>1.1517923739587117E-3</v>
      </c>
      <c r="D172" s="299">
        <f t="shared" si="12"/>
        <v>1.1517923739585703E-3</v>
      </c>
      <c r="E172" s="299">
        <f t="shared" si="12"/>
        <v>1.1517923739590237E-3</v>
      </c>
      <c r="F172" s="299">
        <f t="shared" si="12"/>
        <v>1.1517923739589883E-3</v>
      </c>
      <c r="G172" s="299">
        <f t="shared" si="12"/>
        <v>1.1517923739588702E-3</v>
      </c>
      <c r="H172" s="299">
        <f t="shared" si="12"/>
        <v>1.1517923739598486E-3</v>
      </c>
      <c r="I172" s="299">
        <f t="shared" si="12"/>
        <v>1.1517923739593021E-3</v>
      </c>
      <c r="J172" s="299">
        <f t="shared" si="12"/>
        <v>1.1517923739588298E-3</v>
      </c>
      <c r="K172" s="299">
        <f t="shared" si="12"/>
        <v>1.1517923739591276E-3</v>
      </c>
      <c r="L172" s="299">
        <f t="shared" si="12"/>
        <v>1.1517923739605832E-3</v>
      </c>
      <c r="M172" s="299">
        <f t="shared" si="12"/>
        <v>1.151792373958696E-3</v>
      </c>
      <c r="N172" s="299">
        <f t="shared" si="12"/>
        <v>1.1517923739599904E-3</v>
      </c>
      <c r="O172" s="299">
        <f t="shared" si="12"/>
        <v>1.1517923739644399E-3</v>
      </c>
      <c r="P172" s="299">
        <f t="shared" si="12"/>
        <v>1.1517923739450405E-3</v>
      </c>
      <c r="Q172" s="299">
        <f t="shared" si="12"/>
        <v>1.1517923739442905E-3</v>
      </c>
      <c r="R172" s="299">
        <f t="shared" si="12"/>
        <v>1.151792373961325E-3</v>
      </c>
      <c r="S172" s="299">
        <f t="shared" si="12"/>
        <v>1.1517923739735563E-3</v>
      </c>
      <c r="T172" s="299">
        <f t="shared" si="12"/>
        <v>1.1517923739676344E-3</v>
      </c>
      <c r="U172" s="299">
        <f t="shared" si="12"/>
        <v>1.1517923739600563E-3</v>
      </c>
      <c r="V172" s="299">
        <f t="shared" si="12"/>
        <v>1.1517923739640312E-3</v>
      </c>
      <c r="W172" s="299">
        <f t="shared" si="12"/>
        <v>1.151792373962718E-3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5.352681098744871E-4</v>
      </c>
      <c r="C173" s="233">
        <f t="shared" si="13"/>
        <v>5.3526810987416899E-4</v>
      </c>
      <c r="D173" s="233">
        <f t="shared" si="13"/>
        <v>5.3526810987410329E-4</v>
      </c>
      <c r="E173" s="233">
        <f t="shared" si="13"/>
        <v>5.3526810987431384E-4</v>
      </c>
      <c r="F173" s="233">
        <f t="shared" si="13"/>
        <v>5.3526810987429758E-4</v>
      </c>
      <c r="G173" s="233">
        <f t="shared" si="13"/>
        <v>5.3526810987424294E-4</v>
      </c>
      <c r="H173" s="233">
        <f t="shared" si="13"/>
        <v>5.3526810987469765E-4</v>
      </c>
      <c r="I173" s="233">
        <f t="shared" si="13"/>
        <v>5.3526810987444362E-4</v>
      </c>
      <c r="J173" s="233">
        <f t="shared" si="13"/>
        <v>5.3526810987422375E-4</v>
      </c>
      <c r="K173" s="233">
        <f t="shared" si="13"/>
        <v>5.3526810987436252E-4</v>
      </c>
      <c r="L173" s="233">
        <f t="shared" si="13"/>
        <v>5.3526810987503885E-4</v>
      </c>
      <c r="M173" s="233">
        <f t="shared" si="13"/>
        <v>5.3526810987416184E-4</v>
      </c>
      <c r="N173" s="233">
        <f t="shared" si="13"/>
        <v>5.3526810987476335E-4</v>
      </c>
      <c r="O173" s="233">
        <f t="shared" si="13"/>
        <v>5.3526810987683093E-4</v>
      </c>
      <c r="P173" s="233">
        <f t="shared" si="13"/>
        <v>5.3526810986781589E-4</v>
      </c>
      <c r="Q173" s="233">
        <f t="shared" si="13"/>
        <v>5.35268109867467E-4</v>
      </c>
      <c r="R173" s="233">
        <f t="shared" si="13"/>
        <v>5.3526810987538352E-4</v>
      </c>
      <c r="S173" s="233">
        <f t="shared" si="13"/>
        <v>5.3526810988106777E-4</v>
      </c>
      <c r="T173" s="233">
        <f t="shared" si="13"/>
        <v>5.3526810987831574E-4</v>
      </c>
      <c r="U173" s="233">
        <f t="shared" si="13"/>
        <v>5.3526810987479425E-4</v>
      </c>
      <c r="V173" s="233">
        <f t="shared" si="13"/>
        <v>5.3526810987664087E-4</v>
      </c>
      <c r="W173" s="233">
        <f t="shared" si="13"/>
        <v>5.35268109876031E-4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1.5696736717243667E-2</v>
      </c>
      <c r="C174" s="233">
        <f t="shared" si="14"/>
        <v>1.5696736717234348E-2</v>
      </c>
      <c r="D174" s="233">
        <f t="shared" si="14"/>
        <v>1.5696736717232422E-2</v>
      </c>
      <c r="E174" s="233">
        <f t="shared" si="14"/>
        <v>1.5696736717238598E-2</v>
      </c>
      <c r="F174" s="233">
        <f t="shared" si="14"/>
        <v>1.5696736717238119E-2</v>
      </c>
      <c r="G174" s="233">
        <f t="shared" si="14"/>
        <v>1.5696736717236513E-2</v>
      </c>
      <c r="H174" s="233">
        <f t="shared" si="14"/>
        <v>1.5696736717249849E-2</v>
      </c>
      <c r="I174" s="233">
        <f t="shared" si="14"/>
        <v>1.5696736717242393E-2</v>
      </c>
      <c r="J174" s="233">
        <f t="shared" si="14"/>
        <v>1.5696736717235951E-2</v>
      </c>
      <c r="K174" s="233">
        <f t="shared" si="14"/>
        <v>1.5696736717240017E-2</v>
      </c>
      <c r="L174" s="233">
        <f t="shared" si="14"/>
        <v>1.5696736717259852E-2</v>
      </c>
      <c r="M174" s="233">
        <f t="shared" si="14"/>
        <v>1.5696736717234133E-2</v>
      </c>
      <c r="N174" s="233">
        <f t="shared" si="14"/>
        <v>1.5696736717251778E-2</v>
      </c>
      <c r="O174" s="233">
        <f t="shared" si="14"/>
        <v>1.5696736717312407E-2</v>
      </c>
      <c r="P174" s="233">
        <f t="shared" si="14"/>
        <v>1.5696736717048042E-2</v>
      </c>
      <c r="Q174" s="233">
        <f t="shared" si="14"/>
        <v>1.569673671703781E-2</v>
      </c>
      <c r="R174" s="233">
        <f t="shared" si="14"/>
        <v>1.5696736717269965E-2</v>
      </c>
      <c r="S174" s="233">
        <f t="shared" si="14"/>
        <v>1.5696736717436651E-2</v>
      </c>
      <c r="T174" s="233">
        <f t="shared" si="14"/>
        <v>1.5696736717355952E-2</v>
      </c>
      <c r="U174" s="233">
        <f t="shared" si="14"/>
        <v>1.5696736717252677E-2</v>
      </c>
      <c r="V174" s="233">
        <f t="shared" si="14"/>
        <v>1.5696736717306828E-2</v>
      </c>
      <c r="W174" s="233">
        <f t="shared" si="14"/>
        <v>1.5696736717288939E-2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3.8393079131979847E-4</v>
      </c>
      <c r="C175" s="233">
        <f t="shared" si="15"/>
        <v>3.8393079131957057E-4</v>
      </c>
      <c r="D175" s="233">
        <f t="shared" si="15"/>
        <v>3.8393079131952346E-4</v>
      </c>
      <c r="E175" s="233">
        <f t="shared" si="15"/>
        <v>3.8393079131967444E-4</v>
      </c>
      <c r="F175" s="233">
        <f t="shared" si="15"/>
        <v>3.8393079131966273E-4</v>
      </c>
      <c r="G175" s="233">
        <f t="shared" si="15"/>
        <v>3.8393079131962343E-4</v>
      </c>
      <c r="H175" s="233">
        <f t="shared" si="15"/>
        <v>3.8393079131994961E-4</v>
      </c>
      <c r="I175" s="233">
        <f t="shared" si="15"/>
        <v>3.8393079131976735E-4</v>
      </c>
      <c r="J175" s="233">
        <f t="shared" si="15"/>
        <v>3.8393079131960977E-4</v>
      </c>
      <c r="K175" s="233">
        <f t="shared" si="15"/>
        <v>3.8393079131970913E-4</v>
      </c>
      <c r="L175" s="233">
        <f t="shared" si="15"/>
        <v>3.8393079132019442E-4</v>
      </c>
      <c r="M175" s="233">
        <f t="shared" si="15"/>
        <v>3.839307913195651E-4</v>
      </c>
      <c r="N175" s="233">
        <f t="shared" si="15"/>
        <v>3.8393079131999672E-4</v>
      </c>
      <c r="O175" s="233">
        <f t="shared" si="15"/>
        <v>3.8393079132147969E-4</v>
      </c>
      <c r="P175" s="233">
        <f t="shared" si="15"/>
        <v>3.8393079131501356E-4</v>
      </c>
      <c r="Q175" s="233">
        <f t="shared" si="15"/>
        <v>3.8393079131476316E-4</v>
      </c>
      <c r="R175" s="233">
        <f t="shared" si="15"/>
        <v>3.8393079132044151E-4</v>
      </c>
      <c r="S175" s="233">
        <f t="shared" si="15"/>
        <v>3.8393079132451887E-4</v>
      </c>
      <c r="T175" s="233">
        <f t="shared" si="15"/>
        <v>3.8393079132254475E-4</v>
      </c>
      <c r="U175" s="233">
        <f t="shared" si="15"/>
        <v>3.8393079132001878E-4</v>
      </c>
      <c r="V175" s="233">
        <f t="shared" si="15"/>
        <v>3.839307913213433E-4</v>
      </c>
      <c r="W175" s="233">
        <f t="shared" si="15"/>
        <v>3.8393079132090582E-4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2.0664851523725198E-3</v>
      </c>
      <c r="C176" s="300">
        <f t="shared" si="16"/>
        <v>2.0384657961714605E-3</v>
      </c>
      <c r="D176" s="300">
        <f t="shared" si="16"/>
        <v>2.0366235057696427E-3</v>
      </c>
      <c r="E176" s="300">
        <f t="shared" si="16"/>
        <v>2.010149764903131E-3</v>
      </c>
      <c r="F176" s="300">
        <f t="shared" si="16"/>
        <v>2.0547986396301622E-3</v>
      </c>
      <c r="G176" s="300">
        <f t="shared" si="16"/>
        <v>2.0502636251806578E-3</v>
      </c>
      <c r="H176" s="300">
        <f t="shared" si="16"/>
        <v>2.0341442177240644E-3</v>
      </c>
      <c r="I176" s="300">
        <f t="shared" si="16"/>
        <v>2.0652703501131044E-3</v>
      </c>
      <c r="J176" s="300">
        <f t="shared" si="16"/>
        <v>2.0552046824780716E-3</v>
      </c>
      <c r="K176" s="300">
        <f t="shared" si="16"/>
        <v>2.011033305795636E-3</v>
      </c>
      <c r="L176" s="300">
        <f t="shared" si="16"/>
        <v>2.0151678708851938E-3</v>
      </c>
      <c r="M176" s="300">
        <f t="shared" si="16"/>
        <v>1.9845630337271087E-3</v>
      </c>
      <c r="N176" s="300">
        <f t="shared" si="16"/>
        <v>1.9586207267388435E-3</v>
      </c>
      <c r="O176" s="300">
        <f t="shared" si="16"/>
        <v>1.9420416724877047E-3</v>
      </c>
      <c r="P176" s="300">
        <f t="shared" si="16"/>
        <v>1.8652099863721752E-3</v>
      </c>
      <c r="Q176" s="300">
        <f t="shared" si="16"/>
        <v>1.8959245649993899E-3</v>
      </c>
      <c r="R176" s="300">
        <f t="shared" si="16"/>
        <v>1.9020908320889643E-3</v>
      </c>
      <c r="S176" s="300">
        <f t="shared" si="16"/>
        <v>1.9132867354638024E-3</v>
      </c>
      <c r="T176" s="300">
        <f t="shared" si="16"/>
        <v>1.9240124797289453E-3</v>
      </c>
      <c r="U176" s="300">
        <f t="shared" si="16"/>
        <v>1.9542763420139879E-3</v>
      </c>
      <c r="V176" s="300">
        <f t="shared" si="16"/>
        <v>1.9460660512731882E-3</v>
      </c>
      <c r="W176" s="300">
        <f t="shared" si="16"/>
        <v>1.9342418684146561E-3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0.82673670203696259</v>
      </c>
      <c r="C177" s="301">
        <f t="shared" si="17"/>
        <v>0.82891044908325839</v>
      </c>
      <c r="D177" s="301">
        <f t="shared" si="17"/>
        <v>0.82913336647969682</v>
      </c>
      <c r="E177" s="301">
        <f t="shared" si="17"/>
        <v>0.83196775587535754</v>
      </c>
      <c r="F177" s="301">
        <f t="shared" si="17"/>
        <v>0.8273684496895396</v>
      </c>
      <c r="G177" s="301">
        <f t="shared" si="17"/>
        <v>0.82773380853714595</v>
      </c>
      <c r="H177" s="301">
        <f t="shared" si="17"/>
        <v>0.82983141627428481</v>
      </c>
      <c r="I177" s="301">
        <f t="shared" si="17"/>
        <v>0.82707875074695336</v>
      </c>
      <c r="J177" s="301">
        <f t="shared" si="17"/>
        <v>0.82759792853767422</v>
      </c>
      <c r="K177" s="301">
        <f t="shared" si="17"/>
        <v>0.83335558095120221</v>
      </c>
      <c r="L177" s="301">
        <f t="shared" si="17"/>
        <v>0.83260446518560249</v>
      </c>
      <c r="M177" s="301">
        <f t="shared" si="17"/>
        <v>0.83448560773570168</v>
      </c>
      <c r="N177" s="301">
        <f t="shared" si="17"/>
        <v>0.83528056771905612</v>
      </c>
      <c r="O177" s="301">
        <f t="shared" si="17"/>
        <v>0.84108126649475479</v>
      </c>
      <c r="P177" s="301">
        <f t="shared" si="17"/>
        <v>0.84882412312540345</v>
      </c>
      <c r="Q177" s="301">
        <f t="shared" si="17"/>
        <v>0.84614649000715692</v>
      </c>
      <c r="R177" s="301">
        <f t="shared" si="17"/>
        <v>0.84557454468459781</v>
      </c>
      <c r="S177" s="301">
        <f t="shared" si="17"/>
        <v>0.84428409974141183</v>
      </c>
      <c r="T177" s="301">
        <f t="shared" si="17"/>
        <v>0.84328356795274972</v>
      </c>
      <c r="U177" s="301">
        <f t="shared" si="17"/>
        <v>0.84008653736676997</v>
      </c>
      <c r="V177" s="301">
        <f t="shared" si="17"/>
        <v>0.84093328835761272</v>
      </c>
      <c r="W177" s="301">
        <f t="shared" si="17"/>
        <v>0.84229533576284121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0.11076016997447152</v>
      </c>
      <c r="C178" s="301">
        <f t="shared" si="18"/>
        <v>0.1092583790461208</v>
      </c>
      <c r="D178" s="301">
        <f t="shared" si="18"/>
        <v>0.10915963534219755</v>
      </c>
      <c r="E178" s="301">
        <f t="shared" si="18"/>
        <v>0.10774068682719444</v>
      </c>
      <c r="F178" s="301">
        <f t="shared" si="18"/>
        <v>0.11013379231273691</v>
      </c>
      <c r="G178" s="301">
        <f t="shared" si="18"/>
        <v>0.10989072307476683</v>
      </c>
      <c r="H178" s="301">
        <f t="shared" si="18"/>
        <v>0.10902674962316461</v>
      </c>
      <c r="I178" s="301">
        <f t="shared" si="18"/>
        <v>0.11069505859218855</v>
      </c>
      <c r="J178" s="301">
        <f t="shared" si="18"/>
        <v>0.11015555553460178</v>
      </c>
      <c r="K178" s="301">
        <f t="shared" si="18"/>
        <v>0.10778804315071844</v>
      </c>
      <c r="L178" s="301">
        <f t="shared" si="18"/>
        <v>0.10800964896848299</v>
      </c>
      <c r="M178" s="301">
        <f t="shared" si="18"/>
        <v>0.10636928055752268</v>
      </c>
      <c r="N178" s="301">
        <f t="shared" si="18"/>
        <v>0.10497881601522904</v>
      </c>
      <c r="O178" s="301">
        <f t="shared" si="18"/>
        <v>0.10409020625930419</v>
      </c>
      <c r="P178" s="301">
        <f t="shared" si="18"/>
        <v>9.9972155566410925E-2</v>
      </c>
      <c r="Q178" s="301">
        <f t="shared" si="18"/>
        <v>0.10161793428284496</v>
      </c>
      <c r="R178" s="301">
        <f t="shared" si="18"/>
        <v>0.10194832689144609</v>
      </c>
      <c r="S178" s="301">
        <f t="shared" si="18"/>
        <v>0.10254887320899668</v>
      </c>
      <c r="T178" s="301">
        <f t="shared" si="18"/>
        <v>0.10312455816505084</v>
      </c>
      <c r="U178" s="301">
        <f t="shared" si="18"/>
        <v>0.10475337602331977</v>
      </c>
      <c r="V178" s="301">
        <f t="shared" si="18"/>
        <v>0.10431149451018981</v>
      </c>
      <c r="W178" s="301">
        <f t="shared" si="18"/>
        <v>0.10367461336910917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3.4289283328753563E-2</v>
      </c>
      <c r="C179" s="302">
        <f t="shared" si="19"/>
        <v>2.9861407375911558E-2</v>
      </c>
      <c r="D179" s="302">
        <f t="shared" si="19"/>
        <v>2.9610345336199335E-2</v>
      </c>
      <c r="E179" s="302">
        <f t="shared" si="19"/>
        <v>2.5832342246734693E-2</v>
      </c>
      <c r="F179" s="302">
        <f t="shared" si="19"/>
        <v>3.1853868877087195E-2</v>
      </c>
      <c r="G179" s="302">
        <f t="shared" si="19"/>
        <v>3.1134270859899681E-2</v>
      </c>
      <c r="H179" s="302">
        <f t="shared" si="19"/>
        <v>2.9774919530041168E-2</v>
      </c>
      <c r="I179" s="302">
        <f t="shared" si="19"/>
        <v>3.4367264984318864E-2</v>
      </c>
      <c r="J179" s="302">
        <f t="shared" si="19"/>
        <v>3.2319974676893647E-2</v>
      </c>
      <c r="K179" s="302">
        <f t="shared" si="19"/>
        <v>2.9528176838970348E-2</v>
      </c>
      <c r="L179" s="302">
        <f t="shared" si="19"/>
        <v>2.9093634973157052E-2</v>
      </c>
      <c r="M179" s="302">
        <f t="shared" si="19"/>
        <v>2.1626252522632415E-2</v>
      </c>
      <c r="N179" s="302">
        <f t="shared" si="19"/>
        <v>2.7080105866206801E-2</v>
      </c>
      <c r="O179" s="302">
        <f t="shared" si="19"/>
        <v>2.4598051697693711E-2</v>
      </c>
      <c r="P179" s="302">
        <f t="shared" si="19"/>
        <v>2.1679726347953367E-2</v>
      </c>
      <c r="Q179" s="302">
        <f t="shared" si="19"/>
        <v>2.2680449087061429E-2</v>
      </c>
      <c r="R179" s="302">
        <f t="shared" si="19"/>
        <v>2.167586412353717E-2</v>
      </c>
      <c r="S179" s="302">
        <f t="shared" si="19"/>
        <v>3.0882137939651697E-2</v>
      </c>
      <c r="T179" s="302">
        <f t="shared" si="19"/>
        <v>2.9373300467710341E-2</v>
      </c>
      <c r="U179" s="302">
        <f t="shared" si="19"/>
        <v>2.7472387095396265E-2</v>
      </c>
      <c r="V179" s="302">
        <f t="shared" si="19"/>
        <v>2.6573146737672793E-2</v>
      </c>
      <c r="W179" s="302">
        <f t="shared" si="19"/>
        <v>2.9781829116958605E-2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7.6470886645717981E-2</v>
      </c>
      <c r="C180" s="302">
        <f t="shared" si="20"/>
        <v>7.9396971670209204E-2</v>
      </c>
      <c r="D180" s="302">
        <f t="shared" si="20"/>
        <v>7.9549290005998224E-2</v>
      </c>
      <c r="E180" s="302">
        <f t="shared" si="20"/>
        <v>8.1908344580459744E-2</v>
      </c>
      <c r="F180" s="302">
        <f t="shared" si="20"/>
        <v>7.8279923435649726E-2</v>
      </c>
      <c r="G180" s="302">
        <f t="shared" si="20"/>
        <v>7.875645221486717E-2</v>
      </c>
      <c r="H180" s="302">
        <f t="shared" si="20"/>
        <v>7.9251830093123421E-2</v>
      </c>
      <c r="I180" s="302">
        <f t="shared" si="20"/>
        <v>7.6327793607869718E-2</v>
      </c>
      <c r="J180" s="302">
        <f t="shared" si="20"/>
        <v>7.78355808577081E-2</v>
      </c>
      <c r="K180" s="302">
        <f t="shared" si="20"/>
        <v>7.8259866311748083E-2</v>
      </c>
      <c r="L180" s="302">
        <f t="shared" si="20"/>
        <v>7.8916013995325954E-2</v>
      </c>
      <c r="M180" s="302">
        <f t="shared" si="20"/>
        <v>8.4743028034890255E-2</v>
      </c>
      <c r="N180" s="302">
        <f t="shared" si="20"/>
        <v>7.7898710149022207E-2</v>
      </c>
      <c r="O180" s="302">
        <f t="shared" si="20"/>
        <v>7.9492154561610462E-2</v>
      </c>
      <c r="P180" s="302">
        <f t="shared" si="20"/>
        <v>7.829242921845754E-2</v>
      </c>
      <c r="Q180" s="302">
        <f t="shared" si="20"/>
        <v>7.893748519578353E-2</v>
      </c>
      <c r="R180" s="302">
        <f t="shared" si="20"/>
        <v>8.027246276790892E-2</v>
      </c>
      <c r="S180" s="302">
        <f t="shared" si="20"/>
        <v>7.1666735269344986E-2</v>
      </c>
      <c r="T180" s="302">
        <f t="shared" si="20"/>
        <v>7.3751257697340492E-2</v>
      </c>
      <c r="U180" s="302">
        <f t="shared" si="20"/>
        <v>7.7280988927923538E-2</v>
      </c>
      <c r="V180" s="302">
        <f t="shared" si="20"/>
        <v>7.7738347772516994E-2</v>
      </c>
      <c r="W180" s="302">
        <f t="shared" si="20"/>
        <v>7.3892784252150553E-2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4.2668914843796008E-2</v>
      </c>
      <c r="C181" s="301">
        <f t="shared" si="21"/>
        <v>4.2024978082062708E-2</v>
      </c>
      <c r="D181" s="301">
        <f t="shared" si="21"/>
        <v>4.1902646679951659E-2</v>
      </c>
      <c r="E181" s="301">
        <f t="shared" si="21"/>
        <v>4.0513679540153426E-2</v>
      </c>
      <c r="F181" s="301">
        <f t="shared" si="21"/>
        <v>4.2675231365702157E-2</v>
      </c>
      <c r="G181" s="301">
        <f t="shared" si="21"/>
        <v>4.2557476770517279E-2</v>
      </c>
      <c r="H181" s="301">
        <f t="shared" si="21"/>
        <v>4.1339961892422138E-2</v>
      </c>
      <c r="I181" s="301">
        <f t="shared" si="21"/>
        <v>4.2393192318349024E-2</v>
      </c>
      <c r="J181" s="301">
        <f t="shared" si="21"/>
        <v>4.2423583252857187E-2</v>
      </c>
      <c r="K181" s="301">
        <f t="shared" si="21"/>
        <v>3.9077614599890058E-2</v>
      </c>
      <c r="L181" s="301">
        <f t="shared" si="21"/>
        <v>3.9602989982613669E-2</v>
      </c>
      <c r="M181" s="301">
        <f t="shared" si="21"/>
        <v>3.9392820680662216E-2</v>
      </c>
      <c r="N181" s="301">
        <f t="shared" si="21"/>
        <v>4.0014267546569768E-2</v>
      </c>
      <c r="O181" s="301">
        <f t="shared" si="21"/>
        <v>3.5118757580978252E-2</v>
      </c>
      <c r="P181" s="301">
        <f t="shared" si="21"/>
        <v>3.1570783329637676E-2</v>
      </c>
      <c r="Q181" s="301">
        <f t="shared" si="21"/>
        <v>3.257192315283431E-2</v>
      </c>
      <c r="R181" s="301">
        <f t="shared" si="21"/>
        <v>3.2807309599439942E-2</v>
      </c>
      <c r="S181" s="301">
        <f t="shared" si="21"/>
        <v>3.3486012321512049E-2</v>
      </c>
      <c r="T181" s="301">
        <f t="shared" si="21"/>
        <v>3.3900133409946069E-2</v>
      </c>
      <c r="U181" s="301">
        <f t="shared" si="21"/>
        <v>3.5438082275488822E-2</v>
      </c>
      <c r="V181" s="301">
        <f t="shared" si="21"/>
        <v>3.5041423088455308E-2</v>
      </c>
      <c r="W181" s="301">
        <f t="shared" si="21"/>
        <v>3.4328081007186394E-2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4.5542371396362861E-3</v>
      </c>
      <c r="C182" s="302">
        <f t="shared" si="22"/>
        <v>4.0206508899413807E-3</v>
      </c>
      <c r="D182" s="302">
        <f t="shared" si="22"/>
        <v>3.990453388650241E-3</v>
      </c>
      <c r="E182" s="302">
        <f t="shared" si="22"/>
        <v>3.5271578192903434E-3</v>
      </c>
      <c r="F182" s="302">
        <f t="shared" si="22"/>
        <v>4.2548322288167746E-3</v>
      </c>
      <c r="G182" s="302">
        <f t="shared" si="22"/>
        <v>4.1679117459649164E-3</v>
      </c>
      <c r="H182" s="302">
        <f t="shared" si="22"/>
        <v>4.0175230547775309E-3</v>
      </c>
      <c r="I182" s="302">
        <f t="shared" si="22"/>
        <v>4.567279431353868E-3</v>
      </c>
      <c r="J182" s="302">
        <f t="shared" si="22"/>
        <v>4.3162386846657044E-3</v>
      </c>
      <c r="K182" s="302">
        <f t="shared" si="22"/>
        <v>4.0300171248223403E-3</v>
      </c>
      <c r="L182" s="302">
        <f t="shared" si="22"/>
        <v>3.9625638849061853E-3</v>
      </c>
      <c r="M182" s="302">
        <f t="shared" si="22"/>
        <v>2.9909275559566692E-3</v>
      </c>
      <c r="N182" s="302">
        <f t="shared" si="22"/>
        <v>3.7948056064159982E-3</v>
      </c>
      <c r="O182" s="302">
        <f t="shared" si="22"/>
        <v>3.4764155741112066E-3</v>
      </c>
      <c r="P182" s="302">
        <f t="shared" si="22"/>
        <v>3.1901829215951081E-3</v>
      </c>
      <c r="Q182" s="302">
        <f t="shared" si="22"/>
        <v>3.2833874468066074E-3</v>
      </c>
      <c r="R182" s="302">
        <f t="shared" si="22"/>
        <v>3.1277869489727962E-3</v>
      </c>
      <c r="S182" s="302">
        <f t="shared" si="22"/>
        <v>4.4301385807624296E-3</v>
      </c>
      <c r="T182" s="302">
        <f t="shared" si="22"/>
        <v>4.1901685517222844E-3</v>
      </c>
      <c r="U182" s="302">
        <f t="shared" si="22"/>
        <v>3.8580621087671552E-3</v>
      </c>
      <c r="V182" s="302">
        <f t="shared" si="22"/>
        <v>3.7475864844968123E-3</v>
      </c>
      <c r="W182" s="302">
        <f t="shared" si="22"/>
        <v>4.2259055768753932E-3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2.7957960553678954E-2</v>
      </c>
      <c r="C183" s="302">
        <f t="shared" si="23"/>
        <v>2.7314023791954401E-2</v>
      </c>
      <c r="D183" s="302">
        <f t="shared" si="23"/>
        <v>2.7191692389845149E-2</v>
      </c>
      <c r="E183" s="302">
        <f t="shared" si="23"/>
        <v>2.5802725250041125E-2</v>
      </c>
      <c r="F183" s="302">
        <f t="shared" si="23"/>
        <v>2.7964277075590308E-2</v>
      </c>
      <c r="G183" s="302">
        <f t="shared" si="23"/>
        <v>2.7846522480406932E-2</v>
      </c>
      <c r="H183" s="302">
        <f t="shared" si="23"/>
        <v>2.66290076022993E-2</v>
      </c>
      <c r="I183" s="302">
        <f t="shared" si="23"/>
        <v>2.7682238028233171E-2</v>
      </c>
      <c r="J183" s="302">
        <f t="shared" si="23"/>
        <v>2.7712628962747368E-2</v>
      </c>
      <c r="K183" s="302">
        <f t="shared" si="23"/>
        <v>2.4366660309776432E-2</v>
      </c>
      <c r="L183" s="302">
        <f t="shared" si="23"/>
        <v>2.4892035692481457E-2</v>
      </c>
      <c r="M183" s="302">
        <f t="shared" si="23"/>
        <v>2.468186639055411E-2</v>
      </c>
      <c r="N183" s="302">
        <f t="shared" si="23"/>
        <v>2.5303313256445123E-2</v>
      </c>
      <c r="O183" s="302">
        <f t="shared" si="23"/>
        <v>2.0407803290796785E-2</v>
      </c>
      <c r="P183" s="302">
        <f t="shared" si="23"/>
        <v>1.6859829039703976E-2</v>
      </c>
      <c r="Q183" s="302">
        <f t="shared" si="23"/>
        <v>1.7860968862910189E-2</v>
      </c>
      <c r="R183" s="302">
        <f t="shared" si="23"/>
        <v>1.8096355309298259E-2</v>
      </c>
      <c r="S183" s="302">
        <f t="shared" si="23"/>
        <v>1.8775058031214136E-2</v>
      </c>
      <c r="T183" s="302">
        <f t="shared" si="23"/>
        <v>1.9189179119723791E-2</v>
      </c>
      <c r="U183" s="302">
        <f t="shared" si="23"/>
        <v>2.0727127985363327E-2</v>
      </c>
      <c r="V183" s="302">
        <f t="shared" si="23"/>
        <v>2.0330468798279051E-2</v>
      </c>
      <c r="W183" s="302">
        <f t="shared" si="23"/>
        <v>1.9617126717026919E-2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1.0156717150480762E-2</v>
      </c>
      <c r="C184" s="303">
        <f t="shared" si="24"/>
        <v>1.0690303400166934E-2</v>
      </c>
      <c r="D184" s="303">
        <f t="shared" si="24"/>
        <v>1.0720500901456265E-2</v>
      </c>
      <c r="E184" s="303">
        <f t="shared" si="24"/>
        <v>1.1183796470821957E-2</v>
      </c>
      <c r="F184" s="303">
        <f t="shared" si="24"/>
        <v>1.0456122061295073E-2</v>
      </c>
      <c r="G184" s="303">
        <f t="shared" si="24"/>
        <v>1.0543042544145426E-2</v>
      </c>
      <c r="H184" s="303">
        <f t="shared" si="24"/>
        <v>1.0693431235345306E-2</v>
      </c>
      <c r="I184" s="303">
        <f t="shared" si="24"/>
        <v>1.0143674858761989E-2</v>
      </c>
      <c r="J184" s="303">
        <f t="shared" si="24"/>
        <v>1.0394715605444116E-2</v>
      </c>
      <c r="K184" s="303">
        <f t="shared" si="24"/>
        <v>1.0680937165291286E-2</v>
      </c>
      <c r="L184" s="303">
        <f t="shared" si="24"/>
        <v>1.0748390405226028E-2</v>
      </c>
      <c r="M184" s="303">
        <f t="shared" si="24"/>
        <v>1.1720026734151436E-2</v>
      </c>
      <c r="N184" s="303">
        <f t="shared" si="24"/>
        <v>1.0916148683708649E-2</v>
      </c>
      <c r="O184" s="303">
        <f t="shared" si="24"/>
        <v>1.1234538716070261E-2</v>
      </c>
      <c r="P184" s="303">
        <f t="shared" si="24"/>
        <v>1.1520771368338595E-2</v>
      </c>
      <c r="Q184" s="303">
        <f t="shared" si="24"/>
        <v>1.1427566843117515E-2</v>
      </c>
      <c r="R184" s="303">
        <f t="shared" si="24"/>
        <v>1.1583167341168895E-2</v>
      </c>
      <c r="S184" s="303">
        <f t="shared" si="24"/>
        <v>1.0280815709535481E-2</v>
      </c>
      <c r="T184" s="303">
        <f t="shared" si="24"/>
        <v>1.0520785738499995E-2</v>
      </c>
      <c r="U184" s="303">
        <f t="shared" si="24"/>
        <v>1.0852892181358337E-2</v>
      </c>
      <c r="V184" s="303">
        <f t="shared" si="24"/>
        <v>1.0963367805679441E-2</v>
      </c>
      <c r="W184" s="303">
        <f t="shared" si="24"/>
        <v>1.0485048713284087E-2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1.0000000000000002</v>
      </c>
      <c r="C187" s="232">
        <f t="shared" si="25"/>
        <v>1.0000000000000002</v>
      </c>
      <c r="D187" s="232">
        <f t="shared" si="25"/>
        <v>1</v>
      </c>
      <c r="E187" s="232">
        <f t="shared" si="25"/>
        <v>1</v>
      </c>
      <c r="F187" s="232">
        <f t="shared" si="25"/>
        <v>1</v>
      </c>
      <c r="G187" s="232">
        <f t="shared" si="25"/>
        <v>0.99999999999999978</v>
      </c>
      <c r="H187" s="232">
        <f t="shared" si="25"/>
        <v>0.99999999999999967</v>
      </c>
      <c r="I187" s="232">
        <f t="shared" si="25"/>
        <v>0.99999999999999989</v>
      </c>
      <c r="J187" s="232">
        <f t="shared" si="25"/>
        <v>1</v>
      </c>
      <c r="K187" s="232">
        <f t="shared" si="25"/>
        <v>1.0000000000000002</v>
      </c>
      <c r="L187" s="232">
        <f t="shared" si="25"/>
        <v>0.99999999999999978</v>
      </c>
      <c r="M187" s="232">
        <f t="shared" si="25"/>
        <v>1.0000000000000002</v>
      </c>
      <c r="N187" s="232">
        <f t="shared" si="25"/>
        <v>0.99999999999999989</v>
      </c>
      <c r="O187" s="232">
        <f t="shared" si="25"/>
        <v>0.99999999999999978</v>
      </c>
      <c r="P187" s="232">
        <f t="shared" si="25"/>
        <v>0.99999999999999989</v>
      </c>
      <c r="Q187" s="232">
        <f t="shared" si="25"/>
        <v>1.0000000000000002</v>
      </c>
      <c r="R187" s="232">
        <f t="shared" si="25"/>
        <v>1</v>
      </c>
      <c r="S187" s="232">
        <f t="shared" si="25"/>
        <v>0.99999999999999989</v>
      </c>
      <c r="T187" s="232">
        <f t="shared" si="25"/>
        <v>0.99999999999999967</v>
      </c>
      <c r="U187" s="232">
        <f t="shared" si="25"/>
        <v>0.99999999999999989</v>
      </c>
      <c r="V187" s="232">
        <f t="shared" si="25"/>
        <v>0.99999999999999978</v>
      </c>
      <c r="W187" s="232">
        <f t="shared" si="25"/>
        <v>1</v>
      </c>
      <c r="X187" s="232">
        <f t="shared" si="25"/>
        <v>0.99999999999999989</v>
      </c>
      <c r="Y187" s="232">
        <f t="shared" si="25"/>
        <v>1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1.7166637941116495E-3</v>
      </c>
      <c r="C188" s="299">
        <f t="shared" si="26"/>
        <v>1.7166637941145402E-3</v>
      </c>
      <c r="D188" s="299">
        <f t="shared" si="26"/>
        <v>1.7166637941152451E-3</v>
      </c>
      <c r="E188" s="299">
        <f t="shared" si="26"/>
        <v>1.7166637941132697E-3</v>
      </c>
      <c r="F188" s="299">
        <f t="shared" si="26"/>
        <v>1.7166637941128371E-3</v>
      </c>
      <c r="G188" s="299">
        <f t="shared" si="26"/>
        <v>1.716663794113384E-3</v>
      </c>
      <c r="H188" s="299">
        <f t="shared" si="26"/>
        <v>1.7166637941097673E-3</v>
      </c>
      <c r="I188" s="299">
        <f t="shared" si="26"/>
        <v>1.7166637941123308E-3</v>
      </c>
      <c r="J188" s="299">
        <f t="shared" si="26"/>
        <v>1.7166637941139892E-3</v>
      </c>
      <c r="K188" s="299">
        <f t="shared" si="26"/>
        <v>1.7166637941150114E-3</v>
      </c>
      <c r="L188" s="299">
        <f t="shared" si="26"/>
        <v>1.7166637941095273E-3</v>
      </c>
      <c r="M188" s="299">
        <f t="shared" si="26"/>
        <v>1.716663794114788E-3</v>
      </c>
      <c r="N188" s="299">
        <f t="shared" si="26"/>
        <v>1.7166637941147301E-3</v>
      </c>
      <c r="O188" s="299">
        <f t="shared" si="26"/>
        <v>1.7166637941080079E-3</v>
      </c>
      <c r="P188" s="299">
        <f t="shared" si="26"/>
        <v>1.7166637941283354E-3</v>
      </c>
      <c r="Q188" s="299">
        <f t="shared" si="26"/>
        <v>1.7166637941327728E-3</v>
      </c>
      <c r="R188" s="299">
        <f t="shared" si="26"/>
        <v>1.7166637941149214E-3</v>
      </c>
      <c r="S188" s="299">
        <f t="shared" si="26"/>
        <v>1.7166637941052531E-3</v>
      </c>
      <c r="T188" s="299">
        <f t="shared" si="26"/>
        <v>1.7166637941088991E-3</v>
      </c>
      <c r="U188" s="299">
        <f t="shared" si="26"/>
        <v>1.7166637941154785E-3</v>
      </c>
      <c r="V188" s="299">
        <f t="shared" si="26"/>
        <v>1.7166637941094867E-3</v>
      </c>
      <c r="W188" s="299">
        <f t="shared" si="26"/>
        <v>1.7166637941135692E-3</v>
      </c>
      <c r="X188" s="299">
        <f t="shared" si="26"/>
        <v>1.7166637941124394E-3</v>
      </c>
      <c r="Y188" s="299">
        <f t="shared" si="26"/>
        <v>1.7166637941136234E-3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8.9295497288109952E-4</v>
      </c>
      <c r="C189" s="233">
        <f t="shared" si="27"/>
        <v>8.9295497288260385E-4</v>
      </c>
      <c r="D189" s="233">
        <f t="shared" si="27"/>
        <v>8.9295497288296988E-4</v>
      </c>
      <c r="E189" s="233">
        <f t="shared" si="27"/>
        <v>8.929549728819426E-4</v>
      </c>
      <c r="F189" s="233">
        <f t="shared" si="27"/>
        <v>8.9295497288171719E-4</v>
      </c>
      <c r="G189" s="233">
        <f t="shared" si="27"/>
        <v>8.9295497288200158E-4</v>
      </c>
      <c r="H189" s="233">
        <f t="shared" si="27"/>
        <v>8.9295497288012114E-4</v>
      </c>
      <c r="I189" s="233">
        <f t="shared" si="27"/>
        <v>8.9295497288145395E-4</v>
      </c>
      <c r="J189" s="233">
        <f t="shared" si="27"/>
        <v>8.9295497288231676E-4</v>
      </c>
      <c r="K189" s="233">
        <f t="shared" si="27"/>
        <v>8.9295497288284856E-4</v>
      </c>
      <c r="L189" s="233">
        <f t="shared" si="27"/>
        <v>8.9295497287999591E-4</v>
      </c>
      <c r="M189" s="233">
        <f t="shared" si="27"/>
        <v>8.9295497288273222E-4</v>
      </c>
      <c r="N189" s="233">
        <f t="shared" si="27"/>
        <v>8.9295497288270187E-4</v>
      </c>
      <c r="O189" s="233">
        <f t="shared" si="27"/>
        <v>8.9295497287920575E-4</v>
      </c>
      <c r="P189" s="233">
        <f t="shared" si="27"/>
        <v>8.9295497288977899E-4</v>
      </c>
      <c r="Q189" s="233">
        <f t="shared" si="27"/>
        <v>8.9295497289208802E-4</v>
      </c>
      <c r="R189" s="233">
        <f t="shared" si="27"/>
        <v>8.9295497288280172E-4</v>
      </c>
      <c r="S189" s="233">
        <f t="shared" si="27"/>
        <v>8.9295497287777265E-4</v>
      </c>
      <c r="T189" s="233">
        <f t="shared" si="27"/>
        <v>8.9295497287966913E-4</v>
      </c>
      <c r="U189" s="233">
        <f t="shared" si="27"/>
        <v>8.929549728830912E-4</v>
      </c>
      <c r="V189" s="233">
        <f t="shared" si="27"/>
        <v>8.9295497287997488E-4</v>
      </c>
      <c r="W189" s="233">
        <f t="shared" si="27"/>
        <v>8.9295497288209807E-4</v>
      </c>
      <c r="X189" s="233">
        <f t="shared" si="27"/>
        <v>8.9295497288151076E-4</v>
      </c>
      <c r="Y189" s="233">
        <f t="shared" si="27"/>
        <v>8.9295497288212648E-4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2.0901299154202631E-2</v>
      </c>
      <c r="C190" s="233">
        <f t="shared" si="28"/>
        <v>2.0901299154237819E-2</v>
      </c>
      <c r="D190" s="233">
        <f t="shared" si="28"/>
        <v>2.0901299154246405E-2</v>
      </c>
      <c r="E190" s="233">
        <f t="shared" si="28"/>
        <v>2.0901299154222352E-2</v>
      </c>
      <c r="F190" s="233">
        <f t="shared" si="28"/>
        <v>2.0901299154217082E-2</v>
      </c>
      <c r="G190" s="233">
        <f t="shared" si="28"/>
        <v>2.0901299154223747E-2</v>
      </c>
      <c r="H190" s="233">
        <f t="shared" si="28"/>
        <v>2.0901299154179709E-2</v>
      </c>
      <c r="I190" s="233">
        <f t="shared" si="28"/>
        <v>2.090129915421092E-2</v>
      </c>
      <c r="J190" s="233">
        <f t="shared" si="28"/>
        <v>2.0901299154231109E-2</v>
      </c>
      <c r="K190" s="233">
        <f t="shared" si="28"/>
        <v>2.090129915424355E-2</v>
      </c>
      <c r="L190" s="233">
        <f t="shared" si="28"/>
        <v>2.0901299154176784E-2</v>
      </c>
      <c r="M190" s="233">
        <f t="shared" si="28"/>
        <v>2.0901299154240844E-2</v>
      </c>
      <c r="N190" s="233">
        <f t="shared" si="28"/>
        <v>2.0901299154240129E-2</v>
      </c>
      <c r="O190" s="233">
        <f t="shared" si="28"/>
        <v>2.0901299154158288E-2</v>
      </c>
      <c r="P190" s="233">
        <f t="shared" si="28"/>
        <v>2.0901299154405785E-2</v>
      </c>
      <c r="Q190" s="233">
        <f t="shared" si="28"/>
        <v>2.0901299154459818E-2</v>
      </c>
      <c r="R190" s="233">
        <f t="shared" si="28"/>
        <v>2.0901299154242464E-2</v>
      </c>
      <c r="S190" s="233">
        <f t="shared" si="28"/>
        <v>2.0901299154124742E-2</v>
      </c>
      <c r="T190" s="233">
        <f t="shared" si="28"/>
        <v>2.0901299154169144E-2</v>
      </c>
      <c r="U190" s="233">
        <f t="shared" si="28"/>
        <v>2.090129915424924E-2</v>
      </c>
      <c r="V190" s="233">
        <f t="shared" si="28"/>
        <v>2.0901299154176291E-2</v>
      </c>
      <c r="W190" s="233">
        <f t="shared" si="28"/>
        <v>2.0901299154225991E-2</v>
      </c>
      <c r="X190" s="233">
        <f t="shared" si="28"/>
        <v>2.0901299154212242E-2</v>
      </c>
      <c r="Y190" s="233">
        <f t="shared" si="28"/>
        <v>2.0901299154226654E-2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5.7222126470388298E-4</v>
      </c>
      <c r="C191" s="233">
        <f t="shared" si="29"/>
        <v>5.7222126470484673E-4</v>
      </c>
      <c r="D191" s="233">
        <f t="shared" si="29"/>
        <v>5.7222126470508189E-4</v>
      </c>
      <c r="E191" s="233">
        <f t="shared" si="29"/>
        <v>5.7222126470442291E-4</v>
      </c>
      <c r="F191" s="233">
        <f t="shared" si="29"/>
        <v>5.7222126470427904E-4</v>
      </c>
      <c r="G191" s="233">
        <f t="shared" si="29"/>
        <v>5.722212647044614E-4</v>
      </c>
      <c r="H191" s="233">
        <f t="shared" si="29"/>
        <v>5.7222126470325599E-4</v>
      </c>
      <c r="I191" s="233">
        <f t="shared" si="29"/>
        <v>5.7222126470411023E-4</v>
      </c>
      <c r="J191" s="233">
        <f t="shared" si="29"/>
        <v>5.7222126470466306E-4</v>
      </c>
      <c r="K191" s="233">
        <f t="shared" si="29"/>
        <v>5.7222126470500383E-4</v>
      </c>
      <c r="L191" s="233">
        <f t="shared" si="29"/>
        <v>5.7222126470317576E-4</v>
      </c>
      <c r="M191" s="233">
        <f t="shared" si="29"/>
        <v>5.7222126470492967E-4</v>
      </c>
      <c r="N191" s="233">
        <f t="shared" si="29"/>
        <v>5.7222126470491026E-4</v>
      </c>
      <c r="O191" s="233">
        <f t="shared" si="29"/>
        <v>5.7222126470266932E-4</v>
      </c>
      <c r="P191" s="233">
        <f t="shared" si="29"/>
        <v>5.7222126470944526E-4</v>
      </c>
      <c r="Q191" s="233">
        <f t="shared" si="29"/>
        <v>5.7222126471092455E-4</v>
      </c>
      <c r="R191" s="233">
        <f t="shared" si="29"/>
        <v>5.722212647049738E-4</v>
      </c>
      <c r="S191" s="233">
        <f t="shared" si="29"/>
        <v>5.7222126470175122E-4</v>
      </c>
      <c r="T191" s="233">
        <f t="shared" si="29"/>
        <v>5.722212647029664E-4</v>
      </c>
      <c r="U191" s="233">
        <f t="shared" si="29"/>
        <v>5.7222126470515941E-4</v>
      </c>
      <c r="V191" s="233">
        <f t="shared" si="29"/>
        <v>5.722212647031622E-4</v>
      </c>
      <c r="W191" s="233">
        <f t="shared" si="29"/>
        <v>5.7222126470452309E-4</v>
      </c>
      <c r="X191" s="233">
        <f t="shared" si="29"/>
        <v>5.7222126470414677E-4</v>
      </c>
      <c r="Y191" s="233">
        <f t="shared" si="29"/>
        <v>5.7222126470454109E-4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2.6921179149093383E-3</v>
      </c>
      <c r="C192" s="300">
        <f t="shared" si="30"/>
        <v>2.6978280426306731E-3</v>
      </c>
      <c r="D192" s="300">
        <f t="shared" si="30"/>
        <v>2.699941253223437E-3</v>
      </c>
      <c r="E192" s="300">
        <f t="shared" si="30"/>
        <v>2.7228570087812765E-3</v>
      </c>
      <c r="F192" s="300">
        <f t="shared" si="30"/>
        <v>2.688613186448207E-3</v>
      </c>
      <c r="G192" s="300">
        <f t="shared" si="30"/>
        <v>2.6898092137336814E-3</v>
      </c>
      <c r="H192" s="300">
        <f t="shared" si="30"/>
        <v>2.7114742603596871E-3</v>
      </c>
      <c r="I192" s="300">
        <f t="shared" si="30"/>
        <v>2.6976350286397896E-3</v>
      </c>
      <c r="J192" s="300">
        <f t="shared" si="30"/>
        <v>2.6940977778181488E-3</v>
      </c>
      <c r="K192" s="300">
        <f t="shared" si="30"/>
        <v>2.7555332584967202E-3</v>
      </c>
      <c r="L192" s="300">
        <f t="shared" si="30"/>
        <v>2.7447394506139098E-3</v>
      </c>
      <c r="M192" s="300">
        <f t="shared" si="30"/>
        <v>2.7408887792881435E-3</v>
      </c>
      <c r="N192" s="300">
        <f t="shared" si="30"/>
        <v>2.7191508563270991E-3</v>
      </c>
      <c r="O192" s="300">
        <f t="shared" si="30"/>
        <v>2.8314517857599094E-3</v>
      </c>
      <c r="P192" s="300">
        <f t="shared" si="30"/>
        <v>2.9045722373946276E-3</v>
      </c>
      <c r="Q192" s="300">
        <f t="shared" si="30"/>
        <v>2.8852319212285299E-3</v>
      </c>
      <c r="R192" s="300">
        <f t="shared" si="30"/>
        <v>2.8805468192115201E-3</v>
      </c>
      <c r="S192" s="300">
        <f t="shared" si="30"/>
        <v>2.8655984611788638E-3</v>
      </c>
      <c r="T192" s="300">
        <f t="shared" si="30"/>
        <v>2.8576254571782401E-3</v>
      </c>
      <c r="U192" s="300">
        <f t="shared" si="30"/>
        <v>2.8265613472912613E-3</v>
      </c>
      <c r="V192" s="300">
        <f t="shared" si="30"/>
        <v>2.8343128047292857E-3</v>
      </c>
      <c r="W192" s="300">
        <f t="shared" si="30"/>
        <v>2.8492833791178805E-3</v>
      </c>
      <c r="X192" s="300">
        <f t="shared" si="30"/>
        <v>2.8910839256232998E-3</v>
      </c>
      <c r="Y192" s="300">
        <f t="shared" si="30"/>
        <v>2.9032252352198446E-3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0.23221165644257549</v>
      </c>
      <c r="C193" s="301">
        <f t="shared" si="31"/>
        <v>0.2327041899268357</v>
      </c>
      <c r="D193" s="301">
        <f t="shared" si="31"/>
        <v>0.23288646728156817</v>
      </c>
      <c r="E193" s="301">
        <f t="shared" si="31"/>
        <v>0.23486309153240384</v>
      </c>
      <c r="F193" s="301">
        <f t="shared" si="31"/>
        <v>0.23190935215016914</v>
      </c>
      <c r="G193" s="301">
        <f t="shared" si="31"/>
        <v>0.232012516827902</v>
      </c>
      <c r="H193" s="301">
        <f t="shared" si="31"/>
        <v>0.23388125977414093</v>
      </c>
      <c r="I193" s="301">
        <f t="shared" si="31"/>
        <v>0.23268754128812211</v>
      </c>
      <c r="J193" s="301">
        <f t="shared" si="31"/>
        <v>0.23238243174295797</v>
      </c>
      <c r="K193" s="301">
        <f t="shared" si="31"/>
        <v>0.23768161817669831</v>
      </c>
      <c r="L193" s="301">
        <f t="shared" si="31"/>
        <v>0.23675058614652272</v>
      </c>
      <c r="M193" s="301">
        <f t="shared" si="31"/>
        <v>0.23641844216351954</v>
      </c>
      <c r="N193" s="301">
        <f t="shared" si="31"/>
        <v>0.23454341318709546</v>
      </c>
      <c r="O193" s="301">
        <f t="shared" si="31"/>
        <v>0.24423005607120249</v>
      </c>
      <c r="P193" s="301">
        <f t="shared" si="31"/>
        <v>0.25053714280759409</v>
      </c>
      <c r="Q193" s="301">
        <f t="shared" si="31"/>
        <v>0.24886776699183608</v>
      </c>
      <c r="R193" s="301">
        <f t="shared" si="31"/>
        <v>0.24846338807047125</v>
      </c>
      <c r="S193" s="301">
        <f t="shared" si="31"/>
        <v>0.24717513582892225</v>
      </c>
      <c r="T193" s="301">
        <f t="shared" si="31"/>
        <v>0.24648933681537125</v>
      </c>
      <c r="U193" s="301">
        <f t="shared" si="31"/>
        <v>0.24382547764027468</v>
      </c>
      <c r="V193" s="301">
        <f t="shared" si="31"/>
        <v>0.24448993443454947</v>
      </c>
      <c r="W193" s="301">
        <f t="shared" si="31"/>
        <v>0.24577398058648092</v>
      </c>
      <c r="X193" s="301">
        <f t="shared" si="31"/>
        <v>0.2493501495726213</v>
      </c>
      <c r="Y193" s="301">
        <f t="shared" si="31"/>
        <v>0.25038674845408848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7.188839888773961E-2</v>
      </c>
      <c r="C194" s="302">
        <f t="shared" si="32"/>
        <v>6.3600381720411908E-2</v>
      </c>
      <c r="D194" s="302">
        <f t="shared" si="32"/>
        <v>6.3172148740854292E-2</v>
      </c>
      <c r="E194" s="302">
        <f t="shared" si="32"/>
        <v>5.6311723456174106E-2</v>
      </c>
      <c r="F194" s="302">
        <f t="shared" si="32"/>
        <v>6.7074872658383883E-2</v>
      </c>
      <c r="G194" s="302">
        <f t="shared" si="32"/>
        <v>6.5733852136837981E-2</v>
      </c>
      <c r="H194" s="302">
        <f t="shared" si="32"/>
        <v>6.3872358970886209E-2</v>
      </c>
      <c r="I194" s="302">
        <f t="shared" si="32"/>
        <v>7.2242017771178502E-2</v>
      </c>
      <c r="J194" s="302">
        <f t="shared" si="32"/>
        <v>6.8181711515477444E-2</v>
      </c>
      <c r="K194" s="302">
        <f t="shared" si="32"/>
        <v>6.5112090801023134E-2</v>
      </c>
      <c r="L194" s="302">
        <f t="shared" si="32"/>
        <v>6.3771479666948919E-2</v>
      </c>
      <c r="M194" s="302">
        <f t="shared" si="32"/>
        <v>4.8066931584356265E-2</v>
      </c>
      <c r="N194" s="302">
        <f t="shared" si="32"/>
        <v>6.0502306088179178E-2</v>
      </c>
      <c r="O194" s="302">
        <f t="shared" si="32"/>
        <v>5.7715166116630509E-2</v>
      </c>
      <c r="P194" s="302">
        <f t="shared" si="32"/>
        <v>5.4330895090669427E-2</v>
      </c>
      <c r="Q194" s="302">
        <f t="shared" si="32"/>
        <v>5.5545635310379378E-2</v>
      </c>
      <c r="R194" s="302">
        <f t="shared" si="32"/>
        <v>5.2827337178606534E-2</v>
      </c>
      <c r="S194" s="302">
        <f t="shared" si="32"/>
        <v>7.4435694913625269E-2</v>
      </c>
      <c r="T194" s="302">
        <f t="shared" si="32"/>
        <v>7.0208352706603694E-2</v>
      </c>
      <c r="U194" s="302">
        <f t="shared" si="32"/>
        <v>6.3945126732357735E-2</v>
      </c>
      <c r="V194" s="302">
        <f t="shared" si="32"/>
        <v>6.2283326819544627E-2</v>
      </c>
      <c r="W194" s="302">
        <f t="shared" si="32"/>
        <v>7.0601649269349656E-2</v>
      </c>
      <c r="X194" s="302">
        <f t="shared" si="32"/>
        <v>8.7608577609268073E-2</v>
      </c>
      <c r="Y194" s="302">
        <f t="shared" si="32"/>
        <v>6.9419417402529118E-2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0.16032325755483587</v>
      </c>
      <c r="C195" s="302">
        <f t="shared" si="33"/>
        <v>0.16910380820642376</v>
      </c>
      <c r="D195" s="302">
        <f t="shared" si="33"/>
        <v>0.16971431854071384</v>
      </c>
      <c r="E195" s="302">
        <f t="shared" si="33"/>
        <v>0.17855136807622979</v>
      </c>
      <c r="F195" s="302">
        <f t="shared" si="33"/>
        <v>0.16483447949178526</v>
      </c>
      <c r="G195" s="302">
        <f t="shared" si="33"/>
        <v>0.16627866469106403</v>
      </c>
      <c r="H195" s="302">
        <f t="shared" si="33"/>
        <v>0.17000890080325479</v>
      </c>
      <c r="I195" s="302">
        <f t="shared" si="33"/>
        <v>0.16044552351694366</v>
      </c>
      <c r="J195" s="302">
        <f t="shared" si="33"/>
        <v>0.16420072022748056</v>
      </c>
      <c r="K195" s="302">
        <f t="shared" si="33"/>
        <v>0.17256952737567521</v>
      </c>
      <c r="L195" s="302">
        <f t="shared" si="33"/>
        <v>0.17297910647957382</v>
      </c>
      <c r="M195" s="302">
        <f t="shared" si="33"/>
        <v>0.18835151057916327</v>
      </c>
      <c r="N195" s="302">
        <f t="shared" si="33"/>
        <v>0.17404110709891629</v>
      </c>
      <c r="O195" s="302">
        <f t="shared" si="33"/>
        <v>0.18651488995457197</v>
      </c>
      <c r="P195" s="302">
        <f t="shared" si="33"/>
        <v>0.19620624771692469</v>
      </c>
      <c r="Q195" s="302">
        <f t="shared" si="33"/>
        <v>0.19332213168145665</v>
      </c>
      <c r="R195" s="302">
        <f t="shared" si="33"/>
        <v>0.1956360508918647</v>
      </c>
      <c r="S195" s="302">
        <f t="shared" si="33"/>
        <v>0.172739440915297</v>
      </c>
      <c r="T195" s="302">
        <f t="shared" si="33"/>
        <v>0.17628098410876755</v>
      </c>
      <c r="U195" s="302">
        <f t="shared" si="33"/>
        <v>0.1798803509079169</v>
      </c>
      <c r="V195" s="302">
        <f t="shared" si="33"/>
        <v>0.18220660761500482</v>
      </c>
      <c r="W195" s="302">
        <f t="shared" si="33"/>
        <v>0.17517233131713125</v>
      </c>
      <c r="X195" s="302">
        <f t="shared" si="33"/>
        <v>0.16174157196335323</v>
      </c>
      <c r="Y195" s="302">
        <f t="shared" si="33"/>
        <v>0.1809673310515594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0.4453657522192902</v>
      </c>
      <c r="C196" s="301">
        <f t="shared" si="34"/>
        <v>0.44631039707076453</v>
      </c>
      <c r="D196" s="301">
        <f t="shared" si="34"/>
        <v>0.44665999231695752</v>
      </c>
      <c r="E196" s="301">
        <f t="shared" si="34"/>
        <v>0.45045101969178719</v>
      </c>
      <c r="F196" s="301">
        <f t="shared" si="34"/>
        <v>0.44478595368269125</v>
      </c>
      <c r="G196" s="301">
        <f t="shared" si="34"/>
        <v>0.44498381633525935</v>
      </c>
      <c r="H196" s="301">
        <f t="shared" si="34"/>
        <v>0.44856793489634461</v>
      </c>
      <c r="I196" s="301">
        <f t="shared" si="34"/>
        <v>0.44627846614353311</v>
      </c>
      <c r="J196" s="301">
        <f t="shared" si="34"/>
        <v>0.44569328732790858</v>
      </c>
      <c r="K196" s="301">
        <f t="shared" si="34"/>
        <v>0.45585675710530393</v>
      </c>
      <c r="L196" s="301">
        <f t="shared" si="34"/>
        <v>0.45407110264328532</v>
      </c>
      <c r="M196" s="301">
        <f t="shared" si="34"/>
        <v>0.45343407366247734</v>
      </c>
      <c r="N196" s="301">
        <f t="shared" si="34"/>
        <v>0.44983789893416631</v>
      </c>
      <c r="O196" s="301">
        <f t="shared" si="34"/>
        <v>0.4684162040057156</v>
      </c>
      <c r="P196" s="301">
        <f t="shared" si="34"/>
        <v>0.480512756227503</v>
      </c>
      <c r="Q196" s="301">
        <f t="shared" si="34"/>
        <v>0.47731100990989</v>
      </c>
      <c r="R196" s="301">
        <f t="shared" si="34"/>
        <v>0.47653543935820314</v>
      </c>
      <c r="S196" s="301">
        <f t="shared" si="34"/>
        <v>0.47406466145930154</v>
      </c>
      <c r="T196" s="301">
        <f t="shared" si="34"/>
        <v>0.47274934680963887</v>
      </c>
      <c r="U196" s="301">
        <f t="shared" si="34"/>
        <v>0.46764025080860955</v>
      </c>
      <c r="V196" s="301">
        <f t="shared" si="34"/>
        <v>0.46891463257106286</v>
      </c>
      <c r="W196" s="301">
        <f t="shared" si="34"/>
        <v>0.47137734348359861</v>
      </c>
      <c r="X196" s="301">
        <f t="shared" si="34"/>
        <v>0.47823618603687751</v>
      </c>
      <c r="Y196" s="301">
        <f t="shared" si="34"/>
        <v>0.48022431035271479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0.13787693235113746</v>
      </c>
      <c r="C197" s="302">
        <f t="shared" si="35"/>
        <v>0.12198109380159378</v>
      </c>
      <c r="D197" s="302">
        <f t="shared" si="35"/>
        <v>0.12115977283094323</v>
      </c>
      <c r="E197" s="302">
        <f t="shared" si="35"/>
        <v>0.10800195588814292</v>
      </c>
      <c r="F197" s="302">
        <f t="shared" si="35"/>
        <v>0.12864492495406502</v>
      </c>
      <c r="G197" s="302">
        <f t="shared" si="35"/>
        <v>0.12607294117655166</v>
      </c>
      <c r="H197" s="302">
        <f t="shared" si="35"/>
        <v>0.12250272718813289</v>
      </c>
      <c r="I197" s="302">
        <f t="shared" si="35"/>
        <v>0.13855514869235988</v>
      </c>
      <c r="J197" s="302">
        <f t="shared" si="35"/>
        <v>0.13076776464147286</v>
      </c>
      <c r="K197" s="302">
        <f t="shared" si="35"/>
        <v>0.12488044632393203</v>
      </c>
      <c r="L197" s="302">
        <f t="shared" si="35"/>
        <v>0.12230924772302043</v>
      </c>
      <c r="M197" s="302">
        <f t="shared" si="35"/>
        <v>9.218902043891973E-2</v>
      </c>
      <c r="N197" s="302">
        <f t="shared" si="35"/>
        <v>0.11603920093747391</v>
      </c>
      <c r="O197" s="302">
        <f t="shared" si="35"/>
        <v>0.11069366097197179</v>
      </c>
      <c r="P197" s="302">
        <f t="shared" si="35"/>
        <v>0.10420286531476142</v>
      </c>
      <c r="Q197" s="302">
        <f t="shared" si="35"/>
        <v>0.10653265228579543</v>
      </c>
      <c r="R197" s="302">
        <f t="shared" si="35"/>
        <v>0.10131914616487128</v>
      </c>
      <c r="S197" s="302">
        <f t="shared" si="35"/>
        <v>0.14276246836631293</v>
      </c>
      <c r="T197" s="302">
        <f t="shared" si="35"/>
        <v>0.13465472101735887</v>
      </c>
      <c r="U197" s="302">
        <f t="shared" si="35"/>
        <v>0.12264229067655369</v>
      </c>
      <c r="V197" s="302">
        <f t="shared" si="35"/>
        <v>0.11945507441210658</v>
      </c>
      <c r="W197" s="302">
        <f t="shared" si="35"/>
        <v>0.13540903637859461</v>
      </c>
      <c r="X197" s="302">
        <f t="shared" si="35"/>
        <v>0.16802713810993647</v>
      </c>
      <c r="Y197" s="302">
        <f t="shared" si="35"/>
        <v>0.13314159815981441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0.3074888198681528</v>
      </c>
      <c r="C198" s="302">
        <f t="shared" si="36"/>
        <v>0.32432930326917075</v>
      </c>
      <c r="D198" s="302">
        <f t="shared" si="36"/>
        <v>0.32550021948601432</v>
      </c>
      <c r="E198" s="302">
        <f t="shared" si="36"/>
        <v>0.34244906380364432</v>
      </c>
      <c r="F198" s="302">
        <f t="shared" si="36"/>
        <v>0.31614102872862621</v>
      </c>
      <c r="G198" s="302">
        <f t="shared" si="36"/>
        <v>0.31891087515870764</v>
      </c>
      <c r="H198" s="302">
        <f t="shared" si="36"/>
        <v>0.32606520770821168</v>
      </c>
      <c r="I198" s="302">
        <f t="shared" si="36"/>
        <v>0.30772331745117326</v>
      </c>
      <c r="J198" s="302">
        <f t="shared" si="36"/>
        <v>0.31492552268643575</v>
      </c>
      <c r="K198" s="302">
        <f t="shared" si="36"/>
        <v>0.3309763107813718</v>
      </c>
      <c r="L198" s="302">
        <f t="shared" si="36"/>
        <v>0.33176185492026478</v>
      </c>
      <c r="M198" s="302">
        <f t="shared" si="36"/>
        <v>0.3612450532235576</v>
      </c>
      <c r="N198" s="302">
        <f t="shared" si="36"/>
        <v>0.33379869799669243</v>
      </c>
      <c r="O198" s="302">
        <f t="shared" si="36"/>
        <v>0.35772254303374373</v>
      </c>
      <c r="P198" s="302">
        <f t="shared" si="36"/>
        <v>0.37630989091274158</v>
      </c>
      <c r="Q198" s="302">
        <f t="shared" si="36"/>
        <v>0.37077835762409456</v>
      </c>
      <c r="R198" s="302">
        <f t="shared" si="36"/>
        <v>0.37521629319333188</v>
      </c>
      <c r="S198" s="302">
        <f t="shared" si="36"/>
        <v>0.33130219309298858</v>
      </c>
      <c r="T198" s="302">
        <f t="shared" si="36"/>
        <v>0.33809462579227995</v>
      </c>
      <c r="U198" s="302">
        <f t="shared" si="36"/>
        <v>0.34499796013205586</v>
      </c>
      <c r="V198" s="302">
        <f t="shared" si="36"/>
        <v>0.34945955815895596</v>
      </c>
      <c r="W198" s="302">
        <f t="shared" si="36"/>
        <v>0.33596830710500408</v>
      </c>
      <c r="X198" s="302">
        <f t="shared" si="36"/>
        <v>0.31020904792694126</v>
      </c>
      <c r="Y198" s="302">
        <f t="shared" si="36"/>
        <v>0.34708271219290032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0.29564733423732575</v>
      </c>
      <c r="C199" s="301">
        <f t="shared" si="37"/>
        <v>0.29420444577382948</v>
      </c>
      <c r="D199" s="301">
        <f t="shared" si="37"/>
        <v>0.29367045996230118</v>
      </c>
      <c r="E199" s="301">
        <f t="shared" si="37"/>
        <v>0.28787989258110569</v>
      </c>
      <c r="F199" s="301">
        <f t="shared" si="37"/>
        <v>0.29653294179477552</v>
      </c>
      <c r="G199" s="301">
        <f t="shared" si="37"/>
        <v>0.29623071843718124</v>
      </c>
      <c r="H199" s="301">
        <f t="shared" si="37"/>
        <v>0.29075619188328167</v>
      </c>
      <c r="I199" s="301">
        <f t="shared" si="37"/>
        <v>0.29425321835379625</v>
      </c>
      <c r="J199" s="301">
        <f t="shared" si="37"/>
        <v>0.29514704396538327</v>
      </c>
      <c r="K199" s="301">
        <f t="shared" si="37"/>
        <v>0.27962295227355483</v>
      </c>
      <c r="L199" s="301">
        <f t="shared" si="37"/>
        <v>0.28235043257370851</v>
      </c>
      <c r="M199" s="301">
        <f t="shared" si="37"/>
        <v>0.28332345620877197</v>
      </c>
      <c r="N199" s="301">
        <f t="shared" si="37"/>
        <v>0.28881639783646851</v>
      </c>
      <c r="O199" s="301">
        <f t="shared" si="37"/>
        <v>0.2604391489514738</v>
      </c>
      <c r="P199" s="301">
        <f t="shared" si="37"/>
        <v>0.24196238954137492</v>
      </c>
      <c r="Q199" s="301">
        <f t="shared" si="37"/>
        <v>0.24685285199084997</v>
      </c>
      <c r="R199" s="301">
        <f t="shared" si="37"/>
        <v>0.248037486566169</v>
      </c>
      <c r="S199" s="301">
        <f t="shared" si="37"/>
        <v>0.25181146506478769</v>
      </c>
      <c r="T199" s="301">
        <f t="shared" si="37"/>
        <v>0.25382055173195067</v>
      </c>
      <c r="U199" s="301">
        <f t="shared" si="37"/>
        <v>0.26162457101787134</v>
      </c>
      <c r="V199" s="301">
        <f t="shared" si="37"/>
        <v>0.25967798100378958</v>
      </c>
      <c r="W199" s="301">
        <f t="shared" si="37"/>
        <v>0.25591625336487633</v>
      </c>
      <c r="X199" s="301">
        <f t="shared" si="37"/>
        <v>0.24543944127896719</v>
      </c>
      <c r="Y199" s="301">
        <f t="shared" si="37"/>
        <v>0.24240257677205004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3.1991143557372939E-2</v>
      </c>
      <c r="C200" s="302">
        <f t="shared" si="38"/>
        <v>2.8242978103849736E-2</v>
      </c>
      <c r="D200" s="302">
        <f t="shared" si="38"/>
        <v>2.8030856387480339E-2</v>
      </c>
      <c r="E200" s="302">
        <f t="shared" si="38"/>
        <v>2.4776446348066587E-2</v>
      </c>
      <c r="F200" s="302">
        <f t="shared" si="38"/>
        <v>2.9887980021968588E-2</v>
      </c>
      <c r="G200" s="302">
        <f t="shared" si="38"/>
        <v>2.9277408907711952E-2</v>
      </c>
      <c r="H200" s="302">
        <f t="shared" si="38"/>
        <v>2.822100669103857E-2</v>
      </c>
      <c r="I200" s="302">
        <f t="shared" si="38"/>
        <v>3.2082758862841509E-2</v>
      </c>
      <c r="J200" s="302">
        <f t="shared" si="38"/>
        <v>3.0319328387083202E-2</v>
      </c>
      <c r="K200" s="302">
        <f t="shared" si="38"/>
        <v>2.8308771024918918E-2</v>
      </c>
      <c r="L200" s="302">
        <f t="shared" si="38"/>
        <v>2.7834947151463365E-2</v>
      </c>
      <c r="M200" s="302">
        <f t="shared" si="38"/>
        <v>2.100970807598021E-2</v>
      </c>
      <c r="N200" s="302">
        <f t="shared" si="38"/>
        <v>2.6656532632165091E-2</v>
      </c>
      <c r="O200" s="302">
        <f t="shared" si="38"/>
        <v>2.4420008507646061E-2</v>
      </c>
      <c r="P200" s="302">
        <f t="shared" si="38"/>
        <v>2.2409373225884117E-2</v>
      </c>
      <c r="Q200" s="302">
        <f t="shared" si="38"/>
        <v>2.3064086464396345E-2</v>
      </c>
      <c r="R200" s="302">
        <f t="shared" si="38"/>
        <v>2.1971074020418813E-2</v>
      </c>
      <c r="S200" s="302">
        <f t="shared" si="38"/>
        <v>3.1119415824990469E-2</v>
      </c>
      <c r="T200" s="302">
        <f t="shared" si="38"/>
        <v>2.9433751374059729E-2</v>
      </c>
      <c r="U200" s="302">
        <f t="shared" si="38"/>
        <v>2.7100876610235622E-2</v>
      </c>
      <c r="V200" s="302">
        <f t="shared" si="38"/>
        <v>2.6324842897431828E-2</v>
      </c>
      <c r="W200" s="302">
        <f t="shared" si="38"/>
        <v>2.9684785360184728E-2</v>
      </c>
      <c r="X200" s="302">
        <f t="shared" si="38"/>
        <v>3.6307133853285309E-2</v>
      </c>
      <c r="Y200" s="302">
        <f t="shared" si="38"/>
        <v>2.8649997885340603E-2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0.19231054343537146</v>
      </c>
      <c r="C201" s="302">
        <f t="shared" si="39"/>
        <v>0.19086765497170116</v>
      </c>
      <c r="D201" s="302">
        <f t="shared" si="39"/>
        <v>0.19033366916013048</v>
      </c>
      <c r="E201" s="302">
        <f t="shared" si="39"/>
        <v>0.18454310177905392</v>
      </c>
      <c r="F201" s="302">
        <f t="shared" si="39"/>
        <v>0.1931961509927497</v>
      </c>
      <c r="G201" s="302">
        <f t="shared" si="39"/>
        <v>0.19289392763512253</v>
      </c>
      <c r="H201" s="302">
        <f t="shared" si="39"/>
        <v>0.18741940108144065</v>
      </c>
      <c r="I201" s="302">
        <f t="shared" si="39"/>
        <v>0.19091642755180088</v>
      </c>
      <c r="J201" s="302">
        <f t="shared" si="39"/>
        <v>0.19181025316328809</v>
      </c>
      <c r="K201" s="302">
        <f t="shared" si="39"/>
        <v>0.17628616147139817</v>
      </c>
      <c r="L201" s="302">
        <f t="shared" si="39"/>
        <v>0.17901364177188198</v>
      </c>
      <c r="M201" s="302">
        <f t="shared" si="39"/>
        <v>0.17998666540662869</v>
      </c>
      <c r="N201" s="302">
        <f t="shared" si="39"/>
        <v>0.18547960703432886</v>
      </c>
      <c r="O201" s="302">
        <f t="shared" si="39"/>
        <v>0.15710235814973866</v>
      </c>
      <c r="P201" s="302">
        <f t="shared" si="39"/>
        <v>0.13862559873841618</v>
      </c>
      <c r="Q201" s="302">
        <f t="shared" si="39"/>
        <v>0.14351606118762408</v>
      </c>
      <c r="R201" s="302">
        <f t="shared" si="39"/>
        <v>0.14470069576401778</v>
      </c>
      <c r="S201" s="302">
        <f t="shared" si="39"/>
        <v>0.14847467426321839</v>
      </c>
      <c r="T201" s="302">
        <f t="shared" si="39"/>
        <v>0.15048376093016197</v>
      </c>
      <c r="U201" s="302">
        <f t="shared" si="39"/>
        <v>0.15828778021568654</v>
      </c>
      <c r="V201" s="302">
        <f t="shared" si="39"/>
        <v>0.15634119020196546</v>
      </c>
      <c r="W201" s="302">
        <f t="shared" si="39"/>
        <v>0.15257946256280644</v>
      </c>
      <c r="X201" s="302">
        <f t="shared" si="39"/>
        <v>0.14210265047696538</v>
      </c>
      <c r="Y201" s="302">
        <f t="shared" si="39"/>
        <v>0.13906578596997696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7.1345647244581367E-2</v>
      </c>
      <c r="C202" s="303">
        <f t="shared" si="40"/>
        <v>7.5093812698278556E-2</v>
      </c>
      <c r="D202" s="303">
        <f t="shared" si="40"/>
        <v>7.5305934414690398E-2</v>
      </c>
      <c r="E202" s="303">
        <f t="shared" si="40"/>
        <v>7.8560344453985173E-2</v>
      </c>
      <c r="F202" s="303">
        <f t="shared" si="40"/>
        <v>7.3448810780057217E-2</v>
      </c>
      <c r="G202" s="303">
        <f t="shared" si="40"/>
        <v>7.4059381894346743E-2</v>
      </c>
      <c r="H202" s="303">
        <f t="shared" si="40"/>
        <v>7.5115784110802455E-2</v>
      </c>
      <c r="I202" s="303">
        <f t="shared" si="40"/>
        <v>7.1254031939153847E-2</v>
      </c>
      <c r="J202" s="303">
        <f t="shared" si="40"/>
        <v>7.3017462415011933E-2</v>
      </c>
      <c r="K202" s="303">
        <f t="shared" si="40"/>
        <v>7.5028019777237775E-2</v>
      </c>
      <c r="L202" s="303">
        <f t="shared" si="40"/>
        <v>7.5501843650363165E-2</v>
      </c>
      <c r="M202" s="303">
        <f t="shared" si="40"/>
        <v>8.2327082726163042E-2</v>
      </c>
      <c r="N202" s="303">
        <f t="shared" si="40"/>
        <v>7.6680258169974549E-2</v>
      </c>
      <c r="O202" s="303">
        <f t="shared" si="40"/>
        <v>7.891678229408905E-2</v>
      </c>
      <c r="P202" s="303">
        <f t="shared" si="40"/>
        <v>8.0927417577074598E-2</v>
      </c>
      <c r="Q202" s="303">
        <f t="shared" si="40"/>
        <v>8.0272704338829562E-2</v>
      </c>
      <c r="R202" s="303">
        <f t="shared" si="40"/>
        <v>8.1365716781732406E-2</v>
      </c>
      <c r="S202" s="303">
        <f t="shared" si="40"/>
        <v>7.2217374976578833E-2</v>
      </c>
      <c r="T202" s="303">
        <f t="shared" si="40"/>
        <v>7.3903039427729009E-2</v>
      </c>
      <c r="U202" s="303">
        <f t="shared" si="40"/>
        <v>7.6235914191949167E-2</v>
      </c>
      <c r="V202" s="303">
        <f t="shared" si="40"/>
        <v>7.7011947904392294E-2</v>
      </c>
      <c r="W202" s="303">
        <f t="shared" si="40"/>
        <v>7.3652005441885104E-2</v>
      </c>
      <c r="X202" s="303">
        <f t="shared" si="40"/>
        <v>6.7029656948716501E-2</v>
      </c>
      <c r="Y202" s="303">
        <f t="shared" si="40"/>
        <v>7.468679291673247E-2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1.0000000000000002</v>
      </c>
      <c r="C204" s="232">
        <f t="shared" si="41"/>
        <v>0.99999999999999989</v>
      </c>
      <c r="D204" s="232">
        <f t="shared" si="41"/>
        <v>1.0000000000000004</v>
      </c>
      <c r="E204" s="232">
        <f t="shared" si="41"/>
        <v>1.0000000000000002</v>
      </c>
      <c r="F204" s="232">
        <f t="shared" si="41"/>
        <v>1.0000000000000002</v>
      </c>
      <c r="G204" s="232">
        <f t="shared" si="41"/>
        <v>0.99999999999999989</v>
      </c>
      <c r="H204" s="232">
        <f t="shared" si="41"/>
        <v>0.99999999999999989</v>
      </c>
      <c r="I204" s="232">
        <f t="shared" si="41"/>
        <v>1</v>
      </c>
      <c r="J204" s="232">
        <f t="shared" si="41"/>
        <v>1.0000000000000002</v>
      </c>
      <c r="K204" s="232">
        <f t="shared" si="41"/>
        <v>1.0000000000000002</v>
      </c>
      <c r="L204" s="232">
        <f t="shared" si="41"/>
        <v>1</v>
      </c>
      <c r="M204" s="232">
        <f t="shared" si="41"/>
        <v>1.0000000000000002</v>
      </c>
      <c r="N204" s="232">
        <f t="shared" si="41"/>
        <v>1.0000000000000002</v>
      </c>
      <c r="O204" s="232">
        <f t="shared" si="41"/>
        <v>1.0000000000000002</v>
      </c>
      <c r="P204" s="232">
        <f t="shared" si="41"/>
        <v>0.99999999999999978</v>
      </c>
      <c r="Q204" s="232">
        <f t="shared" si="41"/>
        <v>1</v>
      </c>
      <c r="R204" s="232">
        <f t="shared" si="41"/>
        <v>1.0000000000000002</v>
      </c>
      <c r="S204" s="232">
        <f t="shared" si="41"/>
        <v>0.99999999999999989</v>
      </c>
      <c r="T204" s="232">
        <f t="shared" si="41"/>
        <v>1.0000000000000004</v>
      </c>
      <c r="U204" s="232">
        <f t="shared" si="41"/>
        <v>1.0000000000000002</v>
      </c>
      <c r="V204" s="232">
        <f t="shared" si="41"/>
        <v>0.99999999999999989</v>
      </c>
      <c r="W204" s="232">
        <f t="shared" si="41"/>
        <v>1.0000000000000002</v>
      </c>
      <c r="X204" s="232">
        <f t="shared" si="41"/>
        <v>1</v>
      </c>
      <c r="Y204" s="232">
        <f t="shared" si="41"/>
        <v>1.0000000000000002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1.5941576436012742E-3</v>
      </c>
      <c r="C205" s="299">
        <f t="shared" si="42"/>
        <v>1.594157643603224E-3</v>
      </c>
      <c r="D205" s="299">
        <f t="shared" si="42"/>
        <v>1.5941576436036592E-3</v>
      </c>
      <c r="E205" s="299">
        <f t="shared" si="42"/>
        <v>1.5941576436026277E-3</v>
      </c>
      <c r="F205" s="299">
        <f t="shared" si="42"/>
        <v>1.59415764360208E-3</v>
      </c>
      <c r="G205" s="299">
        <f t="shared" si="42"/>
        <v>1.594157643602444E-3</v>
      </c>
      <c r="H205" s="299">
        <f t="shared" si="42"/>
        <v>1.59415764360037E-3</v>
      </c>
      <c r="I205" s="299">
        <f t="shared" si="42"/>
        <v>1.5941576436017029E-3</v>
      </c>
      <c r="J205" s="299">
        <f t="shared" si="42"/>
        <v>1.5941576436028005E-3</v>
      </c>
      <c r="K205" s="299">
        <f t="shared" si="42"/>
        <v>1.594157643603674E-3</v>
      </c>
      <c r="L205" s="299">
        <f t="shared" si="42"/>
        <v>1.5941576436004688E-3</v>
      </c>
      <c r="M205" s="299">
        <f t="shared" si="42"/>
        <v>1.5941576436036486E-3</v>
      </c>
      <c r="N205" s="299">
        <f t="shared" si="42"/>
        <v>1.5941576436044366E-3</v>
      </c>
      <c r="O205" s="299">
        <f t="shared" si="42"/>
        <v>1.5941576436013503E-3</v>
      </c>
      <c r="P205" s="299">
        <f t="shared" si="42"/>
        <v>1.5941576436062416E-3</v>
      </c>
      <c r="Q205" s="299">
        <f t="shared" si="42"/>
        <v>1.5941576436093359E-3</v>
      </c>
      <c r="R205" s="299">
        <f t="shared" si="42"/>
        <v>1.5941576436049472E-3</v>
      </c>
      <c r="S205" s="299">
        <f t="shared" si="42"/>
        <v>1.5941576436018278E-3</v>
      </c>
      <c r="T205" s="299">
        <f t="shared" si="42"/>
        <v>1.5941576436024386E-3</v>
      </c>
      <c r="U205" s="299">
        <f t="shared" si="42"/>
        <v>1.594157643604354E-3</v>
      </c>
      <c r="V205" s="299">
        <f t="shared" si="42"/>
        <v>1.5941576436018228E-3</v>
      </c>
      <c r="W205" s="299">
        <f t="shared" si="42"/>
        <v>1.5941576436038717E-3</v>
      </c>
      <c r="X205" s="299">
        <f t="shared" si="42"/>
        <v>1.5941576436059237E-3</v>
      </c>
      <c r="Y205" s="299">
        <f t="shared" si="42"/>
        <v>1.5941576436060314E-3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7.9570925349165282E-4</v>
      </c>
      <c r="C206" s="233">
        <f t="shared" si="43"/>
        <v>7.9570925349262643E-4</v>
      </c>
      <c r="D206" s="233">
        <f t="shared" si="43"/>
        <v>7.957092534928436E-4</v>
      </c>
      <c r="E206" s="233">
        <f t="shared" si="43"/>
        <v>7.9570925349232893E-4</v>
      </c>
      <c r="F206" s="233">
        <f t="shared" si="43"/>
        <v>7.9570925349205495E-4</v>
      </c>
      <c r="G206" s="233">
        <f t="shared" si="43"/>
        <v>7.9570925349223775E-4</v>
      </c>
      <c r="H206" s="233">
        <f t="shared" si="43"/>
        <v>7.9570925349120168E-4</v>
      </c>
      <c r="I206" s="233">
        <f t="shared" si="43"/>
        <v>7.9570925349186673E-4</v>
      </c>
      <c r="J206" s="233">
        <f t="shared" si="43"/>
        <v>7.9570925349241512E-4</v>
      </c>
      <c r="K206" s="233">
        <f t="shared" si="43"/>
        <v>7.9570925349285065E-4</v>
      </c>
      <c r="L206" s="233">
        <f t="shared" si="43"/>
        <v>7.9570925349125145E-4</v>
      </c>
      <c r="M206" s="233">
        <f t="shared" si="43"/>
        <v>7.957092534928384E-4</v>
      </c>
      <c r="N206" s="233">
        <f t="shared" si="43"/>
        <v>7.9570925349323174E-4</v>
      </c>
      <c r="O206" s="233">
        <f t="shared" si="43"/>
        <v>7.957092534916912E-4</v>
      </c>
      <c r="P206" s="233">
        <f t="shared" si="43"/>
        <v>7.9570925349413282E-4</v>
      </c>
      <c r="Q206" s="233">
        <f t="shared" si="43"/>
        <v>7.9570925349567705E-4</v>
      </c>
      <c r="R206" s="233">
        <f t="shared" si="43"/>
        <v>7.9570925349348642E-4</v>
      </c>
      <c r="S206" s="233">
        <f t="shared" si="43"/>
        <v>7.9570925349192951E-4</v>
      </c>
      <c r="T206" s="233">
        <f t="shared" si="43"/>
        <v>7.9570925349223374E-4</v>
      </c>
      <c r="U206" s="233">
        <f t="shared" si="43"/>
        <v>7.9570925349319054E-4</v>
      </c>
      <c r="V206" s="233">
        <f t="shared" si="43"/>
        <v>7.9570925349192658E-4</v>
      </c>
      <c r="W206" s="233">
        <f t="shared" si="43"/>
        <v>7.9570925349295007E-4</v>
      </c>
      <c r="X206" s="233">
        <f t="shared" si="43"/>
        <v>7.9570925349397388E-4</v>
      </c>
      <c r="Y206" s="233">
        <f t="shared" si="43"/>
        <v>7.9570925349402744E-4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2.0227418934120139E-2</v>
      </c>
      <c r="C207" s="233">
        <f t="shared" si="44"/>
        <v>2.022741893414489E-2</v>
      </c>
      <c r="D207" s="233">
        <f t="shared" si="44"/>
        <v>2.0227418934150403E-2</v>
      </c>
      <c r="E207" s="233">
        <f t="shared" si="44"/>
        <v>2.0227418934137313E-2</v>
      </c>
      <c r="F207" s="233">
        <f t="shared" si="44"/>
        <v>2.0227418934130357E-2</v>
      </c>
      <c r="G207" s="233">
        <f t="shared" si="44"/>
        <v>2.0227418934134989E-2</v>
      </c>
      <c r="H207" s="233">
        <f t="shared" si="44"/>
        <v>2.0227418934108666E-2</v>
      </c>
      <c r="I207" s="233">
        <f t="shared" si="44"/>
        <v>2.0227418934125576E-2</v>
      </c>
      <c r="J207" s="233">
        <f t="shared" si="44"/>
        <v>2.0227418934139506E-2</v>
      </c>
      <c r="K207" s="233">
        <f t="shared" si="44"/>
        <v>2.0227418934150591E-2</v>
      </c>
      <c r="L207" s="233">
        <f t="shared" si="44"/>
        <v>2.0227418934109929E-2</v>
      </c>
      <c r="M207" s="233">
        <f t="shared" si="44"/>
        <v>2.0227418934150272E-2</v>
      </c>
      <c r="N207" s="233">
        <f t="shared" si="44"/>
        <v>2.022741893416026E-2</v>
      </c>
      <c r="O207" s="233">
        <f t="shared" si="44"/>
        <v>2.02274189341211E-2</v>
      </c>
      <c r="P207" s="233">
        <f t="shared" si="44"/>
        <v>2.0227418934183176E-2</v>
      </c>
      <c r="Q207" s="233">
        <f t="shared" si="44"/>
        <v>2.0227418934222433E-2</v>
      </c>
      <c r="R207" s="233">
        <f t="shared" si="44"/>
        <v>2.0227418934166731E-2</v>
      </c>
      <c r="S207" s="233">
        <f t="shared" si="44"/>
        <v>2.0227418934127162E-2</v>
      </c>
      <c r="T207" s="233">
        <f t="shared" si="44"/>
        <v>2.0227418934134909E-2</v>
      </c>
      <c r="U207" s="233">
        <f t="shared" si="44"/>
        <v>2.0227418934159223E-2</v>
      </c>
      <c r="V207" s="233">
        <f t="shared" si="44"/>
        <v>2.0227418934127096E-2</v>
      </c>
      <c r="W207" s="233">
        <f t="shared" si="44"/>
        <v>2.0227418934153099E-2</v>
      </c>
      <c r="X207" s="233">
        <f t="shared" si="44"/>
        <v>2.0227418934179144E-2</v>
      </c>
      <c r="Y207" s="233">
        <f t="shared" si="44"/>
        <v>2.0227418934180494E-2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5.313858812004248E-4</v>
      </c>
      <c r="C208" s="233">
        <f t="shared" si="45"/>
        <v>5.313858812010751E-4</v>
      </c>
      <c r="D208" s="233">
        <f t="shared" si="45"/>
        <v>5.3138588120121984E-4</v>
      </c>
      <c r="E208" s="233">
        <f t="shared" si="45"/>
        <v>5.3138588120087626E-4</v>
      </c>
      <c r="F208" s="233">
        <f t="shared" si="45"/>
        <v>5.3138588120069357E-4</v>
      </c>
      <c r="G208" s="233">
        <f t="shared" si="45"/>
        <v>5.3138588120081511E-4</v>
      </c>
      <c r="H208" s="233">
        <f t="shared" si="45"/>
        <v>5.313858812001235E-4</v>
      </c>
      <c r="I208" s="233">
        <f t="shared" si="45"/>
        <v>5.313858812005677E-4</v>
      </c>
      <c r="J208" s="233">
        <f t="shared" si="45"/>
        <v>5.3138588120093405E-4</v>
      </c>
      <c r="K208" s="233">
        <f t="shared" si="45"/>
        <v>5.3138588120122483E-4</v>
      </c>
      <c r="L208" s="233">
        <f t="shared" si="45"/>
        <v>5.3138588120015668E-4</v>
      </c>
      <c r="M208" s="233">
        <f t="shared" si="45"/>
        <v>5.3138588120121659E-4</v>
      </c>
      <c r="N208" s="233">
        <f t="shared" si="45"/>
        <v>5.3138588120147897E-4</v>
      </c>
      <c r="O208" s="233">
        <f t="shared" si="45"/>
        <v>5.3138588120045039E-4</v>
      </c>
      <c r="P208" s="233">
        <f t="shared" si="45"/>
        <v>5.313858812020807E-4</v>
      </c>
      <c r="Q208" s="233">
        <f t="shared" si="45"/>
        <v>5.3138588120311221E-4</v>
      </c>
      <c r="R208" s="233">
        <f t="shared" si="45"/>
        <v>5.3138588120164919E-4</v>
      </c>
      <c r="S208" s="233">
        <f t="shared" si="45"/>
        <v>5.3138588120060911E-4</v>
      </c>
      <c r="T208" s="233">
        <f t="shared" si="45"/>
        <v>5.3138588120081273E-4</v>
      </c>
      <c r="U208" s="233">
        <f t="shared" si="45"/>
        <v>5.3138588120145154E-4</v>
      </c>
      <c r="V208" s="233">
        <f t="shared" si="45"/>
        <v>5.313858812006076E-4</v>
      </c>
      <c r="W208" s="233">
        <f t="shared" si="45"/>
        <v>5.3138588120129097E-4</v>
      </c>
      <c r="X208" s="233">
        <f t="shared" si="45"/>
        <v>5.3138588120197499E-4</v>
      </c>
      <c r="Y208" s="233">
        <f t="shared" si="45"/>
        <v>5.3138588120201055E-4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2.5804517796748838E-3</v>
      </c>
      <c r="C209" s="300">
        <f t="shared" si="46"/>
        <v>2.5831162259700759E-3</v>
      </c>
      <c r="D209" s="300">
        <f t="shared" si="46"/>
        <v>2.5841008204508949E-3</v>
      </c>
      <c r="E209" s="300">
        <f t="shared" si="46"/>
        <v>2.5947272162616711E-3</v>
      </c>
      <c r="F209" s="300">
        <f t="shared" si="46"/>
        <v>2.5788135399281305E-3</v>
      </c>
      <c r="G209" s="300">
        <f t="shared" si="46"/>
        <v>2.5793728532308656E-3</v>
      </c>
      <c r="H209" s="300">
        <f t="shared" si="46"/>
        <v>2.5894604069541228E-3</v>
      </c>
      <c r="I209" s="300">
        <f t="shared" si="46"/>
        <v>2.5830262567618058E-3</v>
      </c>
      <c r="J209" s="300">
        <f t="shared" si="46"/>
        <v>2.581376274630428E-3</v>
      </c>
      <c r="K209" s="300">
        <f t="shared" si="46"/>
        <v>2.6097212102552661E-3</v>
      </c>
      <c r="L209" s="300">
        <f t="shared" si="46"/>
        <v>2.6047887417667485E-3</v>
      </c>
      <c r="M209" s="300">
        <f t="shared" si="46"/>
        <v>2.6030242305389588E-3</v>
      </c>
      <c r="N209" s="300">
        <f t="shared" si="46"/>
        <v>2.5930148697512812E-3</v>
      </c>
      <c r="O209" s="300">
        <f t="shared" si="46"/>
        <v>2.643855794790562E-3</v>
      </c>
      <c r="P209" s="300">
        <f t="shared" si="46"/>
        <v>2.6758355020052938E-3</v>
      </c>
      <c r="Q209" s="300">
        <f t="shared" si="46"/>
        <v>2.6674669900441238E-3</v>
      </c>
      <c r="R209" s="300">
        <f t="shared" si="46"/>
        <v>2.6654306856034073E-3</v>
      </c>
      <c r="S209" s="300">
        <f t="shared" si="46"/>
        <v>2.658898948909126E-3</v>
      </c>
      <c r="T209" s="300">
        <f t="shared" si="46"/>
        <v>2.6553929259985308E-3</v>
      </c>
      <c r="U209" s="300">
        <f t="shared" si="46"/>
        <v>2.6415880666738872E-3</v>
      </c>
      <c r="V209" s="300">
        <f t="shared" si="46"/>
        <v>2.6450490759340889E-3</v>
      </c>
      <c r="W209" s="300">
        <f t="shared" si="46"/>
        <v>2.6517011593953457E-3</v>
      </c>
      <c r="X209" s="300">
        <f t="shared" si="46"/>
        <v>2.6701342705197752E-3</v>
      </c>
      <c r="Y209" s="300">
        <f t="shared" si="46"/>
        <v>2.6754479330129218E-3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0.55142331359266317</v>
      </c>
      <c r="C210" s="301">
        <f t="shared" si="47"/>
        <v>0.55199268590822304</v>
      </c>
      <c r="D210" s="301">
        <f t="shared" si="47"/>
        <v>0.5522030864107379</v>
      </c>
      <c r="E210" s="301">
        <f t="shared" si="47"/>
        <v>0.55447386799855092</v>
      </c>
      <c r="F210" s="301">
        <f t="shared" si="47"/>
        <v>0.55107323396833929</v>
      </c>
      <c r="G210" s="301">
        <f t="shared" si="47"/>
        <v>0.55119275505265497</v>
      </c>
      <c r="H210" s="301">
        <f t="shared" si="47"/>
        <v>0.55334839010227532</v>
      </c>
      <c r="I210" s="301">
        <f t="shared" si="47"/>
        <v>0.55197346015894311</v>
      </c>
      <c r="J210" s="301">
        <f t="shared" si="47"/>
        <v>0.55162087127453929</v>
      </c>
      <c r="K210" s="301">
        <f t="shared" si="47"/>
        <v>0.55767797276697173</v>
      </c>
      <c r="L210" s="301">
        <f t="shared" si="47"/>
        <v>0.55662394101193058</v>
      </c>
      <c r="M210" s="301">
        <f t="shared" si="47"/>
        <v>0.5562468781131924</v>
      </c>
      <c r="N210" s="301">
        <f t="shared" si="47"/>
        <v>0.55410795231114474</v>
      </c>
      <c r="O210" s="301">
        <f t="shared" si="47"/>
        <v>0.56497227908217584</v>
      </c>
      <c r="P210" s="301">
        <f t="shared" si="47"/>
        <v>0.57180610417395561</v>
      </c>
      <c r="Q210" s="301">
        <f t="shared" si="47"/>
        <v>0.570015169838333</v>
      </c>
      <c r="R210" s="301">
        <f t="shared" si="47"/>
        <v>0.56957942803388584</v>
      </c>
      <c r="S210" s="301">
        <f t="shared" si="47"/>
        <v>0.56818624511268156</v>
      </c>
      <c r="T210" s="301">
        <f t="shared" si="47"/>
        <v>0.56744145646069866</v>
      </c>
      <c r="U210" s="301">
        <f t="shared" si="47"/>
        <v>0.56452762555328495</v>
      </c>
      <c r="V210" s="301">
        <f t="shared" si="47"/>
        <v>0.56525755667499245</v>
      </c>
      <c r="W210" s="301">
        <f t="shared" si="47"/>
        <v>0.56666224076570437</v>
      </c>
      <c r="X210" s="301">
        <f t="shared" si="47"/>
        <v>0.57053392344858767</v>
      </c>
      <c r="Y210" s="301">
        <f t="shared" si="47"/>
        <v>0.57164518693426247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0.17071037574442979</v>
      </c>
      <c r="C211" s="302">
        <f t="shared" si="48"/>
        <v>0.15086511996916074</v>
      </c>
      <c r="D211" s="302">
        <f t="shared" si="48"/>
        <v>0.14978910503941867</v>
      </c>
      <c r="E211" s="302">
        <f t="shared" si="48"/>
        <v>0.13294289415457905</v>
      </c>
      <c r="F211" s="302">
        <f t="shared" si="48"/>
        <v>0.15938627162364394</v>
      </c>
      <c r="G211" s="302">
        <f t="shared" si="48"/>
        <v>0.15616408784704969</v>
      </c>
      <c r="H211" s="302">
        <f t="shared" si="48"/>
        <v>0.15111799484364785</v>
      </c>
      <c r="I211" s="302">
        <f t="shared" si="48"/>
        <v>0.17137005401009298</v>
      </c>
      <c r="J211" s="302">
        <f t="shared" si="48"/>
        <v>0.16184723960870886</v>
      </c>
      <c r="K211" s="302">
        <f t="shared" si="48"/>
        <v>0.152774030566969</v>
      </c>
      <c r="L211" s="302">
        <f t="shared" si="48"/>
        <v>0.14993302831533739</v>
      </c>
      <c r="M211" s="302">
        <f t="shared" si="48"/>
        <v>0.11309219530253815</v>
      </c>
      <c r="N211" s="302">
        <f t="shared" si="48"/>
        <v>0.1429364759430711</v>
      </c>
      <c r="O211" s="302">
        <f t="shared" si="48"/>
        <v>0.13351128629726383</v>
      </c>
      <c r="P211" s="302">
        <f t="shared" si="48"/>
        <v>0.12400052586988271</v>
      </c>
      <c r="Q211" s="302">
        <f t="shared" si="48"/>
        <v>0.12722360604562608</v>
      </c>
      <c r="R211" s="302">
        <f t="shared" si="48"/>
        <v>0.12110180388512502</v>
      </c>
      <c r="S211" s="302">
        <f t="shared" si="48"/>
        <v>0.17110676546608011</v>
      </c>
      <c r="T211" s="302">
        <f t="shared" si="48"/>
        <v>0.16162617998109374</v>
      </c>
      <c r="U211" s="302">
        <f t="shared" si="48"/>
        <v>0.14805175779530219</v>
      </c>
      <c r="V211" s="302">
        <f t="shared" si="48"/>
        <v>0.14399824361289024</v>
      </c>
      <c r="W211" s="302">
        <f t="shared" si="48"/>
        <v>0.1627808146381329</v>
      </c>
      <c r="X211" s="302">
        <f t="shared" si="48"/>
        <v>0.20045572700411968</v>
      </c>
      <c r="Y211" s="302">
        <f t="shared" si="48"/>
        <v>0.15848792351410235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0.38071293784823335</v>
      </c>
      <c r="C212" s="302">
        <f t="shared" si="49"/>
        <v>0.40112756593906235</v>
      </c>
      <c r="D212" s="302">
        <f t="shared" si="49"/>
        <v>0.40241398137131912</v>
      </c>
      <c r="E212" s="302">
        <f t="shared" si="49"/>
        <v>0.42153097384397187</v>
      </c>
      <c r="F212" s="302">
        <f t="shared" si="49"/>
        <v>0.39168696234469547</v>
      </c>
      <c r="G212" s="302">
        <f t="shared" si="49"/>
        <v>0.39502866720560537</v>
      </c>
      <c r="H212" s="302">
        <f t="shared" si="49"/>
        <v>0.40223039525862747</v>
      </c>
      <c r="I212" s="302">
        <f t="shared" si="49"/>
        <v>0.38060340614884997</v>
      </c>
      <c r="J212" s="302">
        <f t="shared" si="49"/>
        <v>0.38977363166583051</v>
      </c>
      <c r="K212" s="302">
        <f t="shared" si="49"/>
        <v>0.40490394220000275</v>
      </c>
      <c r="L212" s="302">
        <f t="shared" si="49"/>
        <v>0.40669091269659341</v>
      </c>
      <c r="M212" s="302">
        <f t="shared" si="49"/>
        <v>0.44315468281065407</v>
      </c>
      <c r="N212" s="302">
        <f t="shared" si="49"/>
        <v>0.41117147636807355</v>
      </c>
      <c r="O212" s="302">
        <f t="shared" si="49"/>
        <v>0.43146099278491201</v>
      </c>
      <c r="P212" s="302">
        <f t="shared" si="49"/>
        <v>0.44780557830407292</v>
      </c>
      <c r="Q212" s="302">
        <f t="shared" si="49"/>
        <v>0.44279156379270712</v>
      </c>
      <c r="R212" s="302">
        <f t="shared" si="49"/>
        <v>0.44847762414876058</v>
      </c>
      <c r="S212" s="302">
        <f t="shared" si="49"/>
        <v>0.39707947964660151</v>
      </c>
      <c r="T212" s="302">
        <f t="shared" si="49"/>
        <v>0.40581527647960486</v>
      </c>
      <c r="U212" s="302">
        <f t="shared" si="49"/>
        <v>0.41647586775798279</v>
      </c>
      <c r="V212" s="302">
        <f t="shared" si="49"/>
        <v>0.42125931306210224</v>
      </c>
      <c r="W212" s="302">
        <f t="shared" si="49"/>
        <v>0.40388142612757139</v>
      </c>
      <c r="X212" s="302">
        <f t="shared" si="49"/>
        <v>0.37007819644446799</v>
      </c>
      <c r="Y212" s="302">
        <f t="shared" si="49"/>
        <v>0.41315726342016013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0.28255746717840075</v>
      </c>
      <c r="C213" s="301">
        <f t="shared" si="50"/>
        <v>0.28284922197983986</v>
      </c>
      <c r="D213" s="301">
        <f t="shared" si="50"/>
        <v>0.28295703431134317</v>
      </c>
      <c r="E213" s="301">
        <f t="shared" si="50"/>
        <v>0.28412061640544695</v>
      </c>
      <c r="F213" s="301">
        <f t="shared" si="50"/>
        <v>0.28237808119757396</v>
      </c>
      <c r="G213" s="301">
        <f t="shared" si="50"/>
        <v>0.28243932557013879</v>
      </c>
      <c r="H213" s="301">
        <f t="shared" si="50"/>
        <v>0.28354390487385622</v>
      </c>
      <c r="I213" s="301">
        <f t="shared" si="50"/>
        <v>0.2828393704213597</v>
      </c>
      <c r="J213" s="301">
        <f t="shared" si="50"/>
        <v>0.28265869865852983</v>
      </c>
      <c r="K213" s="301">
        <f t="shared" si="50"/>
        <v>0.28576244711086396</v>
      </c>
      <c r="L213" s="301">
        <f t="shared" si="50"/>
        <v>0.2852223456394743</v>
      </c>
      <c r="M213" s="301">
        <f t="shared" si="50"/>
        <v>0.28502913302947347</v>
      </c>
      <c r="N213" s="301">
        <f t="shared" si="50"/>
        <v>0.2839331157915162</v>
      </c>
      <c r="O213" s="301">
        <f t="shared" si="50"/>
        <v>0.28950015762553039</v>
      </c>
      <c r="P213" s="301">
        <f t="shared" si="50"/>
        <v>0.2930019107460014</v>
      </c>
      <c r="Q213" s="301">
        <f t="shared" si="50"/>
        <v>0.29208420948585817</v>
      </c>
      <c r="R213" s="301">
        <f t="shared" si="50"/>
        <v>0.29186092893609994</v>
      </c>
      <c r="S213" s="301">
        <f t="shared" si="50"/>
        <v>0.29114704138759046</v>
      </c>
      <c r="T213" s="301">
        <f t="shared" si="50"/>
        <v>0.2907654006591337</v>
      </c>
      <c r="U213" s="301">
        <f t="shared" si="50"/>
        <v>0.28927231057627029</v>
      </c>
      <c r="V213" s="301">
        <f t="shared" si="50"/>
        <v>0.28964633808631618</v>
      </c>
      <c r="W213" s="301">
        <f t="shared" si="50"/>
        <v>0.29036611900430359</v>
      </c>
      <c r="X213" s="301">
        <f t="shared" si="50"/>
        <v>0.29235002651352077</v>
      </c>
      <c r="Y213" s="301">
        <f t="shared" si="50"/>
        <v>0.29291945437074063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8.7474523115739736E-2</v>
      </c>
      <c r="C214" s="302">
        <f t="shared" si="51"/>
        <v>7.7305520338483577E-2</v>
      </c>
      <c r="D214" s="302">
        <f t="shared" si="51"/>
        <v>7.6754154363016983E-2</v>
      </c>
      <c r="E214" s="302">
        <f t="shared" si="51"/>
        <v>6.8121906574723931E-2</v>
      </c>
      <c r="F214" s="302">
        <f t="shared" si="51"/>
        <v>8.1671884562816002E-2</v>
      </c>
      <c r="G214" s="302">
        <f t="shared" si="51"/>
        <v>8.002078990603409E-2</v>
      </c>
      <c r="H214" s="302">
        <f t="shared" si="51"/>
        <v>7.7435097166823785E-2</v>
      </c>
      <c r="I214" s="302">
        <f t="shared" si="51"/>
        <v>8.7812552022577206E-2</v>
      </c>
      <c r="J214" s="302">
        <f t="shared" si="51"/>
        <v>8.2932920981709124E-2</v>
      </c>
      <c r="K214" s="302">
        <f t="shared" si="51"/>
        <v>7.8283674381468327E-2</v>
      </c>
      <c r="L214" s="302">
        <f t="shared" si="51"/>
        <v>7.6827902779721846E-2</v>
      </c>
      <c r="M214" s="302">
        <f t="shared" si="51"/>
        <v>5.7950114684370106E-2</v>
      </c>
      <c r="N214" s="302">
        <f t="shared" si="51"/>
        <v>7.3242765792298506E-2</v>
      </c>
      <c r="O214" s="302">
        <f t="shared" si="51"/>
        <v>6.8413159121074818E-2</v>
      </c>
      <c r="P214" s="302">
        <f t="shared" si="51"/>
        <v>6.3539704714889747E-2</v>
      </c>
      <c r="Q214" s="302">
        <f t="shared" si="51"/>
        <v>6.5191258699862642E-2</v>
      </c>
      <c r="R214" s="302">
        <f t="shared" si="51"/>
        <v>6.2054356667613449E-2</v>
      </c>
      <c r="S214" s="302">
        <f t="shared" si="51"/>
        <v>8.7677639075845429E-2</v>
      </c>
      <c r="T214" s="302">
        <f t="shared" si="51"/>
        <v>8.2819646756745025E-2</v>
      </c>
      <c r="U214" s="302">
        <f t="shared" si="51"/>
        <v>7.5863911921672619E-2</v>
      </c>
      <c r="V214" s="302">
        <f t="shared" si="51"/>
        <v>7.3786831260915314E-2</v>
      </c>
      <c r="W214" s="302">
        <f t="shared" si="51"/>
        <v>8.3411298644083309E-2</v>
      </c>
      <c r="X214" s="302">
        <f t="shared" si="51"/>
        <v>0.10271648134472827</v>
      </c>
      <c r="Y214" s="302">
        <f t="shared" si="51"/>
        <v>8.1211557695562583E-2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0.19508294406266111</v>
      </c>
      <c r="C215" s="302">
        <f t="shared" si="52"/>
        <v>0.20554370164135632</v>
      </c>
      <c r="D215" s="302">
        <f t="shared" si="52"/>
        <v>0.20620287994832617</v>
      </c>
      <c r="E215" s="302">
        <f t="shared" si="52"/>
        <v>0.21599870983072306</v>
      </c>
      <c r="F215" s="302">
        <f t="shared" si="52"/>
        <v>0.20070619663475794</v>
      </c>
      <c r="G215" s="302">
        <f t="shared" si="52"/>
        <v>0.20241853566410467</v>
      </c>
      <c r="H215" s="302">
        <f t="shared" si="52"/>
        <v>0.20610880770703247</v>
      </c>
      <c r="I215" s="302">
        <f t="shared" si="52"/>
        <v>0.19502681839878258</v>
      </c>
      <c r="J215" s="302">
        <f t="shared" si="52"/>
        <v>0.1997257776768207</v>
      </c>
      <c r="K215" s="302">
        <f t="shared" si="52"/>
        <v>0.20747877272939563</v>
      </c>
      <c r="L215" s="302">
        <f t="shared" si="52"/>
        <v>0.20839444285975245</v>
      </c>
      <c r="M215" s="302">
        <f t="shared" si="52"/>
        <v>0.22707901834510336</v>
      </c>
      <c r="N215" s="302">
        <f t="shared" si="52"/>
        <v>0.21069034999921765</v>
      </c>
      <c r="O215" s="302">
        <f t="shared" si="52"/>
        <v>0.22108699850445557</v>
      </c>
      <c r="P215" s="302">
        <f t="shared" si="52"/>
        <v>0.22946220603111162</v>
      </c>
      <c r="Q215" s="302">
        <f t="shared" si="52"/>
        <v>0.22689295078599553</v>
      </c>
      <c r="R215" s="302">
        <f t="shared" si="52"/>
        <v>0.2298065722684865</v>
      </c>
      <c r="S215" s="302">
        <f t="shared" si="52"/>
        <v>0.20346940231174496</v>
      </c>
      <c r="T215" s="302">
        <f t="shared" si="52"/>
        <v>0.20794575390238865</v>
      </c>
      <c r="U215" s="302">
        <f t="shared" si="52"/>
        <v>0.21340839865459765</v>
      </c>
      <c r="V215" s="302">
        <f t="shared" si="52"/>
        <v>0.21585950682540087</v>
      </c>
      <c r="W215" s="302">
        <f t="shared" si="52"/>
        <v>0.20695482036022039</v>
      </c>
      <c r="X215" s="302">
        <f t="shared" si="52"/>
        <v>0.18963354516879249</v>
      </c>
      <c r="Y215" s="302">
        <f t="shared" si="52"/>
        <v>0.211707896675178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0.14029009573684767</v>
      </c>
      <c r="C216" s="301">
        <f t="shared" si="53"/>
        <v>0.13942630417352495</v>
      </c>
      <c r="D216" s="301">
        <f t="shared" si="53"/>
        <v>0.13910710674502022</v>
      </c>
      <c r="E216" s="301">
        <f t="shared" si="53"/>
        <v>0.13566211666730743</v>
      </c>
      <c r="F216" s="301">
        <f t="shared" si="53"/>
        <v>0.1408211995817335</v>
      </c>
      <c r="G216" s="301">
        <f t="shared" si="53"/>
        <v>0.14063987481154483</v>
      </c>
      <c r="H216" s="301">
        <f t="shared" si="53"/>
        <v>0.13736957290451401</v>
      </c>
      <c r="I216" s="301">
        <f t="shared" si="53"/>
        <v>0.13945547145051562</v>
      </c>
      <c r="J216" s="301">
        <f t="shared" si="53"/>
        <v>0.13999038207986481</v>
      </c>
      <c r="K216" s="301">
        <f t="shared" si="53"/>
        <v>0.13080118719946088</v>
      </c>
      <c r="L216" s="301">
        <f t="shared" si="53"/>
        <v>0.13240025289442658</v>
      </c>
      <c r="M216" s="301">
        <f t="shared" si="53"/>
        <v>0.1329722929143474</v>
      </c>
      <c r="N216" s="301">
        <f t="shared" si="53"/>
        <v>0.13621724531512869</v>
      </c>
      <c r="O216" s="301">
        <f t="shared" si="53"/>
        <v>0.11973503578508864</v>
      </c>
      <c r="P216" s="301">
        <f t="shared" si="53"/>
        <v>0.10936747786555187</v>
      </c>
      <c r="Q216" s="301">
        <f t="shared" si="53"/>
        <v>0.11208448197323401</v>
      </c>
      <c r="R216" s="301">
        <f t="shared" si="53"/>
        <v>0.11274554063194418</v>
      </c>
      <c r="S216" s="301">
        <f t="shared" si="53"/>
        <v>0.11485914283839722</v>
      </c>
      <c r="T216" s="301">
        <f t="shared" si="53"/>
        <v>0.11598907824173908</v>
      </c>
      <c r="U216" s="301">
        <f t="shared" si="53"/>
        <v>0.12040980409131297</v>
      </c>
      <c r="V216" s="301">
        <f t="shared" si="53"/>
        <v>0.1193023844503357</v>
      </c>
      <c r="W216" s="301">
        <f t="shared" si="53"/>
        <v>0.11717126735814565</v>
      </c>
      <c r="X216" s="301">
        <f t="shared" si="53"/>
        <v>0.11129724405489068</v>
      </c>
      <c r="Y216" s="301">
        <f t="shared" si="53"/>
        <v>0.10961123904950174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1.0949962429418154E-2</v>
      </c>
      <c r="C217" s="302">
        <f t="shared" si="54"/>
        <v>9.6770180978637734E-3</v>
      </c>
      <c r="D217" s="302">
        <f t="shared" si="54"/>
        <v>9.6079987251233168E-3</v>
      </c>
      <c r="E217" s="302">
        <f t="shared" si="54"/>
        <v>8.5274236548463257E-3</v>
      </c>
      <c r="F217" s="302">
        <f t="shared" si="54"/>
        <v>1.0223594661034459E-2</v>
      </c>
      <c r="G217" s="302">
        <f t="shared" si="54"/>
        <v>1.0016912488726375E-2</v>
      </c>
      <c r="H217" s="302">
        <f t="shared" si="54"/>
        <v>9.6932383795127596E-3</v>
      </c>
      <c r="I217" s="302">
        <f t="shared" si="54"/>
        <v>1.0992276507827366E-2</v>
      </c>
      <c r="J217" s="302">
        <f t="shared" si="54"/>
        <v>1.0381449781784728E-2</v>
      </c>
      <c r="K217" s="302">
        <f t="shared" si="54"/>
        <v>9.7994623209285286E-3</v>
      </c>
      <c r="L217" s="302">
        <f t="shared" si="54"/>
        <v>9.6172304689886613E-3</v>
      </c>
      <c r="M217" s="302">
        <f t="shared" si="54"/>
        <v>7.2541301852510308E-3</v>
      </c>
      <c r="N217" s="302">
        <f t="shared" si="54"/>
        <v>9.1684470527628754E-3</v>
      </c>
      <c r="O217" s="302">
        <f t="shared" si="54"/>
        <v>8.5638823210547142E-3</v>
      </c>
      <c r="P217" s="302">
        <f t="shared" si="54"/>
        <v>7.9538287791954196E-3</v>
      </c>
      <c r="Q217" s="302">
        <f t="shared" si="54"/>
        <v>8.1605684496899016E-3</v>
      </c>
      <c r="R217" s="302">
        <f t="shared" si="54"/>
        <v>7.7678945810659298E-3</v>
      </c>
      <c r="S217" s="302">
        <f t="shared" si="54"/>
        <v>1.0975388256879139E-2</v>
      </c>
      <c r="T217" s="302">
        <f t="shared" si="54"/>
        <v>1.0367270241692388E-2</v>
      </c>
      <c r="U217" s="302">
        <f t="shared" si="54"/>
        <v>9.4965591774861628E-3</v>
      </c>
      <c r="V217" s="302">
        <f t="shared" si="54"/>
        <v>9.2365525562660492E-3</v>
      </c>
      <c r="W217" s="302">
        <f t="shared" si="54"/>
        <v>1.0441332559575238E-2</v>
      </c>
      <c r="X217" s="302">
        <f t="shared" si="54"/>
        <v>1.285793361935373E-2</v>
      </c>
      <c r="Y217" s="302">
        <f t="shared" si="54"/>
        <v>1.016597146147717E-2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0.10491986976075057</v>
      </c>
      <c r="C218" s="302">
        <f t="shared" si="55"/>
        <v>0.10401955665949233</v>
      </c>
      <c r="D218" s="302">
        <f t="shared" si="55"/>
        <v>0.10368686340457625</v>
      </c>
      <c r="E218" s="302">
        <f t="shared" si="55"/>
        <v>0.10009621742889283</v>
      </c>
      <c r="F218" s="302">
        <f t="shared" si="55"/>
        <v>0.1054734289409781</v>
      </c>
      <c r="G218" s="302">
        <f t="shared" si="55"/>
        <v>0.10528443766910743</v>
      </c>
      <c r="H218" s="302">
        <f t="shared" si="55"/>
        <v>0.10187586576705171</v>
      </c>
      <c r="I218" s="302">
        <f t="shared" si="55"/>
        <v>0.10404995714349449</v>
      </c>
      <c r="J218" s="302">
        <f t="shared" si="55"/>
        <v>0.10460748406093051</v>
      </c>
      <c r="K218" s="302">
        <f t="shared" si="55"/>
        <v>9.5029765439751723E-2</v>
      </c>
      <c r="L218" s="302">
        <f t="shared" si="55"/>
        <v>9.6696440429505634E-2</v>
      </c>
      <c r="M218" s="302">
        <f t="shared" si="55"/>
        <v>9.7292666586658638E-2</v>
      </c>
      <c r="N218" s="302">
        <f t="shared" si="55"/>
        <v>0.10067481719270192</v>
      </c>
      <c r="O218" s="302">
        <f t="shared" si="55"/>
        <v>8.3495731626598249E-2</v>
      </c>
      <c r="P218" s="302">
        <f t="shared" si="55"/>
        <v>7.2689828189526948E-2</v>
      </c>
      <c r="Q218" s="302">
        <f t="shared" si="55"/>
        <v>7.5521709108903184E-2</v>
      </c>
      <c r="R218" s="302">
        <f t="shared" si="55"/>
        <v>7.6210717775729853E-2</v>
      </c>
      <c r="S218" s="302">
        <f t="shared" si="55"/>
        <v>7.8413683622664418E-2</v>
      </c>
      <c r="T218" s="302">
        <f t="shared" si="55"/>
        <v>7.9591392383199761E-2</v>
      </c>
      <c r="U218" s="302">
        <f t="shared" si="55"/>
        <v>8.4199021570211224E-2</v>
      </c>
      <c r="V218" s="302">
        <f t="shared" si="55"/>
        <v>8.3044781586159272E-2</v>
      </c>
      <c r="W218" s="302">
        <f t="shared" si="55"/>
        <v>8.0823563128124151E-2</v>
      </c>
      <c r="X218" s="302">
        <f t="shared" si="55"/>
        <v>7.470119651397597E-2</v>
      </c>
      <c r="Y218" s="302">
        <f t="shared" si="55"/>
        <v>7.2943911169801159E-2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2.4420263546678939E-2</v>
      </c>
      <c r="C219" s="303">
        <f t="shared" si="56"/>
        <v>2.5729729416168821E-2</v>
      </c>
      <c r="D219" s="303">
        <f t="shared" si="56"/>
        <v>2.5812244615320643E-2</v>
      </c>
      <c r="E219" s="303">
        <f t="shared" si="56"/>
        <v>2.7038475583568315E-2</v>
      </c>
      <c r="F219" s="303">
        <f t="shared" si="56"/>
        <v>2.5124175979720942E-2</v>
      </c>
      <c r="G219" s="303">
        <f t="shared" si="56"/>
        <v>2.5338524653711024E-2</v>
      </c>
      <c r="H219" s="303">
        <f t="shared" si="56"/>
        <v>2.5800468757949523E-2</v>
      </c>
      <c r="I219" s="303">
        <f t="shared" si="56"/>
        <v>2.4413237799193771E-2</v>
      </c>
      <c r="J219" s="303">
        <f t="shared" si="56"/>
        <v>2.5001448237149563E-2</v>
      </c>
      <c r="K219" s="303">
        <f t="shared" si="56"/>
        <v>2.5971959438780633E-2</v>
      </c>
      <c r="L219" s="303">
        <f t="shared" si="56"/>
        <v>2.6086581995932279E-2</v>
      </c>
      <c r="M219" s="303">
        <f t="shared" si="56"/>
        <v>2.8425496142437723E-2</v>
      </c>
      <c r="N219" s="303">
        <f t="shared" si="56"/>
        <v>2.6373981069663884E-2</v>
      </c>
      <c r="O219" s="303">
        <f t="shared" si="56"/>
        <v>2.7675421837435685E-2</v>
      </c>
      <c r="P219" s="303">
        <f t="shared" si="56"/>
        <v>2.8723820896829497E-2</v>
      </c>
      <c r="Q219" s="303">
        <f t="shared" si="56"/>
        <v>2.840220441464093E-2</v>
      </c>
      <c r="R219" s="303">
        <f t="shared" si="56"/>
        <v>2.8766928275148391E-2</v>
      </c>
      <c r="S219" s="303">
        <f t="shared" si="56"/>
        <v>2.5470070958853664E-2</v>
      </c>
      <c r="T219" s="303">
        <f t="shared" si="56"/>
        <v>2.6030415616846936E-2</v>
      </c>
      <c r="U219" s="303">
        <f t="shared" si="56"/>
        <v>2.6714223343615603E-2</v>
      </c>
      <c r="V219" s="303">
        <f t="shared" si="56"/>
        <v>2.7021050307910372E-2</v>
      </c>
      <c r="W219" s="303">
        <f t="shared" si="56"/>
        <v>2.5906371670446258E-2</v>
      </c>
      <c r="X219" s="303">
        <f t="shared" si="56"/>
        <v>2.3738113921560975E-2</v>
      </c>
      <c r="Y219" s="303">
        <f t="shared" si="56"/>
        <v>2.6501356418223394E-2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1387.6161118884379</v>
      </c>
      <c r="C233" s="272">
        <f t="shared" si="58"/>
        <v>1376.0781546686528</v>
      </c>
      <c r="D233" s="272">
        <f t="shared" si="58"/>
        <v>1399.4785479846248</v>
      </c>
      <c r="E233" s="272">
        <f t="shared" si="58"/>
        <v>1374.8368184427638</v>
      </c>
      <c r="F233" s="272">
        <f t="shared" si="58"/>
        <v>1368.561283123714</v>
      </c>
      <c r="G233" s="272">
        <f t="shared" si="58"/>
        <v>1351.5942883833725</v>
      </c>
      <c r="H233" s="272">
        <f t="shared" si="58"/>
        <v>1360.6967483149431</v>
      </c>
      <c r="I233" s="272">
        <f t="shared" si="58"/>
        <v>1412.1567205250028</v>
      </c>
      <c r="J233" s="272">
        <f t="shared" si="58"/>
        <v>1418.3359797085291</v>
      </c>
      <c r="K233" s="272">
        <f t="shared" si="58"/>
        <v>1361.7473020742711</v>
      </c>
      <c r="L233" s="272">
        <f t="shared" si="58"/>
        <v>1354.9815141413746</v>
      </c>
      <c r="M233" s="272">
        <f t="shared" si="58"/>
        <v>1319.837590004146</v>
      </c>
      <c r="N233" s="272">
        <f t="shared" si="58"/>
        <v>1275.5490965697293</v>
      </c>
      <c r="O233" s="272">
        <f t="shared" si="58"/>
        <v>1292.8371256031458</v>
      </c>
      <c r="P233" s="272">
        <f t="shared" si="58"/>
        <v>1253.3756144463814</v>
      </c>
      <c r="Q233" s="272">
        <f t="shared" si="58"/>
        <v>1192.9195280147501</v>
      </c>
      <c r="R233" s="272">
        <f t="shared" si="58"/>
        <v>1225.6647547628825</v>
      </c>
      <c r="S233" s="272">
        <f t="shared" si="58"/>
        <v>1324.1032703148671</v>
      </c>
      <c r="T233" s="272">
        <f t="shared" si="58"/>
        <v>1329.8592286168916</v>
      </c>
      <c r="U233" s="272">
        <f t="shared" si="58"/>
        <v>1302.9758123150129</v>
      </c>
      <c r="V233" s="272">
        <f t="shared" si="58"/>
        <v>1374.7103436067136</v>
      </c>
      <c r="W233" s="272">
        <f t="shared" si="58"/>
        <v>1309.7954635289352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1.5982456556562903</v>
      </c>
      <c r="C234" s="273">
        <f>IF(C$35=0,0,C$35/NFM!C$13*1000)</f>
        <v>1.584956324518531</v>
      </c>
      <c r="D234" s="273">
        <f>IF(D$35=0,0,D$35/NFM!D$13*1000)</f>
        <v>1.6119087190873034</v>
      </c>
      <c r="E234" s="273">
        <f>IF(E$35=0,0,E$35/NFM!E$13*1000)</f>
        <v>1.583526562920462</v>
      </c>
      <c r="F234" s="273">
        <f>IF(F$35=0,0,F$35/NFM!F$13*1000)</f>
        <v>1.5762984491974219</v>
      </c>
      <c r="G234" s="273">
        <f>IF(G$35=0,0,G$35/NFM!G$13*1000)</f>
        <v>1.5567559940463347</v>
      </c>
      <c r="H234" s="273">
        <f>IF(H$35=0,0,H$35/NFM!H$13*1000)</f>
        <v>1.5672401379811149</v>
      </c>
      <c r="I234" s="273">
        <f>IF(I$35=0,0,I$35/NFM!I$13*1000)</f>
        <v>1.6265113415360759</v>
      </c>
      <c r="J234" s="273">
        <f>IF(J$35=0,0,J$35/NFM!J$13*1000)</f>
        <v>1.6336285651397098</v>
      </c>
      <c r="K234" s="273">
        <f>IF(K$35=0,0,K$35/NFM!K$13*1000)</f>
        <v>1.5684501577885626</v>
      </c>
      <c r="L234" s="273">
        <f>IF(L$35=0,0,L$35/NFM!L$13*1000)</f>
        <v>1.5606573748455996</v>
      </c>
      <c r="M234" s="273">
        <f>IF(M$35=0,0,M$35/NFM!M$13*1000)</f>
        <v>1.5201788710307991</v>
      </c>
      <c r="N234" s="273">
        <f>IF(N$35=0,0,N$35/NFM!N$13*1000)</f>
        <v>1.469167722040569</v>
      </c>
      <c r="O234" s="273">
        <f>IF(O$35=0,0,O$35/NFM!O$13*1000)</f>
        <v>1.4890799420478098</v>
      </c>
      <c r="P234" s="273">
        <f>IF(P$35=0,0,P$35/NFM!P$13*1000)</f>
        <v>1.443628474408021</v>
      </c>
      <c r="Q234" s="273">
        <f>IF(Q$35=0,0,Q$35/NFM!Q$13*1000)</f>
        <v>1.3739956150966117</v>
      </c>
      <c r="R234" s="273">
        <f>IF(R$35=0,0,R$35/NFM!R$13*1000)</f>
        <v>1.4117113175690659</v>
      </c>
      <c r="S234" s="273">
        <f>IF(S$35=0,0,S$35/NFM!S$13*1000)</f>
        <v>1.5250920491021105</v>
      </c>
      <c r="T234" s="273">
        <f>IF(T$35=0,0,T$35/NFM!T$13*1000)</f>
        <v>1.5317217179714167</v>
      </c>
      <c r="U234" s="273">
        <f>IF(U$35=0,0,U$35/NFM!U$13*1000)</f>
        <v>1.5007576040788408</v>
      </c>
      <c r="V234" s="273">
        <f>IF(V$35=0,0,V$35/NFM!V$13*1000)</f>
        <v>1.5833808901756856</v>
      </c>
      <c r="W234" s="273">
        <f>IF(W$35=0,0,W$35/NFM!W$13*1000)</f>
        <v>1.5086124263435907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0.74274665344190893</v>
      </c>
      <c r="C235" s="274">
        <f>IF(C$36=0,0,C$36/NFM!C$13*1000)</f>
        <v>0.73657075288862417</v>
      </c>
      <c r="D235" s="274">
        <f>IF(D$36=0,0,D$36/NFM!D$13*1000)</f>
        <v>0.74909623718908447</v>
      </c>
      <c r="E235" s="274">
        <f>IF(E$36=0,0,E$36/NFM!E$13*1000)</f>
        <v>0.73590630519347344</v>
      </c>
      <c r="F235" s="274">
        <f>IF(F$36=0,0,F$36/NFM!F$13*1000)</f>
        <v>0.73254721126477396</v>
      </c>
      <c r="G235" s="274">
        <f>IF(G$36=0,0,G$36/NFM!G$13*1000)</f>
        <v>0.72346532005979025</v>
      </c>
      <c r="H235" s="274">
        <f>IF(H$36=0,0,H$36/NFM!H$13*1000)</f>
        <v>0.72833757658318676</v>
      </c>
      <c r="I235" s="274">
        <f>IF(I$36=0,0,I$36/NFM!I$13*1000)</f>
        <v>0.75588245864191117</v>
      </c>
      <c r="J235" s="274">
        <f>IF(J$36=0,0,J$36/NFM!J$13*1000)</f>
        <v>0.7591900190251899</v>
      </c>
      <c r="K235" s="274">
        <f>IF(K$36=0,0,K$36/NFM!K$13*1000)</f>
        <v>0.72889990450780795</v>
      </c>
      <c r="L235" s="274">
        <f>IF(L$36=0,0,L$36/NFM!L$13*1000)</f>
        <v>0.72527839399007188</v>
      </c>
      <c r="M235" s="274">
        <f>IF(M$36=0,0,M$36/NFM!M$13*1000)</f>
        <v>0.70646697214238807</v>
      </c>
      <c r="N235" s="274">
        <f>IF(N$36=0,0,N$36/NFM!N$13*1000)</f>
        <v>0.68276075397334068</v>
      </c>
      <c r="O235" s="274">
        <f>IF(O$36=0,0,O$36/NFM!O$13*1000)</f>
        <v>0.69201448460019088</v>
      </c>
      <c r="P235" s="274">
        <f>IF(P$36=0,0,P$36/NFM!P$13*1000)</f>
        <v>0.67089199609912686</v>
      </c>
      <c r="Q235" s="274">
        <f>IF(Q$36=0,0,Q$36/NFM!Q$13*1000)</f>
        <v>0.63853178098444618</v>
      </c>
      <c r="R235" s="274">
        <f>IF(R$36=0,0,R$36/NFM!R$13*1000)</f>
        <v>0.65605925662280362</v>
      </c>
      <c r="S235" s="274">
        <f>IF(S$36=0,0,S$36/NFM!S$13*1000)</f>
        <v>0.70875025478877951</v>
      </c>
      <c r="T235" s="274">
        <f>IF(T$36=0,0,T$36/NFM!T$13*1000)</f>
        <v>0.7118312357059986</v>
      </c>
      <c r="U235" s="274">
        <f>IF(U$36=0,0,U$36/NFM!U$13*1000)</f>
        <v>0.69744140027043144</v>
      </c>
      <c r="V235" s="274">
        <f>IF(V$36=0,0,V$36/NFM!V$13*1000)</f>
        <v>0.7358386072502332</v>
      </c>
      <c r="W235" s="274">
        <f>IF(W$36=0,0,W$36/NFM!W$13*1000)</f>
        <v>0.70109174208733305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21.78104477291814</v>
      </c>
      <c r="C236" s="274">
        <f>IF(C$37=0,0,C$37/NFM!C$13*1000)</f>
        <v>21.599936496171527</v>
      </c>
      <c r="D236" s="274">
        <f>IF(D$37=0,0,D$37/NFM!D$13*1000)</f>
        <v>21.967246309129369</v>
      </c>
      <c r="E236" s="274">
        <f>IF(E$37=0,0,E$37/NFM!E$13*1000)</f>
        <v>21.580451568262024</v>
      </c>
      <c r="F236" s="274">
        <f>IF(F$37=0,0,F$37/NFM!F$13*1000)</f>
        <v>21.481946142598517</v>
      </c>
      <c r="G236" s="274">
        <f>IF(G$37=0,0,G$37/NFM!G$13*1000)</f>
        <v>21.215619693274444</v>
      </c>
      <c r="H236" s="274">
        <f>IF(H$37=0,0,H$37/NFM!H$13*1000)</f>
        <v>21.358498610317643</v>
      </c>
      <c r="I236" s="274">
        <f>IF(I$37=0,0,I$37/NFM!I$13*1000)</f>
        <v>22.166252245565417</v>
      </c>
      <c r="J236" s="274">
        <f>IF(J$37=0,0,J$37/NFM!J$13*1000)</f>
        <v>22.263246450067697</v>
      </c>
      <c r="K236" s="274">
        <f>IF(K$37=0,0,K$37/NFM!K$13*1000)</f>
        <v>21.37498887607175</v>
      </c>
      <c r="L236" s="274">
        <f>IF(L$37=0,0,L$37/NFM!L$13*1000)</f>
        <v>21.268788084231264</v>
      </c>
      <c r="M236" s="274">
        <f>IF(M$37=0,0,M$37/NFM!M$13*1000)</f>
        <v>20.717143159803879</v>
      </c>
      <c r="N236" s="274">
        <f>IF(N$37=0,0,N$37/NFM!N$13*1000)</f>
        <v>20.021958338783396</v>
      </c>
      <c r="O236" s="274">
        <f>IF(O$37=0,0,O$37/NFM!O$13*1000)</f>
        <v>20.293323978959531</v>
      </c>
      <c r="P236" s="274">
        <f>IF(P$37=0,0,P$37/NFM!P$13*1000)</f>
        <v>19.673907027533161</v>
      </c>
      <c r="Q236" s="274">
        <f>IF(Q$37=0,0,Q$37/NFM!Q$13*1000)</f>
        <v>18.724943755860544</v>
      </c>
      <c r="R236" s="274">
        <f>IF(R$37=0,0,R$37/NFM!R$13*1000)</f>
        <v>19.238936959150227</v>
      </c>
      <c r="S236" s="274">
        <f>IF(S$37=0,0,S$37/NFM!S$13*1000)</f>
        <v>20.784100420829322</v>
      </c>
      <c r="T236" s="274">
        <f>IF(T$37=0,0,T$37/NFM!T$13*1000)</f>
        <v>20.874450182745431</v>
      </c>
      <c r="U236" s="274">
        <f>IF(U$37=0,0,U$37/NFM!U$13*1000)</f>
        <v>20.452468274857189</v>
      </c>
      <c r="V236" s="274">
        <f>IF(V$37=0,0,V$37/NFM!V$13*1000)</f>
        <v>21.578466326152991</v>
      </c>
      <c r="W236" s="274">
        <f>IF(W$37=0,0,W$37/NFM!W$13*1000)</f>
        <v>20.559514544513124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0.53274855188543002</v>
      </c>
      <c r="C237" s="274">
        <f>IF(C$38=0,0,C$38/NFM!C$13*1000)</f>
        <v>0.52831877483951029</v>
      </c>
      <c r="D237" s="274">
        <f>IF(D$38=0,0,D$38/NFM!D$13*1000)</f>
        <v>0.5373029063624345</v>
      </c>
      <c r="E237" s="274">
        <f>IF(E$38=0,0,E$38/NFM!E$13*1000)</f>
        <v>0.52784218764015389</v>
      </c>
      <c r="F237" s="274">
        <f>IF(F$38=0,0,F$38/NFM!F$13*1000)</f>
        <v>0.52543281639914063</v>
      </c>
      <c r="G237" s="274">
        <f>IF(G$38=0,0,G$38/NFM!G$13*1000)</f>
        <v>0.51891866468211156</v>
      </c>
      <c r="H237" s="274">
        <f>IF(H$38=0,0,H$38/NFM!H$13*1000)</f>
        <v>0.52241337932703846</v>
      </c>
      <c r="I237" s="274">
        <f>IF(I$38=0,0,I$38/NFM!I$13*1000)</f>
        <v>0.54217044717869189</v>
      </c>
      <c r="J237" s="274">
        <f>IF(J$38=0,0,J$38/NFM!J$13*1000)</f>
        <v>0.54454285504656963</v>
      </c>
      <c r="K237" s="274">
        <f>IF(K$38=0,0,K$38/NFM!K$13*1000)</f>
        <v>0.52281671926285411</v>
      </c>
      <c r="L237" s="274">
        <f>IF(L$38=0,0,L$38/NFM!L$13*1000)</f>
        <v>0.52021912494853306</v>
      </c>
      <c r="M237" s="274">
        <f>IF(M$38=0,0,M$38/NFM!M$13*1000)</f>
        <v>0.50672629034359939</v>
      </c>
      <c r="N237" s="274">
        <f>IF(N$38=0,0,N$38/NFM!N$13*1000)</f>
        <v>0.48972257401352298</v>
      </c>
      <c r="O237" s="274">
        <f>IF(O$38=0,0,O$38/NFM!O$13*1000)</f>
        <v>0.49635998068260295</v>
      </c>
      <c r="P237" s="274">
        <f>IF(P$38=0,0,P$38/NFM!P$13*1000)</f>
        <v>0.48120949146934044</v>
      </c>
      <c r="Q237" s="274">
        <f>IF(Q$38=0,0,Q$38/NFM!Q$13*1000)</f>
        <v>0.45799853836553683</v>
      </c>
      <c r="R237" s="274">
        <f>IF(R$38=0,0,R$38/NFM!R$13*1000)</f>
        <v>0.47057043918968844</v>
      </c>
      <c r="S237" s="274">
        <f>IF(S$38=0,0,S$38/NFM!S$13*1000)</f>
        <v>0.50836401636737027</v>
      </c>
      <c r="T237" s="274">
        <f>IF(T$38=0,0,T$38/NFM!T$13*1000)</f>
        <v>0.51057390599047214</v>
      </c>
      <c r="U237" s="274">
        <f>IF(U$38=0,0,U$38/NFM!U$13*1000)</f>
        <v>0.50025253469294695</v>
      </c>
      <c r="V237" s="274">
        <f>IF(V$38=0,0,V$38/NFM!V$13*1000)</f>
        <v>0.52779363005856139</v>
      </c>
      <c r="W237" s="274">
        <f>IF(W$38=0,0,W$38/NFM!W$13*1000)</f>
        <v>0.50287080878119672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2.8674880924103419</v>
      </c>
      <c r="C238" s="275">
        <f>IF(C$39=0,0,C$39/NFM!C$13*1000)</f>
        <v>2.8050882511507895</v>
      </c>
      <c r="D238" s="275">
        <f>IF(D$39=0,0,D$39/NFM!D$13*1000)</f>
        <v>2.8502109066458545</v>
      </c>
      <c r="E238" s="275">
        <f>IF(E$39=0,0,E$39/NFM!E$13*1000)</f>
        <v>2.7636279073728902</v>
      </c>
      <c r="F238" s="275">
        <f>IF(F$39=0,0,F$39/NFM!F$13*1000)</f>
        <v>2.8121178628131172</v>
      </c>
      <c r="G238" s="275">
        <f>IF(G$39=0,0,G$39/NFM!G$13*1000)</f>
        <v>2.7711246054743648</v>
      </c>
      <c r="H238" s="275">
        <f>IF(H$39=0,0,H$39/NFM!H$13*1000)</f>
        <v>2.7678534226607776</v>
      </c>
      <c r="I238" s="275">
        <f>IF(I$39=0,0,I$39/NFM!I$13*1000)</f>
        <v>2.9164854046132458</v>
      </c>
      <c r="J238" s="275">
        <f>IF(J$39=0,0,J$39/NFM!J$13*1000)</f>
        <v>2.9149707468240926</v>
      </c>
      <c r="K238" s="275">
        <f>IF(K$39=0,0,K$39/NFM!K$13*1000)</f>
        <v>2.7385191785487111</v>
      </c>
      <c r="L238" s="275">
        <f>IF(L$39=0,0,L$39/NFM!L$13*1000)</f>
        <v>2.7305152129410706</v>
      </c>
      <c r="M238" s="275">
        <f>IF(M$39=0,0,M$39/NFM!M$13*1000)</f>
        <v>2.619300891645703</v>
      </c>
      <c r="N238" s="275">
        <f>IF(N$39=0,0,N$39/NFM!N$13*1000)</f>
        <v>2.4983168985144775</v>
      </c>
      <c r="O238" s="275">
        <f>IF(O$39=0,0,O$39/NFM!O$13*1000)</f>
        <v>2.5107435736605299</v>
      </c>
      <c r="P238" s="275">
        <f>IF(P$39=0,0,P$39/NFM!P$13*1000)</f>
        <v>2.3378087127407512</v>
      </c>
      <c r="Q238" s="275">
        <f>IF(Q$39=0,0,Q$39/NFM!Q$13*1000)</f>
        <v>2.2616854372306432</v>
      </c>
      <c r="R238" s="275">
        <f>IF(R$39=0,0,R$39/NFM!R$13*1000)</f>
        <v>2.331325693249048</v>
      </c>
      <c r="S238" s="275">
        <f>IF(S$39=0,0,S$39/NFM!S$13*1000)</f>
        <v>2.5333892234776769</v>
      </c>
      <c r="T238" s="275">
        <f>IF(T$39=0,0,T$39/NFM!T$13*1000)</f>
        <v>2.5586657521416081</v>
      </c>
      <c r="U238" s="275">
        <f>IF(U$39=0,0,U$39/NFM!U$13*1000)</f>
        <v>2.5463748042236869</v>
      </c>
      <c r="V238" s="275">
        <f>IF(V$39=0,0,V$39/NFM!V$13*1000)</f>
        <v>2.675277130027125</v>
      </c>
      <c r="W238" s="275">
        <f>IF(W$39=0,0,W$39/NFM!W$13*1000)</f>
        <v>2.5334612246172483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1147.1931680360001</v>
      </c>
      <c r="C239" s="276">
        <f>IF(C$45=0,0,C$45/NFM!C$13*1000)</f>
        <v>1140.6455611600543</v>
      </c>
      <c r="D239" s="276">
        <f>IF(D$45=0,0,D$45/NFM!D$13*1000)</f>
        <v>1160.3543598066094</v>
      </c>
      <c r="E239" s="276">
        <f>IF(E$45=0,0,E$45/NFM!E$13*1000)</f>
        <v>1143.8199025346426</v>
      </c>
      <c r="F239" s="276">
        <f>IF(F$45=0,0,F$45/NFM!F$13*1000)</f>
        <v>1132.3044271231945</v>
      </c>
      <c r="G239" s="276">
        <f>IF(G$45=0,0,G$45/NFM!G$13*1000)</f>
        <v>1118.7602879206227</v>
      </c>
      <c r="H239" s="276">
        <f>IF(H$45=0,0,H$45/NFM!H$13*1000)</f>
        <v>1129.1489097740032</v>
      </c>
      <c r="I239" s="276">
        <f>IF(I$45=0,0,I$45/NFM!I$13*1000)</f>
        <v>1167.964816270734</v>
      </c>
      <c r="J239" s="276">
        <f>IF(J$45=0,0,J$45/NFM!J$13*1000)</f>
        <v>1173.8119187772315</v>
      </c>
      <c r="K239" s="276">
        <f>IF(K$45=0,0,K$45/NFM!K$13*1000)</f>
        <v>1134.8197140288369</v>
      </c>
      <c r="L239" s="276">
        <f>IF(L$45=0,0,L$45/NFM!L$13*1000)</f>
        <v>1128.1636589180571</v>
      </c>
      <c r="M239" s="276">
        <f>IF(M$45=0,0,M$45/NFM!M$13*1000)</f>
        <v>1101.3854734070333</v>
      </c>
      <c r="N239" s="276">
        <f>IF(N$45=0,0,N$45/NFM!N$13*1000)</f>
        <v>1065.4413735362923</v>
      </c>
      <c r="O239" s="276">
        <f>IF(O$45=0,0,O$45/NFM!O$13*1000)</f>
        <v>1087.3810869737322</v>
      </c>
      <c r="P239" s="276">
        <f>IF(P$45=0,0,P$45/NFM!P$13*1000)</f>
        <v>1063.8954568792133</v>
      </c>
      <c r="Q239" s="276">
        <f>IF(Q$45=0,0,Q$45/NFM!Q$13*1000)</f>
        <v>1009.3846714906751</v>
      </c>
      <c r="R239" s="276">
        <f>IF(R$45=0,0,R$45/NFM!R$13*1000)</f>
        <v>1036.3909169445838</v>
      </c>
      <c r="S239" s="276">
        <f>IF(S$45=0,0,S$45/NFM!S$13*1000)</f>
        <v>1117.9193375424468</v>
      </c>
      <c r="T239" s="276">
        <f>IF(T$45=0,0,T$45/NFM!T$13*1000)</f>
        <v>1121.448435182944</v>
      </c>
      <c r="U239" s="276">
        <f>IF(U$45=0,0,U$45/NFM!U$13*1000)</f>
        <v>1094.6124384403734</v>
      </c>
      <c r="V239" s="276">
        <f>IF(V$45=0,0,V$45/NFM!V$13*1000)</f>
        <v>1156.0396897884175</v>
      </c>
      <c r="W239" s="276">
        <f>IF(W$45=0,0,W$45/NFM!W$13*1000)</f>
        <v>1103.2346097337506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153.6925964120787</v>
      </c>
      <c r="C240" s="276">
        <f>IF(C$46=0,0,C$46/NFM!C$13*1000)</f>
        <v>150.34806861987408</v>
      </c>
      <c r="D240" s="276">
        <f>IF(D$46=0,0,D$46/NFM!D$13*1000)</f>
        <v>152.76656796722972</v>
      </c>
      <c r="E240" s="276">
        <f>IF(E$46=0,0,E$46/NFM!E$13*1000)</f>
        <v>148.12586309433817</v>
      </c>
      <c r="F240" s="276">
        <f>IF(F$46=0,0,F$46/NFM!F$13*1000)</f>
        <v>150.72484412279991</v>
      </c>
      <c r="G240" s="276">
        <f>IF(G$46=0,0,G$46/NFM!G$13*1000)</f>
        <v>148.52767365417375</v>
      </c>
      <c r="H240" s="276">
        <f>IF(H$46=0,0,H$46/NFM!H$13*1000)</f>
        <v>148.35234369158752</v>
      </c>
      <c r="I240" s="276">
        <f>IF(I$46=0,0,I$46/NFM!I$13*1000)</f>
        <v>156.318770919868</v>
      </c>
      <c r="J240" s="276">
        <f>IF(J$46=0,0,J$46/NFM!J$13*1000)</f>
        <v>156.23758777950673</v>
      </c>
      <c r="K240" s="276">
        <f>IF(K$46=0,0,K$46/NFM!K$13*1000)</f>
        <v>146.780076956356</v>
      </c>
      <c r="L240" s="276">
        <f>IF(L$46=0,0,L$46/NFM!L$13*1000)</f>
        <v>146.35107770119345</v>
      </c>
      <c r="M240" s="276">
        <f>IF(M$46=0,0,M$46/NFM!M$13*1000)</f>
        <v>140.39017490151556</v>
      </c>
      <c r="N240" s="276">
        <f>IF(N$46=0,0,N$46/NFM!N$13*1000)</f>
        <v>133.90563392718519</v>
      </c>
      <c r="O240" s="276">
        <f>IF(O$46=0,0,O$46/NFM!O$13*1000)</f>
        <v>134.57168306371739</v>
      </c>
      <c r="P240" s="276">
        <f>IF(P$46=0,0,P$46/NFM!P$13*1000)</f>
        <v>125.30266191057952</v>
      </c>
      <c r="Q240" s="276">
        <f>IF(Q$46=0,0,Q$46/NFM!Q$13*1000)</f>
        <v>121.22201820252532</v>
      </c>
      <c r="R240" s="276">
        <f>IF(R$46=0,0,R$46/NFM!R$13*1000)</f>
        <v>124.95447107789047</v>
      </c>
      <c r="S240" s="276">
        <f>IF(S$46=0,0,S$46/NFM!S$13*1000)</f>
        <v>135.78529838313716</v>
      </c>
      <c r="T240" s="276">
        <f>IF(T$46=0,0,T$46/NFM!T$13*1000)</f>
        <v>137.14114537283228</v>
      </c>
      <c r="U240" s="276">
        <f>IF(U$46=0,0,U$46/NFM!U$13*1000)</f>
        <v>136.49111521672506</v>
      </c>
      <c r="V240" s="276">
        <f>IF(V$46=0,0,V$46/NFM!V$13*1000)</f>
        <v>143.39809046023285</v>
      </c>
      <c r="W240" s="276">
        <f>IF(W$46=0,0,W$46/NFM!W$13*1000)</f>
        <v>135.79253827397551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59.208073714047075</v>
      </c>
      <c r="C241" s="277">
        <f>IF(C$53=0,0,C$53/NFM!C$13*1000)</f>
        <v>57.829654289155435</v>
      </c>
      <c r="D241" s="277">
        <f>IF(D$53=0,0,D$53/NFM!D$13*1000)</f>
        <v>58.641855132371489</v>
      </c>
      <c r="E241" s="277">
        <f>IF(E$53=0,0,E$53/NFM!E$13*1000)</f>
        <v>55.69969828239423</v>
      </c>
      <c r="F241" s="277">
        <f>IF(F$53=0,0,F$53/NFM!F$13*1000)</f>
        <v>58.40366939544672</v>
      </c>
      <c r="G241" s="277">
        <f>IF(G$53=0,0,G$53/NFM!G$13*1000)</f>
        <v>57.520442531039208</v>
      </c>
      <c r="H241" s="277">
        <f>IF(H$53=0,0,H$53/NFM!H$13*1000)</f>
        <v>56.251151722482462</v>
      </c>
      <c r="I241" s="277">
        <f>IF(I$53=0,0,I$53/NFM!I$13*1000)</f>
        <v>59.865831436865498</v>
      </c>
      <c r="J241" s="277">
        <f>IF(J$53=0,0,J$53/NFM!J$13*1000)</f>
        <v>60.170894515687564</v>
      </c>
      <c r="K241" s="277">
        <f>IF(K$53=0,0,K$53/NFM!K$13*1000)</f>
        <v>53.213836252898453</v>
      </c>
      <c r="L241" s="277">
        <f>IF(L$53=0,0,L$53/NFM!L$13*1000)</f>
        <v>53.661319331167562</v>
      </c>
      <c r="M241" s="277">
        <f>IF(M$53=0,0,M$53/NFM!M$13*1000)</f>
        <v>51.992125510630693</v>
      </c>
      <c r="N241" s="277">
        <f>IF(N$53=0,0,N$53/NFM!N$13*1000)</f>
        <v>51.04016281892649</v>
      </c>
      <c r="O241" s="277">
        <f>IF(O$53=0,0,O$53/NFM!O$13*1000)</f>
        <v>45.402833605745606</v>
      </c>
      <c r="P241" s="277">
        <f>IF(P$53=0,0,P$53/NFM!P$13*1000)</f>
        <v>39.570049954338188</v>
      </c>
      <c r="Q241" s="277">
        <f>IF(Q$53=0,0,Q$53/NFM!Q$13*1000)</f>
        <v>38.855683194011824</v>
      </c>
      <c r="R241" s="277">
        <f>IF(R$53=0,0,R$53/NFM!R$13*1000)</f>
        <v>40.210763074627522</v>
      </c>
      <c r="S241" s="277">
        <f>IF(S$53=0,0,S$53/NFM!S$13*1000)</f>
        <v>44.33893842471803</v>
      </c>
      <c r="T241" s="277">
        <f>IF(T$53=0,0,T$53/NFM!T$13*1000)</f>
        <v>45.082405266560592</v>
      </c>
      <c r="U241" s="277">
        <f>IF(U$53=0,0,U$53/NFM!U$13*1000)</f>
        <v>46.174964039791291</v>
      </c>
      <c r="V241" s="277">
        <f>IF(V$53=0,0,V$53/NFM!V$13*1000)</f>
        <v>48.171806774398625</v>
      </c>
      <c r="W241" s="277">
        <f>IF(W$53=0,0,W$53/NFM!W$13*1000)</f>
        <v>44.962764774866542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143.70134492048558</v>
      </c>
      <c r="C243" s="272">
        <f t="shared" si="59"/>
        <v>142.50647556439122</v>
      </c>
      <c r="D243" s="272">
        <f t="shared" si="59"/>
        <v>144.92981726701618</v>
      </c>
      <c r="E243" s="272">
        <f t="shared" si="59"/>
        <v>142.37792294552895</v>
      </c>
      <c r="F243" s="272">
        <f t="shared" si="59"/>
        <v>141.72802932025522</v>
      </c>
      <c r="G243" s="272">
        <f t="shared" si="59"/>
        <v>139.97092954132015</v>
      </c>
      <c r="H243" s="272">
        <f t="shared" si="59"/>
        <v>136.75579676272679</v>
      </c>
      <c r="I243" s="272">
        <f t="shared" si="59"/>
        <v>137.20892660995497</v>
      </c>
      <c r="J243" s="272">
        <f t="shared" si="59"/>
        <v>137.80931997104096</v>
      </c>
      <c r="K243" s="272">
        <f t="shared" si="59"/>
        <v>132.31101259224911</v>
      </c>
      <c r="L243" s="272">
        <f t="shared" si="59"/>
        <v>125.33154877036472</v>
      </c>
      <c r="M243" s="272">
        <f t="shared" si="59"/>
        <v>122.48783690458583</v>
      </c>
      <c r="N243" s="272">
        <f t="shared" si="59"/>
        <v>118.37763289037255</v>
      </c>
      <c r="O243" s="272">
        <f t="shared" si="59"/>
        <v>119.98205247705832</v>
      </c>
      <c r="P243" s="272">
        <f t="shared" si="59"/>
        <v>116.31981768454642</v>
      </c>
      <c r="Q243" s="272">
        <f t="shared" si="59"/>
        <v>110.70917641261242</v>
      </c>
      <c r="R243" s="272">
        <f t="shared" si="59"/>
        <v>111.42888217994539</v>
      </c>
      <c r="S243" s="272">
        <f t="shared" si="59"/>
        <v>120.37822473775836</v>
      </c>
      <c r="T243" s="272">
        <f t="shared" si="59"/>
        <v>114.87028518965403</v>
      </c>
      <c r="U243" s="272">
        <f t="shared" si="59"/>
        <v>112.54815542507669</v>
      </c>
      <c r="V243" s="272">
        <f t="shared" si="59"/>
        <v>118.74442484224951</v>
      </c>
      <c r="W243" s="272">
        <f t="shared" si="59"/>
        <v>110.07326202215924</v>
      </c>
      <c r="X243" s="272">
        <f t="shared" si="59"/>
        <v>118.04251632299734</v>
      </c>
      <c r="Y243" s="272">
        <f t="shared" si="59"/>
        <v>117.34136354707499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0.24668689599014756</v>
      </c>
      <c r="C244" s="273">
        <f>IF(C$73=0,0,C$73/NFM!C$14*1000)</f>
        <v>0.24463570702825885</v>
      </c>
      <c r="D244" s="273">
        <f>IF(D$73=0,0,D$73/NFM!D$14*1000)</f>
        <v>0.2487957699900252</v>
      </c>
      <c r="E244" s="273">
        <f>IF(E$73=0,0,E$73/NFM!E$14*1000)</f>
        <v>0.24441502540163848</v>
      </c>
      <c r="F244" s="273">
        <f>IF(F$73=0,0,F$73/NFM!F$14*1000)</f>
        <v>0.24329937654504472</v>
      </c>
      <c r="G244" s="273">
        <f>IF(G$73=0,0,G$73/NFM!G$14*1000)</f>
        <v>0.24028302697197984</v>
      </c>
      <c r="H244" s="273">
        <f>IF(H$73=0,0,H$73/NFM!H$14*1000)</f>
        <v>0.2347637249372069</v>
      </c>
      <c r="I244" s="273">
        <f>IF(I$73=0,0,I$73/NFM!I$14*1000)</f>
        <v>0.23554159654032564</v>
      </c>
      <c r="J244" s="273">
        <f>IF(J$73=0,0,J$73/NFM!J$14*1000)</f>
        <v>0.23657227008575599</v>
      </c>
      <c r="K244" s="273">
        <f>IF(K$73=0,0,K$73/NFM!K$14*1000)</f>
        <v>0.22713352487980934</v>
      </c>
      <c r="L244" s="273">
        <f>IF(L$73=0,0,L$73/NFM!L$14*1000)</f>
        <v>0.21515213203375758</v>
      </c>
      <c r="M244" s="273">
        <f>IF(M$73=0,0,M$73/NFM!M$14*1000)</f>
        <v>0.21027043483353963</v>
      </c>
      <c r="N244" s="273">
        <f>IF(N$73=0,0,N$73/NFM!N$14*1000)</f>
        <v>0.20321459641590764</v>
      </c>
      <c r="O244" s="273">
        <f>IF(O$73=0,0,O$73/NFM!O$14*1000)</f>
        <v>0.20596884543013305</v>
      </c>
      <c r="P244" s="273">
        <f>IF(P$73=0,0,P$73/NFM!P$14*1000)</f>
        <v>0.19968201955866971</v>
      </c>
      <c r="Q244" s="273">
        <f>IF(Q$73=0,0,Q$73/NFM!Q$14*1000)</f>
        <v>0.19005043482578968</v>
      </c>
      <c r="R244" s="273">
        <f>IF(R$73=0,0,R$73/NFM!R$14*1000)</f>
        <v>0.19128592765700955</v>
      </c>
      <c r="S244" s="273">
        <f>IF(S$73=0,0,S$73/NFM!S$14*1000)</f>
        <v>0.20664894000597511</v>
      </c>
      <c r="T244" s="273">
        <f>IF(T$73=0,0,T$73/NFM!T$14*1000)</f>
        <v>0.19719365960404278</v>
      </c>
      <c r="U244" s="273">
        <f>IF(U$73=0,0,U$73/NFM!U$14*1000)</f>
        <v>0.19320734351271074</v>
      </c>
      <c r="V244" s="273">
        <f>IF(V$73=0,0,V$73/NFM!V$14*1000)</f>
        <v>0.20384425487904481</v>
      </c>
      <c r="W244" s="273">
        <f>IF(W$73=0,0,W$73/NFM!W$14*1000)</f>
        <v>0.18895878361341695</v>
      </c>
      <c r="X244" s="273">
        <f>IF(X$73=0,0,X$73/NFM!X$14*1000)</f>
        <v>0.20263931393761628</v>
      </c>
      <c r="Y244" s="273">
        <f>IF(Y$73=0,0,Y$73/NFM!Y$14*1000)</f>
        <v>0.20143567035318774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0.12831883055644971</v>
      </c>
      <c r="C245" s="274">
        <f>IF(C$74=0,0,C$74/NFM!C$14*1000)</f>
        <v>0.12725186602319641</v>
      </c>
      <c r="D245" s="274">
        <f>IF(D$74=0,0,D$74/NFM!D$14*1000)</f>
        <v>0.12941580104760222</v>
      </c>
      <c r="E245" s="274">
        <f>IF(E$74=0,0,E$74/NFM!E$14*1000)</f>
        <v>0.1271370743228121</v>
      </c>
      <c r="F245" s="274">
        <f>IF(F$74=0,0,F$74/NFM!F$14*1000)</f>
        <v>0.1265567485782477</v>
      </c>
      <c r="G245" s="274">
        <f>IF(G$74=0,0,G$74/NFM!G$14*1000)</f>
        <v>0.12498773759283811</v>
      </c>
      <c r="H245" s="274">
        <f>IF(H$74=0,0,H$74/NFM!H$14*1000)</f>
        <v>0.12211676878946012</v>
      </c>
      <c r="I245" s="274">
        <f>IF(I$74=0,0,I$74/NFM!I$14*1000)</f>
        <v>0.12252139334008574</v>
      </c>
      <c r="J245" s="274">
        <f>IF(J$74=0,0,J$74/NFM!J$14*1000)</f>
        <v>0.1230575175776714</v>
      </c>
      <c r="K245" s="274">
        <f>IF(K$74=0,0,K$74/NFM!K$14*1000)</f>
        <v>0.11814777666141399</v>
      </c>
      <c r="L245" s="274">
        <f>IF(L$74=0,0,L$74/NFM!L$14*1000)</f>
        <v>0.11191542973324892</v>
      </c>
      <c r="M245" s="274">
        <f>IF(M$74=0,0,M$74/NFM!M$14*1000)</f>
        <v>0.10937612308159894</v>
      </c>
      <c r="N245" s="274">
        <f>IF(N$74=0,0,N$74/NFM!N$14*1000)</f>
        <v>0.10570589596754108</v>
      </c>
      <c r="O245" s="274">
        <f>IF(O$74=0,0,O$74/NFM!O$14*1000)</f>
        <v>0.10713857041564305</v>
      </c>
      <c r="P245" s="274">
        <f>IF(P$74=0,0,P$74/NFM!P$14*1000)</f>
        <v>0.1038683596470482</v>
      </c>
      <c r="Q245" s="274">
        <f>IF(Q$74=0,0,Q$74/NFM!Q$14*1000)</f>
        <v>9.8858309622429683E-2</v>
      </c>
      <c r="R245" s="274">
        <f>IF(R$74=0,0,R$74/NFM!R$14*1000)</f>
        <v>9.9500974465354025E-2</v>
      </c>
      <c r="S245" s="274">
        <f>IF(S$74=0,0,S$74/NFM!S$14*1000)</f>
        <v>0.10749233440577945</v>
      </c>
      <c r="T245" s="274">
        <f>IF(T$74=0,0,T$74/NFM!T$14*1000)</f>
        <v>0.10257399239620739</v>
      </c>
      <c r="U245" s="274">
        <f>IF(U$74=0,0,U$74/NFM!U$14*1000)</f>
        <v>0.1005004350756413</v>
      </c>
      <c r="V245" s="274">
        <f>IF(V$74=0,0,V$74/NFM!V$14*1000)</f>
        <v>0.10603342466465912</v>
      </c>
      <c r="W245" s="274">
        <f>IF(W$74=0,0,W$74/NFM!W$14*1000)</f>
        <v>9.829046670404129E-2</v>
      </c>
      <c r="X245" s="274">
        <f>IF(X$74=0,0,X$74/NFM!X$14*1000)</f>
        <v>0.10540665196206742</v>
      </c>
      <c r="Y245" s="274">
        <f>IF(Y$74=0,0,Y$74/NFM!Y$14*1000)</f>
        <v>0.10478055410413009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3.0035447990443256</v>
      </c>
      <c r="C246" s="274">
        <f>IF(C$75=0,0,C$75/NFM!C$14*1000)</f>
        <v>2.9785704771874228</v>
      </c>
      <c r="D246" s="274">
        <f>IF(D$75=0,0,D$75/NFM!D$14*1000)</f>
        <v>3.0292214670681714</v>
      </c>
      <c r="E246" s="274">
        <f>IF(E$75=0,0,E$75/NFM!E$14*1000)</f>
        <v>2.9758835604413192</v>
      </c>
      <c r="F246" s="274">
        <f>IF(F$75=0,0,F$75/NFM!F$14*1000)</f>
        <v>2.9622999393603036</v>
      </c>
      <c r="G246" s="274">
        <f>IF(G$75=0,0,G$75/NFM!G$14*1000)</f>
        <v>2.9255742712379069</v>
      </c>
      <c r="H246" s="274">
        <f>IF(H$75=0,0,H$75/NFM!H$14*1000)</f>
        <v>2.8583738192059545</v>
      </c>
      <c r="I246" s="274">
        <f>IF(I$75=0,0,I$75/NFM!I$14*1000)</f>
        <v>2.8678448217028394</v>
      </c>
      <c r="J246" s="274">
        <f>IF(J$75=0,0,J$75/NFM!J$14*1000)</f>
        <v>2.8803938229558828</v>
      </c>
      <c r="K246" s="274">
        <f>IF(K$75=0,0,K$75/NFM!K$14*1000)</f>
        <v>2.7654720555914833</v>
      </c>
      <c r="L246" s="274">
        <f>IF(L$75=0,0,L$75/NFM!L$14*1000)</f>
        <v>2.6195921943056906</v>
      </c>
      <c r="M246" s="274">
        <f>IF(M$75=0,0,M$75/NFM!M$14*1000)</f>
        <v>2.5601549218986097</v>
      </c>
      <c r="N246" s="274">
        <f>IF(N$75=0,0,N$75/NFM!N$14*1000)</f>
        <v>2.4742463182124927</v>
      </c>
      <c r="O246" s="274">
        <f>IF(O$75=0,0,O$75/NFM!O$14*1000)</f>
        <v>2.5077807719529148</v>
      </c>
      <c r="P246" s="274">
        <f>IF(P$75=0,0,P$75/NFM!P$14*1000)</f>
        <v>2.4312353070106449</v>
      </c>
      <c r="Q246" s="274">
        <f>IF(Q$75=0,0,Q$75/NFM!Q$14*1000)</f>
        <v>2.3139656153438781</v>
      </c>
      <c r="R246" s="274">
        <f>IF(R$75=0,0,R$75/NFM!R$14*1000)</f>
        <v>2.3290084008658751</v>
      </c>
      <c r="S246" s="274">
        <f>IF(S$75=0,0,S$75/NFM!S$14*1000)</f>
        <v>2.5160612868863472</v>
      </c>
      <c r="T246" s="274">
        <f>IF(T$75=0,0,T$75/NFM!T$14*1000)</f>
        <v>2.4009381946736847</v>
      </c>
      <c r="U246" s="274">
        <f>IF(U$75=0,0,U$75/NFM!U$14*1000)</f>
        <v>2.3524026657984676</v>
      </c>
      <c r="V246" s="274">
        <f>IF(V$75=0,0,V$75/NFM!V$14*1000)</f>
        <v>2.4819127465184598</v>
      </c>
      <c r="W246" s="274">
        <f>IF(W$75=0,0,W$75/NFM!W$14*1000)</f>
        <v>2.3006741784066529</v>
      </c>
      <c r="X246" s="274">
        <f>IF(X$75=0,0,X$75/NFM!X$14*1000)</f>
        <v>2.4672419465829503</v>
      </c>
      <c r="Y246" s="274">
        <f>IF(Y$75=0,0,Y$75/NFM!Y$14*1000)</f>
        <v>2.4525869426622804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8.2228965330049156E-2</v>
      </c>
      <c r="C247" s="274">
        <f>IF(C$76=0,0,C$76/NFM!C$14*1000)</f>
        <v>8.1545235676086278E-2</v>
      </c>
      <c r="D247" s="274">
        <f>IF(D$76=0,0,D$76/NFM!D$14*1000)</f>
        <v>8.2931923330008428E-2</v>
      </c>
      <c r="E247" s="274">
        <f>IF(E$76=0,0,E$76/NFM!E$14*1000)</f>
        <v>8.1471675133879443E-2</v>
      </c>
      <c r="F247" s="274">
        <f>IF(F$76=0,0,F$76/NFM!F$14*1000)</f>
        <v>8.1099792181681576E-2</v>
      </c>
      <c r="G247" s="274">
        <f>IF(G$76=0,0,G$76/NFM!G$14*1000)</f>
        <v>8.0094342323993289E-2</v>
      </c>
      <c r="H247" s="274">
        <f>IF(H$76=0,0,H$76/NFM!H$14*1000)</f>
        <v>7.8254574979069E-2</v>
      </c>
      <c r="I247" s="274">
        <f>IF(I$76=0,0,I$76/NFM!I$14*1000)</f>
        <v>7.8513865513441874E-2</v>
      </c>
      <c r="J247" s="274">
        <f>IF(J$76=0,0,J$76/NFM!J$14*1000)</f>
        <v>7.8857423361918658E-2</v>
      </c>
      <c r="K247" s="274">
        <f>IF(K$76=0,0,K$76/NFM!K$14*1000)</f>
        <v>7.5711174959936456E-2</v>
      </c>
      <c r="L247" s="274">
        <f>IF(L$76=0,0,L$76/NFM!L$14*1000)</f>
        <v>7.1717377344585873E-2</v>
      </c>
      <c r="M247" s="274">
        <f>IF(M$76=0,0,M$76/NFM!M$14*1000)</f>
        <v>7.0090144944513239E-2</v>
      </c>
      <c r="N247" s="274">
        <f>IF(N$76=0,0,N$76/NFM!N$14*1000)</f>
        <v>6.7738198805302574E-2</v>
      </c>
      <c r="O247" s="274">
        <f>IF(O$76=0,0,O$76/NFM!O$14*1000)</f>
        <v>6.8656281810044351E-2</v>
      </c>
      <c r="P247" s="274">
        <f>IF(P$76=0,0,P$76/NFM!P$14*1000)</f>
        <v>6.6560673186223246E-2</v>
      </c>
      <c r="Q247" s="274">
        <f>IF(Q$76=0,0,Q$76/NFM!Q$14*1000)</f>
        <v>6.3350144941929906E-2</v>
      </c>
      <c r="R247" s="274">
        <f>IF(R$76=0,0,R$76/NFM!R$14*1000)</f>
        <v>6.3761975885669855E-2</v>
      </c>
      <c r="S247" s="274">
        <f>IF(S$76=0,0,S$76/NFM!S$14*1000)</f>
        <v>6.8882980001991737E-2</v>
      </c>
      <c r="T247" s="274">
        <f>IF(T$76=0,0,T$76/NFM!T$14*1000)</f>
        <v>6.5731219868014265E-2</v>
      </c>
      <c r="U247" s="274">
        <f>IF(U$76=0,0,U$76/NFM!U$14*1000)</f>
        <v>6.4402447837570237E-2</v>
      </c>
      <c r="V247" s="274">
        <f>IF(V$76=0,0,V$76/NFM!V$14*1000)</f>
        <v>6.7948084959681604E-2</v>
      </c>
      <c r="W247" s="274">
        <f>IF(W$76=0,0,W$76/NFM!W$14*1000)</f>
        <v>6.2986261204472316E-2</v>
      </c>
      <c r="X247" s="274">
        <f>IF(X$76=0,0,X$76/NFM!X$14*1000)</f>
        <v>6.7546437979205454E-2</v>
      </c>
      <c r="Y247" s="274">
        <f>IF(Y$76=0,0,Y$76/NFM!Y$14*1000)</f>
        <v>6.714522345106258E-2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0.38686096505700529</v>
      </c>
      <c r="C248" s="275">
        <f>IF(C$77=0,0,C$77/NFM!C$14*1000)</f>
        <v>0.38445796603407739</v>
      </c>
      <c r="D248" s="275">
        <f>IF(D$77=0,0,D$77/NFM!D$14*1000)</f>
        <v>0.39130199246135144</v>
      </c>
      <c r="E248" s="275">
        <f>IF(E$77=0,0,E$77/NFM!E$14*1000)</f>
        <v>0.38767472538795406</v>
      </c>
      <c r="F248" s="275">
        <f>IF(F$77=0,0,F$77/NFM!F$14*1000)</f>
        <v>0.38105184851975615</v>
      </c>
      <c r="G248" s="275">
        <f>IF(G$77=0,0,G$77/NFM!G$14*1000)</f>
        <v>0.37649509593511093</v>
      </c>
      <c r="H248" s="275">
        <f>IF(H$77=0,0,H$77/NFM!H$14*1000)</f>
        <v>0.3708098228771145</v>
      </c>
      <c r="I248" s="275">
        <f>IF(I$77=0,0,I$77/NFM!I$14*1000)</f>
        <v>0.37013960666508061</v>
      </c>
      <c r="J248" s="275">
        <f>IF(J$77=0,0,J$77/NFM!J$14*1000)</f>
        <v>0.37127178269661176</v>
      </c>
      <c r="K248" s="275">
        <f>IF(K$77=0,0,K$77/NFM!K$14*1000)</f>
        <v>0.36458739566332066</v>
      </c>
      <c r="L248" s="275">
        <f>IF(L$77=0,0,L$77/NFM!L$14*1000)</f>
        <v>0.34400244631656135</v>
      </c>
      <c r="M248" s="275">
        <f>IF(M$77=0,0,M$77/NFM!M$14*1000)</f>
        <v>0.3357255377710554</v>
      </c>
      <c r="N248" s="275">
        <f>IF(N$77=0,0,N$77/NFM!N$14*1000)</f>
        <v>0.32188664184383159</v>
      </c>
      <c r="O248" s="275">
        <f>IF(O$77=0,0,O$77/NFM!O$14*1000)</f>
        <v>0.33972339674530594</v>
      </c>
      <c r="P248" s="275">
        <f>IF(P$77=0,0,P$77/NFM!P$14*1000)</f>
        <v>0.33785931310533818</v>
      </c>
      <c r="Q248" s="275">
        <f>IF(Q$77=0,0,Q$77/NFM!Q$14*1000)</f>
        <v>0.31942164975858989</v>
      </c>
      <c r="R248" s="275">
        <f>IF(R$77=0,0,R$77/NFM!R$14*1000)</f>
        <v>0.32097611213173682</v>
      </c>
      <c r="S248" s="275">
        <f>IF(S$77=0,0,S$77/NFM!S$14*1000)</f>
        <v>0.34495565556796381</v>
      </c>
      <c r="T248" s="275">
        <f>IF(T$77=0,0,T$77/NFM!T$14*1000)</f>
        <v>0.32825625123127994</v>
      </c>
      <c r="U248" s="275">
        <f>IF(U$77=0,0,U$77/NFM!U$14*1000)</f>
        <v>0.3181242658334511</v>
      </c>
      <c r="V248" s="275">
        <f>IF(V$77=0,0,V$77/NFM!V$14*1000)</f>
        <v>0.33655884382060203</v>
      </c>
      <c r="W248" s="275">
        <f>IF(W$77=0,0,W$77/NFM!W$14*1000)</f>
        <v>0.31362991596502576</v>
      </c>
      <c r="X248" s="275">
        <f>IF(X$77=0,0,X$77/NFM!X$14*1000)</f>
        <v>0.3412708214815437</v>
      </c>
      <c r="Y248" s="275">
        <f>IF(Y$77=0,0,Y$77/NFM!Y$14*1000)</f>
        <v>0.34066840778497404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33.369127337011832</v>
      </c>
      <c r="C249" s="276">
        <f>IF(C$83=0,0,C$83/NFM!C$14*1000)</f>
        <v>33.16185395554006</v>
      </c>
      <c r="D249" s="276">
        <f>IF(D$83=0,0,D$83/NFM!D$14*1000)</f>
        <v>33.752193147078621</v>
      </c>
      <c r="E249" s="276">
        <f>IF(E$83=0,0,E$83/NFM!E$14*1000)</f>
        <v>33.439319148949309</v>
      </c>
      <c r="F249" s="276">
        <f>IF(F$83=0,0,F$83/NFM!F$14*1000)</f>
        <v>32.86805546118056</v>
      </c>
      <c r="G249" s="276">
        <f>IF(G$83=0,0,G$83/NFM!G$14*1000)</f>
        <v>32.475007645622632</v>
      </c>
      <c r="H249" s="276">
        <f>IF(H$83=0,0,H$83/NFM!H$14*1000)</f>
        <v>31.984618028282938</v>
      </c>
      <c r="I249" s="276">
        <f>IF(I$83=0,0,I$83/NFM!I$14*1000)</f>
        <v>31.926807775652815</v>
      </c>
      <c r="J249" s="276">
        <f>IF(J$83=0,0,J$83/NFM!J$14*1000)</f>
        <v>32.024464891713883</v>
      </c>
      <c r="K249" s="276">
        <f>IF(K$83=0,0,K$83/NFM!K$14*1000)</f>
        <v>31.447895575523265</v>
      </c>
      <c r="L249" s="276">
        <f>IF(L$83=0,0,L$83/NFM!L$14*1000)</f>
        <v>29.672317634035348</v>
      </c>
      <c r="M249" s="276">
        <f>IF(M$83=0,0,M$83/NFM!M$14*1000)</f>
        <v>28.958383584961432</v>
      </c>
      <c r="N249" s="276">
        <f>IF(N$83=0,0,N$83/NFM!N$14*1000)</f>
        <v>27.764694063116956</v>
      </c>
      <c r="O249" s="276">
        <f>IF(O$83=0,0,O$83/NFM!O$14*1000)</f>
        <v>29.303223404009913</v>
      </c>
      <c r="P249" s="276">
        <f>IF(P$83=0,0,P$83/NFM!P$14*1000)</f>
        <v>29.142434774586523</v>
      </c>
      <c r="Q249" s="276">
        <f>IF(Q$83=0,0,Q$83/NFM!Q$14*1000)</f>
        <v>27.551945519312095</v>
      </c>
      <c r="R249" s="276">
        <f>IF(R$83=0,0,R$83/NFM!R$14*1000)</f>
        <v>27.685997595334584</v>
      </c>
      <c r="S249" s="276">
        <f>IF(S$83=0,0,S$83/NFM!S$14*1000)</f>
        <v>29.754504050399955</v>
      </c>
      <c r="T249" s="276">
        <f>IF(T$83=0,0,T$83/NFM!T$14*1000)</f>
        <v>28.314300416190388</v>
      </c>
      <c r="U249" s="276">
        <f>IF(U$83=0,0,U$83/NFM!U$14*1000)</f>
        <v>27.442107754051197</v>
      </c>
      <c r="V249" s="276">
        <f>IF(V$83=0,0,V$83/NFM!V$14*1000)</f>
        <v>29.031816644149867</v>
      </c>
      <c r="W249" s="276">
        <f>IF(W$83=0,0,W$83/NFM!W$14*1000)</f>
        <v>27.053143763324798</v>
      </c>
      <c r="X249" s="276">
        <f>IF(X$83=0,0,X$83/NFM!X$14*1000)</f>
        <v>29.433919101067989</v>
      </c>
      <c r="Y249" s="276">
        <f>IF(Y$83=0,0,Y$83/NFM!Y$14*1000)</f>
        <v>29.380722477721214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63.999657575435727</v>
      </c>
      <c r="C250" s="276">
        <f>IF(C$90=0,0,C$90/NFM!C$14*1000)</f>
        <v>63.602121694298646</v>
      </c>
      <c r="D250" s="276">
        <f>IF(D$90=0,0,D$90/NFM!D$14*1000)</f>
        <v>64.734351066983507</v>
      </c>
      <c r="E250" s="276">
        <f>IF(E$90=0,0,E$90/NFM!E$14*1000)</f>
        <v>64.134280572412223</v>
      </c>
      <c r="F250" s="276">
        <f>IF(F$90=0,0,F$90/NFM!F$14*1000)</f>
        <v>63.038636684778133</v>
      </c>
      <c r="G250" s="276">
        <f>IF(G$90=0,0,G$90/NFM!G$14*1000)</f>
        <v>62.284798403290338</v>
      </c>
      <c r="H250" s="276">
        <f>IF(H$90=0,0,H$90/NFM!H$14*1000)</f>
        <v>61.344265338960582</v>
      </c>
      <c r="I250" s="276">
        <f>IF(I$90=0,0,I$90/NFM!I$14*1000)</f>
        <v>61.233389308691308</v>
      </c>
      <c r="J250" s="276">
        <f>IF(J$90=0,0,J$90/NFM!J$14*1000)</f>
        <v>61.420688842316864</v>
      </c>
      <c r="K250" s="276">
        <f>IF(K$90=0,0,K$90/NFM!K$14*1000)</f>
        <v>60.314869129621705</v>
      </c>
      <c r="L250" s="276">
        <f>IF(L$90=0,0,L$90/NFM!L$14*1000)</f>
        <v>56.909434546150194</v>
      </c>
      <c r="M250" s="276">
        <f>IF(M$90=0,0,M$90/NFM!M$14*1000)</f>
        <v>55.540158861751465</v>
      </c>
      <c r="N250" s="276">
        <f>IF(N$90=0,0,N$90/NFM!N$14*1000)</f>
        <v>53.250745660205261</v>
      </c>
      <c r="O250" s="276">
        <f>IF(O$90=0,0,O$90/NFM!O$14*1000)</f>
        <v>56.201537570118226</v>
      </c>
      <c r="P250" s="276">
        <f>IF(P$90=0,0,P$90/NFM!P$14*1000)</f>
        <v>55.89315619948205</v>
      </c>
      <c r="Q250" s="276">
        <f>IF(Q$90=0,0,Q$90/NFM!Q$14*1000)</f>
        <v>52.842708799796199</v>
      </c>
      <c r="R250" s="276">
        <f>IF(R$90=0,0,R$90/NFM!R$14*1000)</f>
        <v>53.099811326813722</v>
      </c>
      <c r="S250" s="276">
        <f>IF(S$90=0,0,S$90/NFM!S$14*1000)</f>
        <v>57.067062357377139</v>
      </c>
      <c r="T250" s="276">
        <f>IF(T$90=0,0,T$90/NFM!T$14*1000)</f>
        <v>54.304852291245879</v>
      </c>
      <c r="U250" s="276">
        <f>IF(U$90=0,0,U$90/NFM!U$14*1000)</f>
        <v>52.632047631029238</v>
      </c>
      <c r="V250" s="276">
        <f>IF(V$90=0,0,V$90/NFM!V$14*1000)</f>
        <v>55.680998344765605</v>
      </c>
      <c r="W250" s="276">
        <f>IF(W$90=0,0,W$90/NFM!W$14*1000)</f>
        <v>51.886041840579516</v>
      </c>
      <c r="X250" s="276">
        <f>IF(X$90=0,0,X$90/NFM!X$14*1000)</f>
        <v>56.452202796506128</v>
      </c>
      <c r="Y250" s="276">
        <f>IF(Y$90=0,0,Y$90/NFM!Y$14*1000)</f>
        <v>56.350175385241265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42.484919552060035</v>
      </c>
      <c r="C251" s="277">
        <f>IF(C$97=0,0,C$97/NFM!C$14*1000)</f>
        <v>41.926038662603482</v>
      </c>
      <c r="D251" s="277">
        <f>IF(D$97=0,0,D$97/NFM!D$14*1000)</f>
        <v>42.561606099056903</v>
      </c>
      <c r="E251" s="277">
        <f>IF(E$97=0,0,E$97/NFM!E$14*1000)</f>
        <v>40.987741163479811</v>
      </c>
      <c r="F251" s="277">
        <f>IF(F$97=0,0,F$97/NFM!F$14*1000)</f>
        <v>42.027029469111476</v>
      </c>
      <c r="G251" s="277">
        <f>IF(G$97=0,0,G$97/NFM!G$14*1000)</f>
        <v>41.463689018345349</v>
      </c>
      <c r="H251" s="277">
        <f>IF(H$97=0,0,H$97/NFM!H$14*1000)</f>
        <v>39.76259468469447</v>
      </c>
      <c r="I251" s="277">
        <f>IF(I$97=0,0,I$97/NFM!I$14*1000)</f>
        <v>40.374168241849084</v>
      </c>
      <c r="J251" s="277">
        <f>IF(J$97=0,0,J$97/NFM!J$14*1000)</f>
        <v>40.6740134203324</v>
      </c>
      <c r="K251" s="277">
        <f>IF(K$97=0,0,K$97/NFM!K$14*1000)</f>
        <v>36.997195959348176</v>
      </c>
      <c r="L251" s="277">
        <f>IF(L$97=0,0,L$97/NFM!L$14*1000)</f>
        <v>35.387417010445326</v>
      </c>
      <c r="M251" s="277">
        <f>IF(M$97=0,0,M$97/NFM!M$14*1000)</f>
        <v>34.703677295343617</v>
      </c>
      <c r="N251" s="277">
        <f>IF(N$97=0,0,N$97/NFM!N$14*1000)</f>
        <v>34.189401515805258</v>
      </c>
      <c r="O251" s="277">
        <f>IF(O$97=0,0,O$97/NFM!O$14*1000)</f>
        <v>31.248023636576139</v>
      </c>
      <c r="P251" s="277">
        <f>IF(P$97=0,0,P$97/NFM!P$14*1000)</f>
        <v>28.145021037969933</v>
      </c>
      <c r="Q251" s="277">
        <f>IF(Q$97=0,0,Q$97/NFM!Q$14*1000)</f>
        <v>27.328875939011507</v>
      </c>
      <c r="R251" s="277">
        <f>IF(R$97=0,0,R$97/NFM!R$14*1000)</f>
        <v>27.638539866791426</v>
      </c>
      <c r="S251" s="277">
        <f>IF(S$97=0,0,S$97/NFM!S$14*1000)</f>
        <v>30.3126171331132</v>
      </c>
      <c r="T251" s="277">
        <f>IF(T$97=0,0,T$97/NFM!T$14*1000)</f>
        <v>29.156439164444517</v>
      </c>
      <c r="U251" s="277">
        <f>IF(U$97=0,0,U$97/NFM!U$14*1000)</f>
        <v>29.445362881938401</v>
      </c>
      <c r="V251" s="277">
        <f>IF(V$97=0,0,V$97/NFM!V$14*1000)</f>
        <v>30.835312498491586</v>
      </c>
      <c r="W251" s="277">
        <f>IF(W$97=0,0,W$97/NFM!W$14*1000)</f>
        <v>28.169536812361322</v>
      </c>
      <c r="X251" s="277">
        <f>IF(X$97=0,0,X$97/NFM!X$14*1000)</f>
        <v>28.972289253479847</v>
      </c>
      <c r="Y251" s="277">
        <f>IF(Y$97=0,0,Y$97/NFM!Y$14*1000)</f>
        <v>28.443848885756879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336.80002715738806</v>
      </c>
      <c r="C253" s="272">
        <f t="shared" si="60"/>
        <v>333.99955210404187</v>
      </c>
      <c r="D253" s="272">
        <f t="shared" si="60"/>
        <v>339.67925921956936</v>
      </c>
      <c r="E253" s="272">
        <f t="shared" si="60"/>
        <v>333.69825690358363</v>
      </c>
      <c r="F253" s="272">
        <f t="shared" si="60"/>
        <v>325.17594976828195</v>
      </c>
      <c r="G253" s="272">
        <f t="shared" si="60"/>
        <v>321.14452004902904</v>
      </c>
      <c r="H253" s="272">
        <f t="shared" si="60"/>
        <v>310.42298026185648</v>
      </c>
      <c r="I253" s="272">
        <f t="shared" si="60"/>
        <v>334.94138334952959</v>
      </c>
      <c r="J253" s="272">
        <f t="shared" si="60"/>
        <v>328.19332863317993</v>
      </c>
      <c r="K253" s="272">
        <f t="shared" si="60"/>
        <v>315.09909232990753</v>
      </c>
      <c r="L253" s="272">
        <f t="shared" si="60"/>
        <v>299.72957988348185</v>
      </c>
      <c r="M253" s="272">
        <f t="shared" si="60"/>
        <v>299.46643221339946</v>
      </c>
      <c r="N253" s="272">
        <f t="shared" si="60"/>
        <v>289.41753133547422</v>
      </c>
      <c r="O253" s="272">
        <f t="shared" si="60"/>
        <v>282.2889932114108</v>
      </c>
      <c r="P253" s="272">
        <f t="shared" si="60"/>
        <v>273.67263308805275</v>
      </c>
      <c r="Q253" s="272">
        <f t="shared" si="60"/>
        <v>251.54273123421154</v>
      </c>
      <c r="R253" s="272">
        <f t="shared" si="60"/>
        <v>258.44749184687123</v>
      </c>
      <c r="S253" s="272">
        <f t="shared" si="60"/>
        <v>279.20454417025428</v>
      </c>
      <c r="T253" s="272">
        <f t="shared" si="60"/>
        <v>274.49757863315648</v>
      </c>
      <c r="U253" s="272">
        <f t="shared" si="60"/>
        <v>268.94854568180568</v>
      </c>
      <c r="V253" s="272">
        <f t="shared" si="60"/>
        <v>283.75534231127745</v>
      </c>
      <c r="W253" s="272">
        <f t="shared" si="60"/>
        <v>270.35619673618959</v>
      </c>
      <c r="X253" s="272">
        <f t="shared" si="60"/>
        <v>297.06694596654927</v>
      </c>
      <c r="Y253" s="272">
        <f t="shared" si="60"/>
        <v>295.30241806349045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0.53691233765806679</v>
      </c>
      <c r="C254" s="273">
        <f>IF(C$116=0,0,C$116/NFM!C$15*1000)</f>
        <v>0.53244793894671172</v>
      </c>
      <c r="D254" s="273">
        <f>IF(D$116=0,0,D$116/NFM!D$15*1000)</f>
        <v>0.54150228745850515</v>
      </c>
      <c r="E254" s="273">
        <f>IF(E$116=0,0,E$116/NFM!E$15*1000)</f>
        <v>0.53196762689972121</v>
      </c>
      <c r="F254" s="273">
        <f>IF(F$116=0,0,F$116/NFM!F$15*1000)</f>
        <v>0.51838172583867259</v>
      </c>
      <c r="G254" s="273">
        <f>IF(G$116=0,0,G$116/NFM!G$15*1000)</f>
        <v>0.51195499133719802</v>
      </c>
      <c r="H254" s="273">
        <f>IF(H$116=0,0,H$116/NFM!H$15*1000)</f>
        <v>0.49486316673364522</v>
      </c>
      <c r="I254" s="273">
        <f>IF(I$116=0,0,I$116/NFM!I$15*1000)</f>
        <v>0.53394936642518065</v>
      </c>
      <c r="J254" s="273">
        <f>IF(J$116=0,0,J$116/NFM!J$15*1000)</f>
        <v>0.52319190342002975</v>
      </c>
      <c r="K254" s="273">
        <f>IF(K$116=0,0,K$116/NFM!K$15*1000)</f>
        <v>0.50231762653030165</v>
      </c>
      <c r="L254" s="273">
        <f>IF(L$116=0,0,L$116/NFM!L$15*1000)</f>
        <v>0.47781620078441001</v>
      </c>
      <c r="M254" s="273">
        <f>IF(M$116=0,0,M$116/NFM!M$15*1000)</f>
        <v>0.47739670191570449</v>
      </c>
      <c r="N254" s="273">
        <f>IF(N$116=0,0,N$116/NFM!N$15*1000)</f>
        <v>0.46137716977157267</v>
      </c>
      <c r="O254" s="273">
        <f>IF(O$116=0,0,O$116/NFM!O$15*1000)</f>
        <v>0.45001315623250016</v>
      </c>
      <c r="P254" s="273">
        <f>IF(P$116=0,0,P$116/NFM!P$15*1000)</f>
        <v>0.43627731988316576</v>
      </c>
      <c r="Q254" s="273">
        <f>IF(Q$116=0,0,Q$116/NFM!Q$15*1000)</f>
        <v>0.4009987676913872</v>
      </c>
      <c r="R254" s="273">
        <f>IF(R$116=0,0,R$116/NFM!R$15*1000)</f>
        <v>0.41200604459821699</v>
      </c>
      <c r="S254" s="273">
        <f>IF(S$116=0,0,S$116/NFM!S$15*1000)</f>
        <v>0.44509605821737519</v>
      </c>
      <c r="T254" s="273">
        <f>IF(T$116=0,0,T$116/NFM!T$15*1000)</f>
        <v>0.43759241312840769</v>
      </c>
      <c r="U254" s="273">
        <f>IF(U$116=0,0,U$116/NFM!U$15*1000)</f>
        <v>0.42874637983492514</v>
      </c>
      <c r="V254" s="273">
        <f>IF(V$116=0,0,V$116/NFM!V$15*1000)</f>
        <v>0.45235074785837476</v>
      </c>
      <c r="W254" s="273">
        <f>IF(W$116=0,0,W$116/NFM!W$15*1000)</f>
        <v>0.43099039752266866</v>
      </c>
      <c r="X254" s="273">
        <f>IF(X$116=0,0,X$116/NFM!X$15*1000)</f>
        <v>0.47357154257524253</v>
      </c>
      <c r="Y254" s="273">
        <f>IF(Y$116=0,0,Y$116/NFM!Y$15*1000)</f>
        <v>0.47075860693125704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0.26799489818537364</v>
      </c>
      <c r="C255" s="274">
        <f>IF(C$117=0,0,C$117/NFM!C$15*1000)</f>
        <v>0.26576653427157881</v>
      </c>
      <c r="D255" s="274">
        <f>IF(D$117=0,0,D$117/NFM!D$15*1000)</f>
        <v>0.27028592978060556</v>
      </c>
      <c r="E255" s="274">
        <f>IF(E$117=0,0,E$117/NFM!E$15*1000)</f>
        <v>0.26552679089244191</v>
      </c>
      <c r="F255" s="274">
        <f>IF(F$117=0,0,F$117/NFM!F$15*1000)</f>
        <v>0.25874551224368958</v>
      </c>
      <c r="G255" s="274">
        <f>IF(G$117=0,0,G$117/NFM!G$15*1000)</f>
        <v>0.25553766631133584</v>
      </c>
      <c r="H255" s="274">
        <f>IF(H$117=0,0,H$117/NFM!H$15*1000)</f>
        <v>0.24700643789067578</v>
      </c>
      <c r="I255" s="274">
        <f>IF(I$117=0,0,I$117/NFM!I$15*1000)</f>
        <v>0.26651595810858736</v>
      </c>
      <c r="J255" s="274">
        <f>IF(J$117=0,0,J$117/NFM!J$15*1000)</f>
        <v>0.26114646852789852</v>
      </c>
      <c r="K255" s="274">
        <f>IF(K$117=0,0,K$117/NFM!K$15*1000)</f>
        <v>0.25072726353410546</v>
      </c>
      <c r="L255" s="274">
        <f>IF(L$117=0,0,L$117/NFM!L$15*1000)</f>
        <v>0.23849760025833178</v>
      </c>
      <c r="M255" s="274">
        <f>IF(M$117=0,0,M$117/NFM!M$15*1000)</f>
        <v>0.2382882112226877</v>
      </c>
      <c r="N255" s="274">
        <f>IF(N$117=0,0,N$117/NFM!N$15*1000)</f>
        <v>0.23029220780680418</v>
      </c>
      <c r="O255" s="274">
        <f>IF(O$117=0,0,O$117/NFM!O$15*1000)</f>
        <v>0.22461996405717274</v>
      </c>
      <c r="P255" s="274">
        <f>IF(P$117=0,0,P$117/NFM!P$15*1000)</f>
        <v>0.21776384657626818</v>
      </c>
      <c r="Q255" s="274">
        <f>IF(Q$117=0,0,Q$117/NFM!Q$15*1000)</f>
        <v>0.20015487889263822</v>
      </c>
      <c r="R255" s="274">
        <f>IF(R$117=0,0,R$117/NFM!R$15*1000)</f>
        <v>0.2056490608047378</v>
      </c>
      <c r="S255" s="274">
        <f>IF(S$117=0,0,S$117/NFM!S$15*1000)</f>
        <v>0.22216563941326756</v>
      </c>
      <c r="T255" s="274">
        <f>IF(T$117=0,0,T$117/NFM!T$15*1000)</f>
        <v>0.21842026337961457</v>
      </c>
      <c r="U255" s="274">
        <f>IF(U$117=0,0,U$117/NFM!U$15*1000)</f>
        <v>0.21400484651254881</v>
      </c>
      <c r="V255" s="274">
        <f>IF(V$117=0,0,V$117/NFM!V$15*1000)</f>
        <v>0.22578675160485273</v>
      </c>
      <c r="W255" s="274">
        <f>IF(W$117=0,0,W$117/NFM!W$15*1000)</f>
        <v>0.21512492748214654</v>
      </c>
      <c r="X255" s="274">
        <f>IF(X$117=0,0,X$117/NFM!X$15*1000)</f>
        <v>0.23637891781277764</v>
      </c>
      <c r="Y255" s="274">
        <f>IF(Y$117=0,0,Y$117/NFM!Y$15*1000)</f>
        <v>0.23497486663228115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6.8125952463355288</v>
      </c>
      <c r="C256" s="274">
        <f>IF(C$118=0,0,C$118/NFM!C$15*1000)</f>
        <v>6.7559488642252106</v>
      </c>
      <c r="D256" s="274">
        <f>IF(D$118=0,0,D$118/NFM!D$15*1000)</f>
        <v>6.8708346794760979</v>
      </c>
      <c r="E256" s="274">
        <f>IF(E$118=0,0,E$118/NFM!E$15*1000)</f>
        <v>6.7498544399801643</v>
      </c>
      <c r="F256" s="274">
        <f>IF(F$118=0,0,F$118/NFM!F$15*1000)</f>
        <v>6.5774701632667671</v>
      </c>
      <c r="G256" s="274">
        <f>IF(G$118=0,0,G$118/NFM!G$15*1000)</f>
        <v>6.495924745433423</v>
      </c>
      <c r="H256" s="274">
        <f>IF(H$118=0,0,H$118/NFM!H$15*1000)</f>
        <v>6.2790556685311163</v>
      </c>
      <c r="I256" s="274">
        <f>IF(I$118=0,0,I$118/NFM!I$15*1000)</f>
        <v>6.7749996793864886</v>
      </c>
      <c r="J256" s="274">
        <f>IF(J$118=0,0,J$118/NFM!J$15*1000)</f>
        <v>6.638503949653054</v>
      </c>
      <c r="K256" s="274">
        <f>IF(K$118=0,0,K$118/NFM!K$15*1000)</f>
        <v>6.3736413463276351</v>
      </c>
      <c r="L256" s="274">
        <f>IF(L$118=0,0,L$118/NFM!L$15*1000)</f>
        <v>6.0627557792479561</v>
      </c>
      <c r="M256" s="274">
        <f>IF(M$118=0,0,M$118/NFM!M$15*1000)</f>
        <v>6.0574329810957428</v>
      </c>
      <c r="N256" s="274">
        <f>IF(N$118=0,0,N$118/NFM!N$15*1000)</f>
        <v>5.8541696532130905</v>
      </c>
      <c r="O256" s="274">
        <f>IF(O$118=0,0,O$118/NFM!O$15*1000)</f>
        <v>5.7099777261784732</v>
      </c>
      <c r="P256" s="274">
        <f>IF(P$118=0,0,P$118/NFM!P$15*1000)</f>
        <v>5.5356910002930428</v>
      </c>
      <c r="Q256" s="274">
        <f>IF(Q$118=0,0,Q$118/NFM!Q$15*1000)</f>
        <v>5.0880602045329146</v>
      </c>
      <c r="R256" s="274">
        <f>IF(R$118=0,0,R$118/NFM!R$15*1000)</f>
        <v>5.2277256900713045</v>
      </c>
      <c r="S256" s="274">
        <f>IF(S$118=0,0,S$118/NFM!S$15*1000)</f>
        <v>5.6475872832437464</v>
      </c>
      <c r="T256" s="274">
        <f>IF(T$118=0,0,T$118/NFM!T$15*1000)</f>
        <v>5.552377519418493</v>
      </c>
      <c r="U256" s="274">
        <f>IF(U$118=0,0,U$118/NFM!U$15*1000)</f>
        <v>5.4401349052387413</v>
      </c>
      <c r="V256" s="274">
        <f>IF(V$118=0,0,V$118/NFM!V$15*1000)</f>
        <v>5.7396381837268509</v>
      </c>
      <c r="W256" s="274">
        <f>IF(W$118=0,0,W$118/NFM!W$15*1000)</f>
        <v>5.4686080528272205</v>
      </c>
      <c r="X256" s="274">
        <f>IF(X$118=0,0,X$118/NFM!X$15*1000)</f>
        <v>6.0088975675625527</v>
      </c>
      <c r="Y256" s="274">
        <f>IF(Y$118=0,0,Y$118/NFM!Y$15*1000)</f>
        <v>5.9732057224467301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0.17897077921935564</v>
      </c>
      <c r="C257" s="274">
        <f>IF(C$119=0,0,C$119/NFM!C$15*1000)</f>
        <v>0.17748264631557073</v>
      </c>
      <c r="D257" s="274">
        <f>IF(D$119=0,0,D$119/NFM!D$15*1000)</f>
        <v>0.18050076248616839</v>
      </c>
      <c r="E257" s="274">
        <f>IF(E$119=0,0,E$119/NFM!E$15*1000)</f>
        <v>0.17732254229990715</v>
      </c>
      <c r="F257" s="274">
        <f>IF(F$119=0,0,F$119/NFM!F$15*1000)</f>
        <v>0.17279390861289096</v>
      </c>
      <c r="G257" s="274">
        <f>IF(G$119=0,0,G$119/NFM!G$15*1000)</f>
        <v>0.1706516637790661</v>
      </c>
      <c r="H257" s="274">
        <f>IF(H$119=0,0,H$119/NFM!H$15*1000)</f>
        <v>0.16495438891121511</v>
      </c>
      <c r="I257" s="274">
        <f>IF(I$119=0,0,I$119/NFM!I$15*1000)</f>
        <v>0.17798312214172693</v>
      </c>
      <c r="J257" s="274">
        <f>IF(J$119=0,0,J$119/NFM!J$15*1000)</f>
        <v>0.17439730114001009</v>
      </c>
      <c r="K257" s="274">
        <f>IF(K$119=0,0,K$119/NFM!K$15*1000)</f>
        <v>0.16743920884343397</v>
      </c>
      <c r="L257" s="274">
        <f>IF(L$119=0,0,L$119/NFM!L$15*1000)</f>
        <v>0.15927206692813678</v>
      </c>
      <c r="M257" s="274">
        <f>IF(M$119=0,0,M$119/NFM!M$15*1000)</f>
        <v>0.1591322339719016</v>
      </c>
      <c r="N257" s="274">
        <f>IF(N$119=0,0,N$119/NFM!N$15*1000)</f>
        <v>0.15379238992385758</v>
      </c>
      <c r="O257" s="274">
        <f>IF(O$119=0,0,O$119/NFM!O$15*1000)</f>
        <v>0.15000438541083347</v>
      </c>
      <c r="P257" s="274">
        <f>IF(P$119=0,0,P$119/NFM!P$15*1000)</f>
        <v>0.14542577329438863</v>
      </c>
      <c r="Q257" s="274">
        <f>IF(Q$119=0,0,Q$119/NFM!Q$15*1000)</f>
        <v>0.13366625589712913</v>
      </c>
      <c r="R257" s="274">
        <f>IF(R$119=0,0,R$119/NFM!R$15*1000)</f>
        <v>0.13733534819940571</v>
      </c>
      <c r="S257" s="274">
        <f>IF(S$119=0,0,S$119/NFM!S$15*1000)</f>
        <v>0.14836535273912502</v>
      </c>
      <c r="T257" s="274">
        <f>IF(T$119=0,0,T$119/NFM!T$15*1000)</f>
        <v>0.14586413770946918</v>
      </c>
      <c r="U257" s="274">
        <f>IF(U$119=0,0,U$119/NFM!U$15*1000)</f>
        <v>0.14291545994497515</v>
      </c>
      <c r="V257" s="274">
        <f>IF(V$119=0,0,V$119/NFM!V$15*1000)</f>
        <v>0.15078358261945829</v>
      </c>
      <c r="W257" s="274">
        <f>IF(W$119=0,0,W$119/NFM!W$15*1000)</f>
        <v>0.14366346584088965</v>
      </c>
      <c r="X257" s="274">
        <f>IF(X$119=0,0,X$119/NFM!X$15*1000)</f>
        <v>0.1578571808584143</v>
      </c>
      <c r="Y257" s="274">
        <f>IF(Y$119=0,0,Y$119/NFM!Y$15*1000)</f>
        <v>0.15691953564375236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0.86909622947283127</v>
      </c>
      <c r="C258" s="275">
        <f>IF(C$120=0,0,C$120/NFM!C$15*1000)</f>
        <v>0.86275966250668845</v>
      </c>
      <c r="D258" s="275">
        <f>IF(D$120=0,0,D$120/NFM!D$15*1000)</f>
        <v>0.87776545243944126</v>
      </c>
      <c r="E258" s="275">
        <f>IF(E$120=0,0,E$120/NFM!E$15*1000)</f>
        <v>0.86585594920680753</v>
      </c>
      <c r="F258" s="275">
        <f>IF(F$120=0,0,F$120/NFM!F$15*1000)</f>
        <v>0.83856814212143505</v>
      </c>
      <c r="G258" s="275">
        <f>IF(G$120=0,0,G$120/NFM!G$15*1000)</f>
        <v>0.82835145697832091</v>
      </c>
      <c r="H258" s="275">
        <f>IF(H$120=0,0,H$120/NFM!H$15*1000)</f>
        <v>0.8038280167967784</v>
      </c>
      <c r="I258" s="275">
        <f>IF(I$120=0,0,I$120/NFM!I$15*1000)</f>
        <v>0.86516238766795661</v>
      </c>
      <c r="J258" s="275">
        <f>IF(J$120=0,0,J$120/NFM!J$15*1000)</f>
        <v>0.84719047202567788</v>
      </c>
      <c r="K258" s="275">
        <f>IF(K$120=0,0,K$120/NFM!K$15*1000)</f>
        <v>0.82232078458554181</v>
      </c>
      <c r="L258" s="275">
        <f>IF(L$120=0,0,L$120/NFM!L$15*1000)</f>
        <v>0.78073223525497093</v>
      </c>
      <c r="M258" s="275">
        <f>IF(M$120=0,0,M$120/NFM!M$15*1000)</f>
        <v>0.77951837928453116</v>
      </c>
      <c r="N258" s="275">
        <f>IF(N$120=0,0,N$120/NFM!N$15*1000)</f>
        <v>0.75046396231959189</v>
      </c>
      <c r="O258" s="275">
        <f>IF(O$120=0,0,O$120/NFM!O$15*1000)</f>
        <v>0.74633139050758202</v>
      </c>
      <c r="P258" s="275">
        <f>IF(P$120=0,0,P$120/NFM!P$15*1000)</f>
        <v>0.73230294754428027</v>
      </c>
      <c r="Q258" s="275">
        <f>IF(Q$120=0,0,Q$120/NFM!Q$15*1000)</f>
        <v>0.67098193215280033</v>
      </c>
      <c r="R258" s="275">
        <f>IF(R$120=0,0,R$120/NFM!R$15*1000)</f>
        <v>0.68887387538588696</v>
      </c>
      <c r="S258" s="275">
        <f>IF(S$120=0,0,S$120/NFM!S$15*1000)</f>
        <v>0.74237666902494093</v>
      </c>
      <c r="T258" s="275">
        <f>IF(T$120=0,0,T$120/NFM!T$15*1000)</f>
        <v>0.72889892850620885</v>
      </c>
      <c r="U258" s="275">
        <f>IF(U$120=0,0,U$120/NFM!U$15*1000)</f>
        <v>0.71045126882235454</v>
      </c>
      <c r="V258" s="275">
        <f>IF(V$120=0,0,V$120/NFM!V$15*1000)</f>
        <v>0.75054680597180556</v>
      </c>
      <c r="W258" s="275">
        <f>IF(W$120=0,0,W$120/NFM!W$15*1000)</f>
        <v>0.71690384033507004</v>
      </c>
      <c r="X258" s="275">
        <f>IF(X$120=0,0,X$120/NFM!X$15*1000)</f>
        <v>0.79320863306392964</v>
      </c>
      <c r="Y258" s="275">
        <f>IF(Y$120=0,0,Y$120/NFM!Y$15*1000)</f>
        <v>0.79006624402168302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185.71938699322587</v>
      </c>
      <c r="C259" s="276">
        <f>IF(C$126=0,0,C$126/NFM!C$15*1000)</f>
        <v>184.36530985805359</v>
      </c>
      <c r="D259" s="276">
        <f>IF(D$126=0,0,D$126/NFM!D$15*1000)</f>
        <v>187.57193533075923</v>
      </c>
      <c r="E259" s="276">
        <f>IF(E$126=0,0,E$126/NFM!E$15*1000)</f>
        <v>185.02696324970412</v>
      </c>
      <c r="F259" s="276">
        <f>IF(F$126=0,0,F$126/NFM!F$15*1000)</f>
        <v>179.19576224753339</v>
      </c>
      <c r="G259" s="276">
        <f>IF(G$126=0,0,G$126/NFM!G$15*1000)</f>
        <v>177.01253277588691</v>
      </c>
      <c r="H259" s="276">
        <f>IF(H$126=0,0,H$126/NFM!H$15*1000)</f>
        <v>171.77205637864864</v>
      </c>
      <c r="I259" s="276">
        <f>IF(I$126=0,0,I$126/NFM!I$15*1000)</f>
        <v>184.87875431786284</v>
      </c>
      <c r="J259" s="276">
        <f>IF(J$126=0,0,J$126/NFM!J$15*1000)</f>
        <v>181.03828988712593</v>
      </c>
      <c r="K259" s="276">
        <f>IF(K$126=0,0,K$126/NFM!K$15*1000)</f>
        <v>175.72382303125565</v>
      </c>
      <c r="L259" s="276">
        <f>IF(L$126=0,0,L$126/NFM!L$15*1000)</f>
        <v>166.83665999259395</v>
      </c>
      <c r="M259" s="276">
        <f>IF(M$126=0,0,M$126/NFM!M$15*1000)</f>
        <v>166.57726801839937</v>
      </c>
      <c r="N259" s="276">
        <f>IF(N$126=0,0,N$126/NFM!N$15*1000)</f>
        <v>160.36855565124614</v>
      </c>
      <c r="O259" s="276">
        <f>IF(O$126=0,0,O$126/NFM!O$15*1000)</f>
        <v>159.48545585446362</v>
      </c>
      <c r="P259" s="276">
        <f>IF(P$126=0,0,P$126/NFM!P$15*1000)</f>
        <v>156.48768214510784</v>
      </c>
      <c r="Q259" s="276">
        <f>IF(Q$126=0,0,Q$126/NFM!Q$15*1000)</f>
        <v>143.38317266606725</v>
      </c>
      <c r="R259" s="276">
        <f>IF(R$126=0,0,R$126/NFM!R$15*1000)</f>
        <v>147.20637458293325</v>
      </c>
      <c r="S259" s="276">
        <f>IF(S$126=0,0,S$126/NFM!S$15*1000)</f>
        <v>158.64018157049466</v>
      </c>
      <c r="T259" s="276">
        <f>IF(T$126=0,0,T$126/NFM!T$15*1000)</f>
        <v>155.76130581453342</v>
      </c>
      <c r="U259" s="276">
        <f>IF(U$126=0,0,U$126/NFM!U$15*1000)</f>
        <v>151.82888388975894</v>
      </c>
      <c r="V259" s="276">
        <f>IF(V$126=0,0,V$126/NFM!V$15*1000)</f>
        <v>160.39485148834885</v>
      </c>
      <c r="W259" s="276">
        <f>IF(W$126=0,0,W$126/NFM!W$15*1000)</f>
        <v>153.20064824742278</v>
      </c>
      <c r="X259" s="276">
        <f>IF(X$126=0,0,X$126/NFM!X$15*1000)</f>
        <v>169.48677020918498</v>
      </c>
      <c r="Y259" s="276">
        <f>IF(Y$126=0,0,Y$126/NFM!Y$15*1000)</f>
        <v>168.80820597604367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95.165362619208167</v>
      </c>
      <c r="C260" s="276">
        <f>IF(C$134=0,0,C$134/NFM!C$15*1000)</f>
        <v>94.471513454243265</v>
      </c>
      <c r="D260" s="276">
        <f>IF(D$134=0,0,D$134/NFM!D$15*1000)</f>
        <v>96.114635805843278</v>
      </c>
      <c r="E260" s="276">
        <f>IF(E$134=0,0,E$134/NFM!E$15*1000)</f>
        <v>94.810554444869368</v>
      </c>
      <c r="F260" s="276">
        <f>IF(F$134=0,0,F$134/NFM!F$15*1000)</f>
        <v>91.82256074716615</v>
      </c>
      <c r="G260" s="276">
        <f>IF(G$134=0,0,G$134/NFM!G$15*1000)</f>
        <v>90.703841653193663</v>
      </c>
      <c r="H260" s="276">
        <f>IF(H$134=0,0,H$134/NFM!H$15*1000)</f>
        <v>88.018543986026785</v>
      </c>
      <c r="I260" s="276">
        <f>IF(I$134=0,0,I$134/NFM!I$15*1000)</f>
        <v>94.734609994640252</v>
      </c>
      <c r="J260" s="276">
        <f>IF(J$134=0,0,J$134/NFM!J$15*1000)</f>
        <v>92.766699179865867</v>
      </c>
      <c r="K260" s="276">
        <f>IF(K$134=0,0,K$134/NFM!K$15*1000)</f>
        <v>90.043487706606413</v>
      </c>
      <c r="L260" s="276">
        <f>IF(L$134=0,0,L$134/NFM!L$15*1000)</f>
        <v>85.489573831900884</v>
      </c>
      <c r="M260" s="276">
        <f>IF(M$134=0,0,M$134/NFM!M$15*1000)</f>
        <v>85.356657545214802</v>
      </c>
      <c r="N260" s="276">
        <f>IF(N$134=0,0,N$134/NFM!N$15*1000)</f>
        <v>82.175221436769959</v>
      </c>
      <c r="O260" s="276">
        <f>IF(O$134=0,0,O$134/NFM!O$15*1000)</f>
        <v>81.72270803065571</v>
      </c>
      <c r="P260" s="276">
        <f>IF(P$134=0,0,P$134/NFM!P$15*1000)</f>
        <v>80.186604413688826</v>
      </c>
      <c r="Q260" s="276">
        <f>IF(Q$134=0,0,Q$134/NFM!Q$15*1000)</f>
        <v>73.471659804458383</v>
      </c>
      <c r="R260" s="276">
        <f>IF(R$134=0,0,R$134/NFM!R$15*1000)</f>
        <v>75.430725051632933</v>
      </c>
      <c r="S260" s="276">
        <f>IF(S$134=0,0,S$134/NFM!S$15*1000)</f>
        <v>81.289576977140371</v>
      </c>
      <c r="T260" s="276">
        <f>IF(T$134=0,0,T$134/NFM!T$15*1000)</f>
        <v>79.814398431231766</v>
      </c>
      <c r="U260" s="276">
        <f>IF(U$134=0,0,U$134/NFM!U$15*1000)</f>
        <v>77.799367235503482</v>
      </c>
      <c r="V260" s="276">
        <f>IF(V$134=0,0,V$134/NFM!V$15*1000)</f>
        <v>82.188695812890657</v>
      </c>
      <c r="W260" s="276">
        <f>IF(W$134=0,0,W$134/NFM!W$15*1000)</f>
        <v>78.502279595051334</v>
      </c>
      <c r="X260" s="276">
        <f>IF(X$134=0,0,X$134/NFM!X$15*1000)</f>
        <v>86.847529529611336</v>
      </c>
      <c r="Y260" s="276">
        <f>IF(Y$134=0,0,Y$134/NFM!Y$15*1000)</f>
        <v>86.499823173517939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47.249708054082866</v>
      </c>
      <c r="C261" s="277">
        <f>IF(C$141=0,0,C$141/NFM!C$15*1000)</f>
        <v>46.568323145479241</v>
      </c>
      <c r="D261" s="277">
        <f>IF(D$141=0,0,D$141/NFM!D$15*1000)</f>
        <v>47.251798971326018</v>
      </c>
      <c r="E261" s="277">
        <f>IF(E$141=0,0,E$141/NFM!E$15*1000)</f>
        <v>45.270211859731091</v>
      </c>
      <c r="F261" s="277">
        <f>IF(F$141=0,0,F$141/NFM!F$15*1000)</f>
        <v>45.791667321498977</v>
      </c>
      <c r="G261" s="277">
        <f>IF(G$141=0,0,G$141/NFM!G$15*1000)</f>
        <v>45.165725096109085</v>
      </c>
      <c r="H261" s="277">
        <f>IF(H$141=0,0,H$141/NFM!H$15*1000)</f>
        <v>42.642672218317607</v>
      </c>
      <c r="I261" s="277">
        <f>IF(I$141=0,0,I$141/NFM!I$15*1000)</f>
        <v>46.709408523296538</v>
      </c>
      <c r="J261" s="277">
        <f>IF(J$141=0,0,J$141/NFM!J$15*1000)</f>
        <v>45.943909471421499</v>
      </c>
      <c r="K261" s="277">
        <f>IF(K$141=0,0,K$141/NFM!K$15*1000)</f>
        <v>41.21533536222443</v>
      </c>
      <c r="L261" s="277">
        <f>IF(L$141=0,0,L$141/NFM!L$15*1000)</f>
        <v>39.684272176513232</v>
      </c>
      <c r="M261" s="277">
        <f>IF(M$141=0,0,M$141/NFM!M$15*1000)</f>
        <v>39.820738142294701</v>
      </c>
      <c r="N261" s="277">
        <f>IF(N$141=0,0,N$141/NFM!N$15*1000)</f>
        <v>39.423658864423231</v>
      </c>
      <c r="O261" s="277">
        <f>IF(O$141=0,0,O$141/NFM!O$15*1000)</f>
        <v>33.799882703904913</v>
      </c>
      <c r="P261" s="277">
        <f>IF(P$141=0,0,P$141/NFM!P$15*1000)</f>
        <v>29.930885641664908</v>
      </c>
      <c r="Q261" s="277">
        <f>IF(Q$141=0,0,Q$141/NFM!Q$15*1000)</f>
        <v>28.194036724519034</v>
      </c>
      <c r="R261" s="277">
        <f>IF(R$141=0,0,R$141/NFM!R$15*1000)</f>
        <v>29.138802193245482</v>
      </c>
      <c r="S261" s="277">
        <f>IF(S$141=0,0,S$141/NFM!S$15*1000)</f>
        <v>32.069194619980834</v>
      </c>
      <c r="T261" s="277">
        <f>IF(T$141=0,0,T$141/NFM!T$15*1000)</f>
        <v>31.838721125249098</v>
      </c>
      <c r="U261" s="277">
        <f>IF(U$141=0,0,U$141/NFM!U$15*1000)</f>
        <v>32.384041696189747</v>
      </c>
      <c r="V261" s="277">
        <f>IF(V$141=0,0,V$141/NFM!V$15*1000)</f>
        <v>33.852688938256641</v>
      </c>
      <c r="W261" s="277">
        <f>IF(W$141=0,0,W$141/NFM!W$15*1000)</f>
        <v>31.677978209707483</v>
      </c>
      <c r="X261" s="277">
        <f>IF(X$141=0,0,X$141/NFM!X$15*1000)</f>
        <v>33.062732385880061</v>
      </c>
      <c r="Y261" s="277">
        <f>IF(Y$141=0,0,Y$141/NFM!Y$15*1000)</f>
        <v>32.36846393825315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NL: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233.27006854191629</v>
      </c>
      <c r="C34" s="223">
        <v>225.03005539865649</v>
      </c>
      <c r="D34" s="223">
        <v>222.0733252803021</v>
      </c>
      <c r="E34" s="223">
        <v>217.1733371284781</v>
      </c>
      <c r="F34" s="223">
        <v>251.86077850460509</v>
      </c>
      <c r="G34" s="223">
        <v>251.66234637947579</v>
      </c>
      <c r="H34" s="223">
        <v>216.63917609895481</v>
      </c>
      <c r="I34" s="223">
        <v>236.71123584987819</v>
      </c>
      <c r="J34" s="223">
        <v>253.96153788360269</v>
      </c>
      <c r="K34" s="223">
        <v>127.04041830257169</v>
      </c>
      <c r="L34" s="223">
        <v>166.25365127507681</v>
      </c>
      <c r="M34" s="223">
        <v>228.5578529631986</v>
      </c>
      <c r="N34" s="223">
        <v>63.511738898118701</v>
      </c>
      <c r="O34" s="223">
        <v>60.439908170825149</v>
      </c>
      <c r="P34" s="223">
        <v>0.57944704556053406</v>
      </c>
      <c r="Q34" s="223">
        <v>19.086756695154339</v>
      </c>
      <c r="R34" s="223">
        <v>25.70374532361787</v>
      </c>
      <c r="S34" s="223">
        <v>22.367012592418799</v>
      </c>
      <c r="T34" s="223">
        <v>31.671808045213229</v>
      </c>
      <c r="U34" s="223">
        <v>60.947545183236578</v>
      </c>
      <c r="V34" s="223">
        <v>55.991314450799052</v>
      </c>
      <c r="W34" s="223">
        <v>35.267093500892813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0.22555603116834161</v>
      </c>
      <c r="C35" s="259">
        <v>0.21728869712841251</v>
      </c>
      <c r="D35" s="259">
        <v>0.21442059420725981</v>
      </c>
      <c r="E35" s="259">
        <v>0.2094865739404585</v>
      </c>
      <c r="F35" s="259">
        <v>0.2433345765808288</v>
      </c>
      <c r="G35" s="259">
        <v>0.24309965109385581</v>
      </c>
      <c r="H35" s="259">
        <v>0.20917733747339989</v>
      </c>
      <c r="I35" s="259">
        <v>0.22882414573272719</v>
      </c>
      <c r="J35" s="259">
        <v>0.24538450598745751</v>
      </c>
      <c r="K35" s="259">
        <v>0.12262788067980041</v>
      </c>
      <c r="L35" s="259">
        <v>0.1604729583398791</v>
      </c>
      <c r="M35" s="259">
        <v>0.21957104182546541</v>
      </c>
      <c r="N35" s="259">
        <v>6.1232971590597943E-2</v>
      </c>
      <c r="O35" s="259">
        <v>5.8251376799611509E-2</v>
      </c>
      <c r="P35" s="259">
        <v>5.5776157086400411E-4</v>
      </c>
      <c r="Q35" s="259">
        <v>1.8380963717774632E-2</v>
      </c>
      <c r="R35" s="259">
        <v>2.474888761089148E-2</v>
      </c>
      <c r="S35" s="259">
        <v>2.1580765183445649E-2</v>
      </c>
      <c r="T35" s="259">
        <v>3.0551538408422171E-2</v>
      </c>
      <c r="U35" s="259">
        <v>5.8780674973712879E-2</v>
      </c>
      <c r="V35" s="259">
        <v>5.398750560955988E-2</v>
      </c>
      <c r="W35" s="259">
        <v>3.4024967826280367E-2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2.7199327559285769E-2</v>
      </c>
      <c r="C36" s="224">
        <v>2.620238712976455E-2</v>
      </c>
      <c r="D36" s="224">
        <v>2.5856528628787689E-2</v>
      </c>
      <c r="E36" s="224">
        <v>2.526154549876123E-2</v>
      </c>
      <c r="F36" s="224">
        <v>2.934320497057508E-2</v>
      </c>
      <c r="G36" s="224">
        <v>2.931487580003992E-2</v>
      </c>
      <c r="H36" s="224">
        <v>2.522425532337895E-2</v>
      </c>
      <c r="I36" s="224">
        <v>2.759342262328187E-2</v>
      </c>
      <c r="J36" s="224">
        <v>2.9590401647673421E-2</v>
      </c>
      <c r="K36" s="224">
        <v>1.4787438301845099E-2</v>
      </c>
      <c r="L36" s="224">
        <v>1.9351096646298031E-2</v>
      </c>
      <c r="M36" s="224">
        <v>2.6559679601818952E-2</v>
      </c>
      <c r="N36" s="224">
        <v>7.3839552996837667E-3</v>
      </c>
      <c r="O36" s="224">
        <v>7.0244110527441939E-3</v>
      </c>
      <c r="P36" s="224">
        <v>6.7259295117625529E-5</v>
      </c>
      <c r="Q36" s="224">
        <v>2.2165217681187439E-3</v>
      </c>
      <c r="R36" s="224">
        <v>2.984416321610949E-3</v>
      </c>
      <c r="S36" s="224">
        <v>2.602379099171501E-3</v>
      </c>
      <c r="T36" s="224">
        <v>3.6841457810125231E-3</v>
      </c>
      <c r="U36" s="224">
        <v>7.0882380066914852E-3</v>
      </c>
      <c r="V36" s="224">
        <v>6.5102397908715281E-3</v>
      </c>
      <c r="W36" s="224">
        <v>4.102999331507361E-3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4.3705351273736524</v>
      </c>
      <c r="C37" s="224">
        <v>4.2103413447286888</v>
      </c>
      <c r="D37" s="224">
        <v>4.1547669293566383</v>
      </c>
      <c r="E37" s="224">
        <v>4.0591618205793232</v>
      </c>
      <c r="F37" s="224">
        <v>4.7150249503076784</v>
      </c>
      <c r="G37" s="224">
        <v>4.7104728658973771</v>
      </c>
      <c r="H37" s="224">
        <v>4.0531698334223263</v>
      </c>
      <c r="I37" s="224">
        <v>4.4338604546989444</v>
      </c>
      <c r="J37" s="224">
        <v>4.7547458499612976</v>
      </c>
      <c r="K37" s="224">
        <v>2.3761256009441469</v>
      </c>
      <c r="L37" s="224">
        <v>3.1094389176167159</v>
      </c>
      <c r="M37" s="224">
        <v>4.244719871665942</v>
      </c>
      <c r="N37" s="224">
        <v>1.1864938920229759</v>
      </c>
      <c r="O37" s="224">
        <v>1.128720376936275</v>
      </c>
      <c r="P37" s="224">
        <v>1.080758747852268E-2</v>
      </c>
      <c r="Q37" s="224">
        <v>0.35616271126688531</v>
      </c>
      <c r="R37" s="224">
        <v>0.47955216318775928</v>
      </c>
      <c r="S37" s="224">
        <v>0.41816435508859012</v>
      </c>
      <c r="T37" s="224">
        <v>0.59198847894986339</v>
      </c>
      <c r="U37" s="224">
        <v>1.138976437263203</v>
      </c>
      <c r="V37" s="224">
        <v>1.0461005564057</v>
      </c>
      <c r="W37" s="224">
        <v>0.659292133853563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7.4578075840934593E-2</v>
      </c>
      <c r="C38" s="224">
        <v>7.1844556094916315E-2</v>
      </c>
      <c r="D38" s="224">
        <v>7.0896243624328101E-2</v>
      </c>
      <c r="E38" s="224">
        <v>6.9264854138743503E-2</v>
      </c>
      <c r="F38" s="224">
        <v>8.0456392200936519E-2</v>
      </c>
      <c r="G38" s="224">
        <v>8.0378716198686959E-2</v>
      </c>
      <c r="H38" s="224">
        <v>6.9162607878363716E-2</v>
      </c>
      <c r="I38" s="224">
        <v>7.5658648568594028E-2</v>
      </c>
      <c r="J38" s="224">
        <v>8.113418294749393E-2</v>
      </c>
      <c r="K38" s="224">
        <v>4.0545807346316028E-2</v>
      </c>
      <c r="L38" s="224">
        <v>5.3058942363454729E-2</v>
      </c>
      <c r="M38" s="224">
        <v>7.2824219471526896E-2</v>
      </c>
      <c r="N38" s="224">
        <v>2.0246132083434031E-2</v>
      </c>
      <c r="O38" s="224">
        <v>1.9260294545429262E-2</v>
      </c>
      <c r="P38" s="224">
        <v>1.8441885378808219E-4</v>
      </c>
      <c r="Q38" s="224">
        <v>6.077500561936058E-3</v>
      </c>
      <c r="R38" s="224">
        <v>8.1829974027442121E-3</v>
      </c>
      <c r="S38" s="224">
        <v>7.1354861770697286E-3</v>
      </c>
      <c r="T38" s="224">
        <v>1.010159177158077E-2</v>
      </c>
      <c r="U38" s="224">
        <v>1.9435302232726E-2</v>
      </c>
      <c r="V38" s="224">
        <v>1.7850483833028861E-2</v>
      </c>
      <c r="W38" s="224">
        <v>1.1250050011475171E-2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0.66854361564975628</v>
      </c>
      <c r="C39" s="260">
        <v>0.64133106548120811</v>
      </c>
      <c r="D39" s="260">
        <v>0.63256473163551485</v>
      </c>
      <c r="E39" s="260">
        <v>0.61398288371124909</v>
      </c>
      <c r="F39" s="260">
        <v>0.7215551880276776</v>
      </c>
      <c r="G39" s="260">
        <v>0.72015751041989817</v>
      </c>
      <c r="H39" s="260">
        <v>0.61610871898121888</v>
      </c>
      <c r="I39" s="260">
        <v>0.67895255707642921</v>
      </c>
      <c r="J39" s="260">
        <v>0.72714146316719708</v>
      </c>
      <c r="K39" s="260">
        <v>0.35701995170316259</v>
      </c>
      <c r="L39" s="260">
        <v>0.46861106956592841</v>
      </c>
      <c r="M39" s="260">
        <v>0.64213184965188519</v>
      </c>
      <c r="N39" s="260">
        <v>0.17420742457680929</v>
      </c>
      <c r="O39" s="260">
        <v>0.1649609854331803</v>
      </c>
      <c r="P39" s="260">
        <v>1.5240697745046519E-3</v>
      </c>
      <c r="Q39" s="260">
        <v>5.0984835803192012E-2</v>
      </c>
      <c r="R39" s="260">
        <v>6.9022443567044747E-2</v>
      </c>
      <c r="S39" s="260">
        <v>5.9433736915947423E-2</v>
      </c>
      <c r="T39" s="260">
        <v>8.4891002649180175E-2</v>
      </c>
      <c r="U39" s="260">
        <v>0.16668969897269009</v>
      </c>
      <c r="V39" s="260">
        <v>0.15268402143369861</v>
      </c>
      <c r="W39" s="260">
        <v>9.4997900361572296E-2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1.124615588795793E-2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9.2195799253275937E-4</v>
      </c>
      <c r="P40" s="226">
        <v>0</v>
      </c>
      <c r="Q40" s="226">
        <v>1.6309532287437501E-5</v>
      </c>
      <c r="R40" s="226">
        <v>2.1547610720868299E-5</v>
      </c>
      <c r="S40" s="226">
        <v>4.2880352627873092E-5</v>
      </c>
      <c r="T40" s="226">
        <v>2.2852332496214531E-4</v>
      </c>
      <c r="U40" s="226">
        <v>4.438792994157667E-4</v>
      </c>
      <c r="V40" s="226">
        <v>4.7468096820461653E-4</v>
      </c>
      <c r="W40" s="226">
        <v>2.6541056592059087E-4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0.16476770814103081</v>
      </c>
      <c r="C41" s="226">
        <v>0.14869866331142259</v>
      </c>
      <c r="D41" s="226">
        <v>0.1455022214874522</v>
      </c>
      <c r="E41" s="226">
        <v>0.1240165473836513</v>
      </c>
      <c r="F41" s="226">
        <v>0.1776338254561585</v>
      </c>
      <c r="G41" s="226">
        <v>0.17345334969536791</v>
      </c>
      <c r="H41" s="226">
        <v>0.14273316090009969</v>
      </c>
      <c r="I41" s="226">
        <v>0.1802214491788528</v>
      </c>
      <c r="J41" s="226">
        <v>0.18175141695600769</v>
      </c>
      <c r="K41" s="226">
        <v>8.2982308451051215E-2</v>
      </c>
      <c r="L41" s="226">
        <v>0.106994018950839</v>
      </c>
      <c r="M41" s="226">
        <v>0.1091591222603719</v>
      </c>
      <c r="N41" s="226">
        <v>3.8001028428685517E-2</v>
      </c>
      <c r="O41" s="226">
        <v>3.1814396816714677E-2</v>
      </c>
      <c r="P41" s="226">
        <v>2.7711628036414238E-4</v>
      </c>
      <c r="Q41" s="226">
        <v>9.5328167263046097E-3</v>
      </c>
      <c r="R41" s="226">
        <v>1.226372484633644E-2</v>
      </c>
      <c r="S41" s="226">
        <v>1.5220759782321701E-2</v>
      </c>
      <c r="T41" s="226">
        <v>2.0270339729644031E-2</v>
      </c>
      <c r="U41" s="226">
        <v>3.6399481412351303E-2</v>
      </c>
      <c r="V41" s="226">
        <v>3.2249442209687423E-2</v>
      </c>
      <c r="W41" s="226">
        <v>2.287145141198315E-2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0.49252975162076762</v>
      </c>
      <c r="C44" s="226">
        <v>0.49263240216978549</v>
      </c>
      <c r="D44" s="226">
        <v>0.48706251014806268</v>
      </c>
      <c r="E44" s="226">
        <v>0.48996633632759778</v>
      </c>
      <c r="F44" s="226">
        <v>0.54392136257151902</v>
      </c>
      <c r="G44" s="226">
        <v>0.54670416072453021</v>
      </c>
      <c r="H44" s="226">
        <v>0.47337555808111909</v>
      </c>
      <c r="I44" s="226">
        <v>0.49873110789757641</v>
      </c>
      <c r="J44" s="226">
        <v>0.54539004621118936</v>
      </c>
      <c r="K44" s="226">
        <v>0.27403764325211138</v>
      </c>
      <c r="L44" s="226">
        <v>0.36161705061508931</v>
      </c>
      <c r="M44" s="226">
        <v>0.53297272739151325</v>
      </c>
      <c r="N44" s="226">
        <v>0.13620639614812369</v>
      </c>
      <c r="O44" s="226">
        <v>0.13222463062393289</v>
      </c>
      <c r="P44" s="226">
        <v>1.246953494140509E-3</v>
      </c>
      <c r="Q44" s="226">
        <v>4.1435709544599957E-2</v>
      </c>
      <c r="R44" s="226">
        <v>5.6737171109987439E-2</v>
      </c>
      <c r="S44" s="226">
        <v>4.4170096780997863E-2</v>
      </c>
      <c r="T44" s="226">
        <v>6.4392139594574002E-2</v>
      </c>
      <c r="U44" s="226">
        <v>0.12984633826092301</v>
      </c>
      <c r="V44" s="226">
        <v>0.11995989825580659</v>
      </c>
      <c r="W44" s="226">
        <v>7.1861038383668557E-2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195.8362944560165</v>
      </c>
      <c r="C45" s="261">
        <v>189.1543228240327</v>
      </c>
      <c r="D45" s="261">
        <v>186.70777716261381</v>
      </c>
      <c r="E45" s="261">
        <v>183.03502786932751</v>
      </c>
      <c r="F45" s="261">
        <v>211.43374427205961</v>
      </c>
      <c r="G45" s="261">
        <v>211.3228943937695</v>
      </c>
      <c r="H45" s="261">
        <v>182.29553185021891</v>
      </c>
      <c r="I45" s="261">
        <v>198.7559933913935</v>
      </c>
      <c r="J45" s="261">
        <v>213.2740679956878</v>
      </c>
      <c r="K45" s="261">
        <v>107.3225768095075</v>
      </c>
      <c r="L45" s="261">
        <v>140.31758946392671</v>
      </c>
      <c r="M45" s="261">
        <v>193.0231862260612</v>
      </c>
      <c r="N45" s="261">
        <v>53.714215169981181</v>
      </c>
      <c r="O45" s="261">
        <v>51.453589248907903</v>
      </c>
      <c r="P45" s="261">
        <v>0.49720767368396052</v>
      </c>
      <c r="Q45" s="261">
        <v>16.33372937514179</v>
      </c>
      <c r="R45" s="261">
        <v>21.977541285171771</v>
      </c>
      <c r="S45" s="261">
        <v>19.134934075332701</v>
      </c>
      <c r="T45" s="261">
        <v>27.056912821587549</v>
      </c>
      <c r="U45" s="261">
        <v>51.859713655729401</v>
      </c>
      <c r="V45" s="261">
        <v>47.678910977266071</v>
      </c>
      <c r="W45" s="261">
        <v>30.097722913443391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22.66829523349233</v>
      </c>
      <c r="C46" s="294">
        <v>21.73405857517572</v>
      </c>
      <c r="D46" s="294">
        <v>21.43682935204156</v>
      </c>
      <c r="E46" s="294">
        <v>20.8049388367203</v>
      </c>
      <c r="F46" s="294">
        <v>24.454078506321441</v>
      </c>
      <c r="G46" s="294">
        <v>24.40622532757504</v>
      </c>
      <c r="H46" s="294">
        <v>20.879284021212069</v>
      </c>
      <c r="I46" s="294">
        <v>23.01189376276238</v>
      </c>
      <c r="J46" s="294">
        <v>24.64374833748025</v>
      </c>
      <c r="K46" s="294">
        <v>12.099069390802651</v>
      </c>
      <c r="L46" s="294">
        <v>15.880543807240141</v>
      </c>
      <c r="M46" s="294">
        <v>21.756176579808571</v>
      </c>
      <c r="N46" s="294">
        <v>5.9034106394719918</v>
      </c>
      <c r="O46" s="294">
        <v>5.5904325511077069</v>
      </c>
      <c r="P46" s="294">
        <v>5.1639541484833129E-2</v>
      </c>
      <c r="Q46" s="294">
        <v>1.7275136271170699</v>
      </c>
      <c r="R46" s="294">
        <v>2.338573471734565</v>
      </c>
      <c r="S46" s="294">
        <v>2.01432046273771</v>
      </c>
      <c r="T46" s="294">
        <v>2.8767730760495409</v>
      </c>
      <c r="U46" s="294">
        <v>5.6483839675120207</v>
      </c>
      <c r="V46" s="294">
        <v>5.1736728759092498</v>
      </c>
      <c r="W46" s="294">
        <v>3.2192710277369518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5.9913923345766849</v>
      </c>
      <c r="C47" s="262">
        <v>5.0536799608685454</v>
      </c>
      <c r="D47" s="262">
        <v>4.9450455344914248</v>
      </c>
      <c r="E47" s="262">
        <v>4.2148323755693022</v>
      </c>
      <c r="F47" s="262">
        <v>6.0370717805319396</v>
      </c>
      <c r="G47" s="262">
        <v>5.8949939292000968</v>
      </c>
      <c r="H47" s="262">
        <v>4.8509361074858406</v>
      </c>
      <c r="I47" s="262">
        <v>6.1250148854827922</v>
      </c>
      <c r="J47" s="262">
        <v>6.1770124443309804</v>
      </c>
      <c r="K47" s="262">
        <v>2.8202407472043212</v>
      </c>
      <c r="L47" s="262">
        <v>3.636303901214077</v>
      </c>
      <c r="M47" s="262">
        <v>3.709887206974408</v>
      </c>
      <c r="N47" s="262">
        <v>1.291504789523495</v>
      </c>
      <c r="O47" s="262">
        <v>1.1133480328547409</v>
      </c>
      <c r="P47" s="262">
        <v>9.4180873030021168E-3</v>
      </c>
      <c r="Q47" s="262">
        <v>0.3246469659170339</v>
      </c>
      <c r="R47" s="262">
        <v>0.41775156113501849</v>
      </c>
      <c r="S47" s="262">
        <v>0.51894830463120079</v>
      </c>
      <c r="T47" s="262">
        <v>0.69822401437278936</v>
      </c>
      <c r="U47" s="262">
        <v>1.2562854826493819</v>
      </c>
      <c r="V47" s="262">
        <v>1.115847082514519</v>
      </c>
      <c r="W47" s="262">
        <v>0.78838507322042894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1.271752814713836E-4</v>
      </c>
      <c r="R48" s="297">
        <v>2.667859696806902E-4</v>
      </c>
      <c r="S48" s="297">
        <v>2.3578703910773341E-4</v>
      </c>
      <c r="T48" s="297">
        <v>1.9170116958777651E-3</v>
      </c>
      <c r="U48" s="297">
        <v>5.0251314659148314E-3</v>
      </c>
      <c r="V48" s="297">
        <v>4.3774837468458583E-3</v>
      </c>
      <c r="W48" s="297">
        <v>2.578794849209884E-3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0.39158903919225452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3.2102404418749231E-2</v>
      </c>
      <c r="P49" s="297">
        <v>0</v>
      </c>
      <c r="Q49" s="297">
        <v>5.6784083232225768E-4</v>
      </c>
      <c r="R49" s="297">
        <v>7.5017405717702293E-4</v>
      </c>
      <c r="S49" s="297">
        <v>1.492872730433227E-3</v>
      </c>
      <c r="T49" s="297">
        <v>7.9507577397588628E-3</v>
      </c>
      <c r="U49" s="297">
        <v>1.5440122879505641E-2</v>
      </c>
      <c r="V49" s="297">
        <v>1.6512112031651531E-2</v>
      </c>
      <c r="W49" s="297">
        <v>9.2327866763880061E-3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5.5998032953844303</v>
      </c>
      <c r="C51" s="297">
        <v>5.0536799608685454</v>
      </c>
      <c r="D51" s="297">
        <v>4.9450455344914248</v>
      </c>
      <c r="E51" s="297">
        <v>4.2148323755693022</v>
      </c>
      <c r="F51" s="297">
        <v>6.0370717805319396</v>
      </c>
      <c r="G51" s="297">
        <v>5.8949939292000968</v>
      </c>
      <c r="H51" s="297">
        <v>4.8509361074858406</v>
      </c>
      <c r="I51" s="297">
        <v>6.1250148854827922</v>
      </c>
      <c r="J51" s="297">
        <v>6.1770124443309804</v>
      </c>
      <c r="K51" s="297">
        <v>2.8202407472043212</v>
      </c>
      <c r="L51" s="297">
        <v>3.636303901214077</v>
      </c>
      <c r="M51" s="297">
        <v>3.709887206974408</v>
      </c>
      <c r="N51" s="297">
        <v>1.291504789523495</v>
      </c>
      <c r="O51" s="297">
        <v>1.081245628435991</v>
      </c>
      <c r="P51" s="297">
        <v>9.4180873030021168E-3</v>
      </c>
      <c r="Q51" s="297">
        <v>0.32395194980324032</v>
      </c>
      <c r="R51" s="297">
        <v>0.41673460110816091</v>
      </c>
      <c r="S51" s="297">
        <v>0.51721964486165983</v>
      </c>
      <c r="T51" s="297">
        <v>0.68835624493715275</v>
      </c>
      <c r="U51" s="297">
        <v>1.2358202283039621</v>
      </c>
      <c r="V51" s="297">
        <v>1.0949574867360219</v>
      </c>
      <c r="W51" s="297">
        <v>0.77657349169483103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16.67690289891565</v>
      </c>
      <c r="C52" s="262">
        <v>16.68037861430717</v>
      </c>
      <c r="D52" s="262">
        <v>16.491783817550129</v>
      </c>
      <c r="E52" s="262">
        <v>16.590106461150999</v>
      </c>
      <c r="F52" s="262">
        <v>18.417006725789509</v>
      </c>
      <c r="G52" s="262">
        <v>18.511231398374939</v>
      </c>
      <c r="H52" s="262">
        <v>16.028347913726229</v>
      </c>
      <c r="I52" s="262">
        <v>16.886878877279589</v>
      </c>
      <c r="J52" s="262">
        <v>18.46673589314927</v>
      </c>
      <c r="K52" s="262">
        <v>9.2788286435983274</v>
      </c>
      <c r="L52" s="262">
        <v>12.24423990602606</v>
      </c>
      <c r="M52" s="262">
        <v>18.04628937283416</v>
      </c>
      <c r="N52" s="262">
        <v>4.6119058499484966</v>
      </c>
      <c r="O52" s="262">
        <v>4.4770845182529664</v>
      </c>
      <c r="P52" s="262">
        <v>4.2221454181831007E-2</v>
      </c>
      <c r="Q52" s="262">
        <v>1.402866661200036</v>
      </c>
      <c r="R52" s="262">
        <v>1.920821910599547</v>
      </c>
      <c r="S52" s="262">
        <v>1.49537215810651</v>
      </c>
      <c r="T52" s="262">
        <v>2.178549061676752</v>
      </c>
      <c r="U52" s="262">
        <v>4.3920984848626388</v>
      </c>
      <c r="V52" s="262">
        <v>4.0578257933947306</v>
      </c>
      <c r="W52" s="262">
        <v>2.4308859545165231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9.3990666748155078</v>
      </c>
      <c r="C53" s="294">
        <f t="shared" si="0"/>
        <v>8.9746659488851659</v>
      </c>
      <c r="D53" s="294">
        <f t="shared" si="0"/>
        <v>8.8302137381941179</v>
      </c>
      <c r="E53" s="294">
        <f t="shared" si="0"/>
        <v>8.3562127445618053</v>
      </c>
      <c r="F53" s="294">
        <f t="shared" si="0"/>
        <v>10.183241414136292</v>
      </c>
      <c r="G53" s="294">
        <f t="shared" si="0"/>
        <v>10.149803038721416</v>
      </c>
      <c r="H53" s="294">
        <f t="shared" si="0"/>
        <v>8.4915174744452138</v>
      </c>
      <c r="I53" s="294">
        <f t="shared" si="0"/>
        <v>9.4984594670223679</v>
      </c>
      <c r="J53" s="294">
        <f t="shared" si="0"/>
        <v>10.205725146723497</v>
      </c>
      <c r="K53" s="294">
        <f t="shared" si="0"/>
        <v>4.7076654232863158</v>
      </c>
      <c r="L53" s="294">
        <f t="shared" si="0"/>
        <v>6.2445850193776238</v>
      </c>
      <c r="M53" s="294">
        <f t="shared" si="0"/>
        <v>8.5726834951122033</v>
      </c>
      <c r="N53" s="294">
        <f t="shared" si="0"/>
        <v>2.4445487130920251</v>
      </c>
      <c r="O53" s="294">
        <f t="shared" si="0"/>
        <v>2.0176689260422971</v>
      </c>
      <c r="P53" s="294">
        <f t="shared" si="0"/>
        <v>1.7458733418943488E-2</v>
      </c>
      <c r="Q53" s="294">
        <f t="shared" si="0"/>
        <v>0.59169115977757825</v>
      </c>
      <c r="R53" s="294">
        <f t="shared" si="0"/>
        <v>0.80313965862148506</v>
      </c>
      <c r="S53" s="294">
        <f t="shared" si="0"/>
        <v>0.70884133188416576</v>
      </c>
      <c r="T53" s="294">
        <f t="shared" si="0"/>
        <v>1.0169053900160856</v>
      </c>
      <c r="U53" s="294">
        <f t="shared" si="0"/>
        <v>2.0484772085461307</v>
      </c>
      <c r="V53" s="294">
        <f t="shared" si="0"/>
        <v>1.8615977905508678</v>
      </c>
      <c r="W53" s="294">
        <f t="shared" si="0"/>
        <v>1.1464315083280716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0.863973743310263</v>
      </c>
      <c r="C54" s="262">
        <v>0.73877022022972638</v>
      </c>
      <c r="D54" s="262">
        <v>0.72354345123198449</v>
      </c>
      <c r="E54" s="262">
        <v>0.62482293982229964</v>
      </c>
      <c r="F54" s="262">
        <v>0.87551208281519644</v>
      </c>
      <c r="G54" s="262">
        <v>0.85679856306228308</v>
      </c>
      <c r="H54" s="262">
        <v>0.71063875460470471</v>
      </c>
      <c r="I54" s="262">
        <v>0.88376197657585165</v>
      </c>
      <c r="J54" s="262">
        <v>0.89562966441295222</v>
      </c>
      <c r="K54" s="262">
        <v>0.41789963690303028</v>
      </c>
      <c r="L54" s="262">
        <v>0.53771730779697358</v>
      </c>
      <c r="M54" s="262">
        <v>0.55705859860874229</v>
      </c>
      <c r="N54" s="262">
        <v>0.19649465850689579</v>
      </c>
      <c r="O54" s="262">
        <v>0.1708352451867875</v>
      </c>
      <c r="P54" s="262">
        <v>1.5046658139294771E-3</v>
      </c>
      <c r="Q54" s="262">
        <v>5.1026688481313337E-2</v>
      </c>
      <c r="R54" s="262">
        <v>6.5447698204259233E-2</v>
      </c>
      <c r="S54" s="262">
        <v>8.0825723909123653E-2</v>
      </c>
      <c r="T54" s="262">
        <v>0.1081406757632405</v>
      </c>
      <c r="U54" s="262">
        <v>0.191547598331365</v>
      </c>
      <c r="V54" s="262">
        <v>0.17085547998207429</v>
      </c>
      <c r="W54" s="262">
        <v>0.1214569488504606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1.9988893017475579E-5</v>
      </c>
      <c r="R55" s="230">
        <v>4.1796438968062079E-5</v>
      </c>
      <c r="S55" s="230">
        <v>3.672361573242839E-5</v>
      </c>
      <c r="T55" s="230">
        <v>2.9690605875892122E-4</v>
      </c>
      <c r="U55" s="230">
        <v>7.6618879776070526E-4</v>
      </c>
      <c r="V55" s="230">
        <v>6.7026844305195939E-4</v>
      </c>
      <c r="W55" s="230">
        <v>3.9728371925776371E-4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5.6468117782526292E-2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4.9258829836886812E-3</v>
      </c>
      <c r="P56" s="230">
        <v>0</v>
      </c>
      <c r="Q56" s="230">
        <v>8.9250910372845767E-5</v>
      </c>
      <c r="R56" s="230">
        <v>1.175271856827798E-4</v>
      </c>
      <c r="S56" s="230">
        <v>2.325135626509203E-4</v>
      </c>
      <c r="T56" s="230">
        <v>1.2314104028342419E-3</v>
      </c>
      <c r="U56" s="230">
        <v>2.3541770531912459E-3</v>
      </c>
      <c r="V56" s="230">
        <v>2.528289826530865E-3</v>
      </c>
      <c r="W56" s="230">
        <v>1.4223837274348521E-3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0.80750562552773675</v>
      </c>
      <c r="C57" s="230">
        <v>0.73877022022972638</v>
      </c>
      <c r="D57" s="230">
        <v>0.72354345123198449</v>
      </c>
      <c r="E57" s="230">
        <v>0.62482293982229964</v>
      </c>
      <c r="F57" s="230">
        <v>0.87551208281519644</v>
      </c>
      <c r="G57" s="230">
        <v>0.85679856306228308</v>
      </c>
      <c r="H57" s="230">
        <v>0.71063875460470471</v>
      </c>
      <c r="I57" s="230">
        <v>0.88376197657585165</v>
      </c>
      <c r="J57" s="230">
        <v>0.89562966441295222</v>
      </c>
      <c r="K57" s="230">
        <v>0.41789963690303028</v>
      </c>
      <c r="L57" s="230">
        <v>0.53771730779697358</v>
      </c>
      <c r="M57" s="230">
        <v>0.55705859860874229</v>
      </c>
      <c r="N57" s="230">
        <v>0.19649465850689579</v>
      </c>
      <c r="O57" s="230">
        <v>0.16590936220309879</v>
      </c>
      <c r="P57" s="230">
        <v>1.5046658139294771E-3</v>
      </c>
      <c r="Q57" s="230">
        <v>5.0917448677923013E-2</v>
      </c>
      <c r="R57" s="230">
        <v>6.5288374579608385E-2</v>
      </c>
      <c r="S57" s="230">
        <v>8.0556486730740298E-2</v>
      </c>
      <c r="T57" s="230">
        <v>0.10661235930164741</v>
      </c>
      <c r="U57" s="230">
        <v>0.18842723248041299</v>
      </c>
      <c r="V57" s="230">
        <v>0.16765692171249141</v>
      </c>
      <c r="W57" s="230">
        <v>0.119637281403768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6.1302418685484517</v>
      </c>
      <c r="C58" s="262">
        <v>5.7974811321978796</v>
      </c>
      <c r="D58" s="262">
        <v>5.6936445428929794</v>
      </c>
      <c r="E58" s="262">
        <v>5.2720087031076366</v>
      </c>
      <c r="F58" s="262">
        <v>6.6368464092868802</v>
      </c>
      <c r="G58" s="262">
        <v>6.6025188444392899</v>
      </c>
      <c r="H58" s="262">
        <v>5.4328030191104979</v>
      </c>
      <c r="I58" s="262">
        <v>6.1781350112019844</v>
      </c>
      <c r="J58" s="262">
        <v>6.6325298112290394</v>
      </c>
      <c r="K58" s="262">
        <v>2.9148409240682418</v>
      </c>
      <c r="L58" s="262">
        <v>3.8962545458080151</v>
      </c>
      <c r="M58" s="262">
        <v>5.3058819562814561</v>
      </c>
      <c r="N58" s="262">
        <v>1.5463804158943</v>
      </c>
      <c r="O58" s="262">
        <v>1.159857273813611</v>
      </c>
      <c r="P58" s="262">
        <v>9.2086237927082749E-3</v>
      </c>
      <c r="Q58" s="262">
        <v>0.32016760048870552</v>
      </c>
      <c r="R58" s="262">
        <v>0.43676340764895322</v>
      </c>
      <c r="S58" s="262">
        <v>0.39511276174953708</v>
      </c>
      <c r="T58" s="262">
        <v>0.57135184551224982</v>
      </c>
      <c r="U58" s="262">
        <v>1.187260233286159</v>
      </c>
      <c r="V58" s="262">
        <v>1.0694190266903529</v>
      </c>
      <c r="W58" s="262">
        <v>0.65047737394240679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1.257105935399068E-4</v>
      </c>
      <c r="R61" s="229">
        <v>2.7957106599283489E-4</v>
      </c>
      <c r="S61" s="229">
        <v>1.7993359767277259E-4</v>
      </c>
      <c r="T61" s="229">
        <v>1.571961434666445E-3</v>
      </c>
      <c r="U61" s="229">
        <v>4.7588791989272138E-3</v>
      </c>
      <c r="V61" s="229">
        <v>4.2037380485584527E-3</v>
      </c>
      <c r="W61" s="229">
        <v>2.132075686973477E-3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0.40523865646654023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3.3237142985326887E-2</v>
      </c>
      <c r="P62" s="229">
        <v>0</v>
      </c>
      <c r="Q62" s="229">
        <v>5.719751370733446E-4</v>
      </c>
      <c r="R62" s="229">
        <v>8.0107400749858545E-4</v>
      </c>
      <c r="S62" s="229">
        <v>1.1609044684013871E-3</v>
      </c>
      <c r="T62" s="229">
        <v>6.6436540299143806E-3</v>
      </c>
      <c r="U62" s="229">
        <v>1.4900106340609551E-2</v>
      </c>
      <c r="V62" s="229">
        <v>1.6158278638786119E-2</v>
      </c>
      <c r="W62" s="229">
        <v>7.7785740065971004E-3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5.0493308155960287E-2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5.6731877432240392</v>
      </c>
      <c r="C65" s="229">
        <v>5.6841599157326472</v>
      </c>
      <c r="D65" s="229">
        <v>5.6040051081664322</v>
      </c>
      <c r="E65" s="229">
        <v>5.2720087031076366</v>
      </c>
      <c r="F65" s="229">
        <v>6.6368464092868802</v>
      </c>
      <c r="G65" s="229">
        <v>6.6025188444392899</v>
      </c>
      <c r="H65" s="229">
        <v>5.4328030191104979</v>
      </c>
      <c r="I65" s="229">
        <v>6.1781350112019844</v>
      </c>
      <c r="J65" s="229">
        <v>6.6325298112290394</v>
      </c>
      <c r="K65" s="229">
        <v>2.9083592515652139</v>
      </c>
      <c r="L65" s="229">
        <v>3.892720919388069</v>
      </c>
      <c r="M65" s="229">
        <v>5.2543109276345801</v>
      </c>
      <c r="N65" s="229">
        <v>0.94436789002132648</v>
      </c>
      <c r="O65" s="229">
        <v>1.0959343338788581</v>
      </c>
      <c r="P65" s="229">
        <v>8.7366034652047019E-3</v>
      </c>
      <c r="Q65" s="229">
        <v>0.31945167907555277</v>
      </c>
      <c r="R65" s="229">
        <v>0.4356565067028903</v>
      </c>
      <c r="S65" s="229">
        <v>0.39375198300381298</v>
      </c>
      <c r="T65" s="229">
        <v>0.56310033922135316</v>
      </c>
      <c r="U65" s="229">
        <v>1.1675297607544759</v>
      </c>
      <c r="V65" s="229">
        <v>1.048971692018817</v>
      </c>
      <c r="W65" s="229">
        <v>0.6405068710851396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5.1815468857872332E-2</v>
      </c>
      <c r="C68" s="229">
        <v>0.1133212164652327</v>
      </c>
      <c r="D68" s="229">
        <v>8.9639434726547534E-2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6.4816725030274504E-3</v>
      </c>
      <c r="L68" s="229">
        <v>3.5336264199462269E-3</v>
      </c>
      <c r="M68" s="229">
        <v>5.157102864687621E-2</v>
      </c>
      <c r="N68" s="229">
        <v>0.55151921771701329</v>
      </c>
      <c r="O68" s="229">
        <v>3.068579694942632E-2</v>
      </c>
      <c r="P68" s="229">
        <v>4.7202032750357263E-4</v>
      </c>
      <c r="Q68" s="229">
        <v>1.8235682539379041E-5</v>
      </c>
      <c r="R68" s="229">
        <v>2.625587257143768E-5</v>
      </c>
      <c r="S68" s="229">
        <v>1.994067964995041E-5</v>
      </c>
      <c r="T68" s="229">
        <v>3.5890826315873599E-5</v>
      </c>
      <c r="U68" s="229">
        <v>7.148699214586915E-5</v>
      </c>
      <c r="V68" s="229">
        <v>8.5317984190958572E-5</v>
      </c>
      <c r="W68" s="229">
        <v>5.9853163696630122E-5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2.4048510629567939</v>
      </c>
      <c r="C69" s="263">
        <v>2.4384145964575592</v>
      </c>
      <c r="D69" s="263">
        <v>2.4130257440691532</v>
      </c>
      <c r="E69" s="263">
        <v>2.4593811016318678</v>
      </c>
      <c r="F69" s="263">
        <v>2.6708829220342158</v>
      </c>
      <c r="G69" s="263">
        <v>2.6904856312198429</v>
      </c>
      <c r="H69" s="263">
        <v>2.348075700730011</v>
      </c>
      <c r="I69" s="263">
        <v>2.4365624792445311</v>
      </c>
      <c r="J69" s="263">
        <v>2.677565671081505</v>
      </c>
      <c r="K69" s="263">
        <v>1.3749248623150441</v>
      </c>
      <c r="L69" s="263">
        <v>1.810613165772635</v>
      </c>
      <c r="M69" s="263">
        <v>2.7097429402220041</v>
      </c>
      <c r="N69" s="263">
        <v>0.70167363869082944</v>
      </c>
      <c r="O69" s="263">
        <v>0.68697640704189855</v>
      </c>
      <c r="P69" s="263">
        <v>6.7454438123057386E-3</v>
      </c>
      <c r="Q69" s="263">
        <v>0.22049687080755939</v>
      </c>
      <c r="R69" s="263">
        <v>0.30092855276827257</v>
      </c>
      <c r="S69" s="263">
        <v>0.23290284622550511</v>
      </c>
      <c r="T69" s="263">
        <v>0.33741286874059528</v>
      </c>
      <c r="U69" s="263">
        <v>0.6696693769286064</v>
      </c>
      <c r="V69" s="263">
        <v>0.6213232838784406</v>
      </c>
      <c r="W69" s="263">
        <v>0.37449718553520422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12.32136512899079</v>
      </c>
      <c r="C72" s="223">
        <v>11.68304136295335</v>
      </c>
      <c r="D72" s="223">
        <v>10.063525822848</v>
      </c>
      <c r="E72" s="223">
        <v>11.13945191571066</v>
      </c>
      <c r="F72" s="223">
        <v>10.38924444439656</v>
      </c>
      <c r="G72" s="223">
        <v>10.19307568322219</v>
      </c>
      <c r="H72" s="223">
        <v>11.39658056750087</v>
      </c>
      <c r="I72" s="223">
        <v>14.450773436426431</v>
      </c>
      <c r="J72" s="223">
        <v>9.8487179407914383</v>
      </c>
      <c r="K72" s="223">
        <v>6.7550730187714496</v>
      </c>
      <c r="L72" s="223">
        <v>14.186144267674511</v>
      </c>
      <c r="M72" s="223">
        <v>15.0640309117529</v>
      </c>
      <c r="N72" s="223">
        <v>14.08332010910442</v>
      </c>
      <c r="O72" s="223">
        <v>11.91503038428575</v>
      </c>
      <c r="P72" s="223">
        <v>12.750370087202089</v>
      </c>
      <c r="Q72" s="223">
        <v>11.73211664849047</v>
      </c>
      <c r="R72" s="223">
        <v>13.22961138337288</v>
      </c>
      <c r="S72" s="223">
        <v>14.441657954705651</v>
      </c>
      <c r="T72" s="223">
        <v>15.076691901682659</v>
      </c>
      <c r="U72" s="223">
        <v>15.17003125932912</v>
      </c>
      <c r="V72" s="223">
        <v>16.108552467379571</v>
      </c>
      <c r="W72" s="223">
        <v>14.76497937938986</v>
      </c>
      <c r="X72" s="223">
        <v>16.00168137021949</v>
      </c>
      <c r="Y72" s="223">
        <v>14.515184220323761</v>
      </c>
      <c r="DA72" s="89" t="s">
        <v>706</v>
      </c>
    </row>
    <row r="73" spans="1:105" ht="12" customHeight="1" x14ac:dyDescent="0.25">
      <c r="A73" s="55" t="s">
        <v>91</v>
      </c>
      <c r="B73" s="259">
        <v>1.7211357560951188E-2</v>
      </c>
      <c r="C73" s="259">
        <v>1.6195492458909819E-2</v>
      </c>
      <c r="D73" s="259">
        <v>1.3945886754913799E-2</v>
      </c>
      <c r="E73" s="259">
        <v>1.536028695728354E-2</v>
      </c>
      <c r="F73" s="259">
        <v>1.443689268789451E-2</v>
      </c>
      <c r="G73" s="259">
        <v>1.415101714142405E-2</v>
      </c>
      <c r="H73" s="259">
        <v>1.5649578785915941E-2</v>
      </c>
      <c r="I73" s="259">
        <v>1.965704299468116E-2</v>
      </c>
      <c r="J73" s="259">
        <v>1.3257272811120281E-2</v>
      </c>
      <c r="K73" s="259">
        <v>9.0561947248647932E-3</v>
      </c>
      <c r="L73" s="259">
        <v>1.87655973978894E-2</v>
      </c>
      <c r="M73" s="259">
        <v>1.9505196606716839E-2</v>
      </c>
      <c r="N73" s="259">
        <v>1.833782541285876E-2</v>
      </c>
      <c r="O73" s="259">
        <v>1.537864196608953E-2</v>
      </c>
      <c r="P73" s="259">
        <v>1.638785592070038E-2</v>
      </c>
      <c r="Q73" s="259">
        <v>1.5080989339505109E-2</v>
      </c>
      <c r="R73" s="259">
        <v>1.682498974208007E-2</v>
      </c>
      <c r="S73" s="259">
        <v>1.8569998502562319E-2</v>
      </c>
      <c r="T73" s="259">
        <v>1.9186185954417311E-2</v>
      </c>
      <c r="U73" s="259">
        <v>1.9103837565559251E-2</v>
      </c>
      <c r="V73" s="259">
        <v>2.0155587583168329E-2</v>
      </c>
      <c r="W73" s="259">
        <v>1.8466348591958691E-2</v>
      </c>
      <c r="X73" s="259">
        <v>2.0116550908857889E-2</v>
      </c>
      <c r="Y73" s="259">
        <v>1.7951684382649279E-2</v>
      </c>
      <c r="DA73" s="67" t="s">
        <v>707</v>
      </c>
    </row>
    <row r="74" spans="1:105" ht="12" customHeight="1" x14ac:dyDescent="0.25">
      <c r="A74" s="173" t="s">
        <v>92</v>
      </c>
      <c r="B74" s="224">
        <v>2.460605981697592E-3</v>
      </c>
      <c r="C74" s="224">
        <v>2.315373757113986E-3</v>
      </c>
      <c r="D74" s="224">
        <v>1.9937609365034701E-3</v>
      </c>
      <c r="E74" s="224">
        <v>2.1959693669622768E-3</v>
      </c>
      <c r="F74" s="224">
        <v>2.0639571503385961E-3</v>
      </c>
      <c r="G74" s="224">
        <v>2.0230872144735589E-3</v>
      </c>
      <c r="H74" s="224">
        <v>2.2592074373357501E-3</v>
      </c>
      <c r="I74" s="224">
        <v>2.868979651038937E-3</v>
      </c>
      <c r="J74" s="224">
        <v>1.9538878736762261E-3</v>
      </c>
      <c r="K74" s="224">
        <v>1.341154538764953E-3</v>
      </c>
      <c r="L74" s="224">
        <v>2.8018730312092299E-3</v>
      </c>
      <c r="M74" s="224">
        <v>2.9336575104038001E-3</v>
      </c>
      <c r="N74" s="224">
        <v>2.7761501096289351E-3</v>
      </c>
      <c r="O74" s="224">
        <v>2.3417999304057302E-3</v>
      </c>
      <c r="P74" s="224">
        <v>2.5085592435974921E-3</v>
      </c>
      <c r="Q74" s="224">
        <v>2.3158913281615232E-3</v>
      </c>
      <c r="R74" s="224">
        <v>2.5949691565022551E-3</v>
      </c>
      <c r="S74" s="224">
        <v>2.8752949898533911E-3</v>
      </c>
      <c r="T74" s="224">
        <v>2.9811058514674282E-3</v>
      </c>
      <c r="U74" s="224">
        <v>2.9776334133444229E-3</v>
      </c>
      <c r="V74" s="224">
        <v>3.1504175165126369E-3</v>
      </c>
      <c r="W74" s="224">
        <v>2.8936805238331509E-3</v>
      </c>
      <c r="X74" s="224">
        <v>3.1594240562123452E-3</v>
      </c>
      <c r="Y74" s="224">
        <v>2.8251665919939301E-3</v>
      </c>
      <c r="DA74" s="177" t="s">
        <v>708</v>
      </c>
    </row>
    <row r="75" spans="1:105" ht="12" customHeight="1" x14ac:dyDescent="0.25">
      <c r="A75" s="173" t="s">
        <v>93</v>
      </c>
      <c r="B75" s="224">
        <v>0.29191738263656292</v>
      </c>
      <c r="C75" s="224">
        <v>0.2746875574673649</v>
      </c>
      <c r="D75" s="224">
        <v>0.2365325771440982</v>
      </c>
      <c r="E75" s="224">
        <v>0.26052185304021641</v>
      </c>
      <c r="F75" s="224">
        <v>0.24486040173940751</v>
      </c>
      <c r="G75" s="224">
        <v>0.2400117405579798</v>
      </c>
      <c r="H75" s="224">
        <v>0.26542845689952582</v>
      </c>
      <c r="I75" s="224">
        <v>0.33339802052573131</v>
      </c>
      <c r="J75" s="224">
        <v>0.22485317420290821</v>
      </c>
      <c r="K75" s="224">
        <v>0.15359977569273589</v>
      </c>
      <c r="L75" s="224">
        <v>0.31827844239502412</v>
      </c>
      <c r="M75" s="224">
        <v>0.33082259322545099</v>
      </c>
      <c r="N75" s="224">
        <v>0.31102311243089031</v>
      </c>
      <c r="O75" s="224">
        <v>0.2608331675957325</v>
      </c>
      <c r="P75" s="224">
        <v>0.27795018437415858</v>
      </c>
      <c r="Q75" s="224">
        <v>0.25578475840548037</v>
      </c>
      <c r="R75" s="224">
        <v>0.28536429802249702</v>
      </c>
      <c r="S75" s="224">
        <v>0.3149609401370948</v>
      </c>
      <c r="T75" s="224">
        <v>0.32541193608683339</v>
      </c>
      <c r="U75" s="224">
        <v>0.32401524636874152</v>
      </c>
      <c r="V75" s="224">
        <v>0.34185370630667072</v>
      </c>
      <c r="W75" s="224">
        <v>0.313202960819846</v>
      </c>
      <c r="X75" s="224">
        <v>0.34119161537333292</v>
      </c>
      <c r="Y75" s="224">
        <v>0.30447387432063922</v>
      </c>
      <c r="DA75" s="177" t="s">
        <v>709</v>
      </c>
    </row>
    <row r="76" spans="1:105" ht="12" customHeight="1" x14ac:dyDescent="0.25">
      <c r="A76" s="173" t="s">
        <v>94</v>
      </c>
      <c r="B76" s="224">
        <v>6.0186911518186259E-3</v>
      </c>
      <c r="C76" s="224">
        <v>5.6634502430497908E-3</v>
      </c>
      <c r="D76" s="224">
        <v>4.8767788896848397E-3</v>
      </c>
      <c r="E76" s="224">
        <v>5.3713847307979724E-3</v>
      </c>
      <c r="F76" s="224">
        <v>5.0484802243329664E-3</v>
      </c>
      <c r="G76" s="224">
        <v>4.9485115486506501E-3</v>
      </c>
      <c r="H76" s="224">
        <v>5.5260663082004318E-3</v>
      </c>
      <c r="I76" s="224">
        <v>7.0310598380469366E-3</v>
      </c>
      <c r="J76" s="224">
        <v>4.7965202217000388E-3</v>
      </c>
      <c r="K76" s="224">
        <v>3.280490666009469E-3</v>
      </c>
      <c r="L76" s="224">
        <v>6.8663044594183169E-3</v>
      </c>
      <c r="M76" s="224">
        <v>7.2011960565071228E-3</v>
      </c>
      <c r="N76" s="224">
        <v>6.8245939077853507E-3</v>
      </c>
      <c r="O76" s="224">
        <v>5.764353200754471E-3</v>
      </c>
      <c r="P76" s="224">
        <v>6.1556010254906184E-3</v>
      </c>
      <c r="Q76" s="224">
        <v>5.6647162321221646E-3</v>
      </c>
      <c r="R76" s="224">
        <v>6.3588828195620482E-3</v>
      </c>
      <c r="S76" s="224">
        <v>7.0572217904831648E-3</v>
      </c>
      <c r="T76" s="224">
        <v>7.3274961598893077E-3</v>
      </c>
      <c r="U76" s="224">
        <v>7.3283988371278964E-3</v>
      </c>
      <c r="V76" s="224">
        <v>7.7625798713558264E-3</v>
      </c>
      <c r="W76" s="224">
        <v>7.1373296355645216E-3</v>
      </c>
      <c r="X76" s="224">
        <v>7.7999759572401498E-3</v>
      </c>
      <c r="Y76" s="224">
        <v>6.9805187553722524E-3</v>
      </c>
      <c r="DA76" s="177" t="s">
        <v>710</v>
      </c>
    </row>
    <row r="77" spans="1:105" ht="12" customHeight="1" x14ac:dyDescent="0.25">
      <c r="A77" s="56" t="s">
        <v>95</v>
      </c>
      <c r="B77" s="260">
        <v>4.740863457216335E-2</v>
      </c>
      <c r="C77" s="260">
        <v>4.5128964157442539E-2</v>
      </c>
      <c r="D77" s="260">
        <v>3.8907507156398742E-2</v>
      </c>
      <c r="E77" s="260">
        <v>4.3501181093974141E-2</v>
      </c>
      <c r="F77" s="260">
        <v>3.9957999971309083E-2</v>
      </c>
      <c r="G77" s="260">
        <v>3.9232665526044139E-2</v>
      </c>
      <c r="H77" s="260">
        <v>4.4258924897376997E-2</v>
      </c>
      <c r="I77" s="260">
        <v>5.6295463776804187E-2</v>
      </c>
      <c r="J77" s="260">
        <v>3.8053586259649372E-2</v>
      </c>
      <c r="K77" s="260">
        <v>2.6696035019830151E-2</v>
      </c>
      <c r="L77" s="260">
        <v>5.6220388647766038E-2</v>
      </c>
      <c r="M77" s="260">
        <v>6.0179500034386393E-2</v>
      </c>
      <c r="N77" s="260">
        <v>5.549817979961804E-2</v>
      </c>
      <c r="O77" s="260">
        <v>4.8653073976873983E-2</v>
      </c>
      <c r="P77" s="260">
        <v>5.3431759245734518E-2</v>
      </c>
      <c r="Q77" s="260">
        <v>4.8778549287536423E-2</v>
      </c>
      <c r="R77" s="260">
        <v>5.5245837024390287E-2</v>
      </c>
      <c r="S77" s="260">
        <v>5.9549724747638373E-2</v>
      </c>
      <c r="T77" s="260">
        <v>6.3393922678531417E-2</v>
      </c>
      <c r="U77" s="260">
        <v>6.2733602419932061E-2</v>
      </c>
      <c r="V77" s="260">
        <v>6.6468973088466748E-2</v>
      </c>
      <c r="W77" s="260">
        <v>6.1800117929919518E-2</v>
      </c>
      <c r="X77" s="260">
        <v>6.8414364712473696E-2</v>
      </c>
      <c r="Y77" s="260">
        <v>6.2266501898139752E-2</v>
      </c>
      <c r="DA77" s="68" t="s">
        <v>711</v>
      </c>
    </row>
    <row r="78" spans="1:105" ht="12" customHeight="1" x14ac:dyDescent="0.25">
      <c r="A78" s="37" t="s">
        <v>159</v>
      </c>
      <c r="B78" s="226">
        <v>7.975020362966127E-4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2.7191938928151059E-4</v>
      </c>
      <c r="P78" s="226">
        <v>0</v>
      </c>
      <c r="Q78" s="226">
        <v>1.5603763589832531E-5</v>
      </c>
      <c r="R78" s="226">
        <v>1.724679290720545E-5</v>
      </c>
      <c r="S78" s="226">
        <v>4.2964035724066172E-5</v>
      </c>
      <c r="T78" s="226">
        <v>1.7065400973952389E-4</v>
      </c>
      <c r="U78" s="226">
        <v>1.6705379914657429E-4</v>
      </c>
      <c r="V78" s="226">
        <v>2.0664609305500191E-4</v>
      </c>
      <c r="W78" s="226">
        <v>1.7266070314512081E-4</v>
      </c>
      <c r="X78" s="226">
        <v>2.199367641651127E-4</v>
      </c>
      <c r="Y78" s="226">
        <v>2.607676142075311E-4</v>
      </c>
      <c r="DA78" s="69" t="s">
        <v>712</v>
      </c>
    </row>
    <row r="79" spans="1:105" ht="12" customHeight="1" x14ac:dyDescent="0.25">
      <c r="A79" s="37" t="s">
        <v>35</v>
      </c>
      <c r="B79" s="226">
        <v>1.1684222063745369E-2</v>
      </c>
      <c r="C79" s="226">
        <v>1.0463576470922459E-2</v>
      </c>
      <c r="D79" s="226">
        <v>8.9494852315871974E-3</v>
      </c>
      <c r="E79" s="226">
        <v>8.7866721198742743E-3</v>
      </c>
      <c r="F79" s="226">
        <v>9.8369362596952802E-3</v>
      </c>
      <c r="G79" s="226">
        <v>9.4493734419329543E-3</v>
      </c>
      <c r="H79" s="226">
        <v>1.025341153926327E-2</v>
      </c>
      <c r="I79" s="226">
        <v>1.4943091322519581E-2</v>
      </c>
      <c r="J79" s="226">
        <v>9.5116199161904003E-3</v>
      </c>
      <c r="K79" s="226">
        <v>6.2049714641087576E-3</v>
      </c>
      <c r="L79" s="226">
        <v>1.2836327861342461E-2</v>
      </c>
      <c r="M79" s="226">
        <v>1.023020646831788E-2</v>
      </c>
      <c r="N79" s="226">
        <v>1.2106188432719279E-2</v>
      </c>
      <c r="O79" s="226">
        <v>9.3832380898344458E-3</v>
      </c>
      <c r="P79" s="226">
        <v>9.7153100357907068E-3</v>
      </c>
      <c r="Q79" s="226">
        <v>9.1202994617468041E-3</v>
      </c>
      <c r="R79" s="226">
        <v>9.8159339072741245E-3</v>
      </c>
      <c r="S79" s="226">
        <v>1.525046383620505E-2</v>
      </c>
      <c r="T79" s="226">
        <v>1.5137250231323861E-2</v>
      </c>
      <c r="U79" s="226">
        <v>1.369893046353314E-2</v>
      </c>
      <c r="V79" s="226">
        <v>1.403936892823201E-2</v>
      </c>
      <c r="W79" s="226">
        <v>1.48788382596795E-2</v>
      </c>
      <c r="X79" s="226">
        <v>2.0432395678533721E-2</v>
      </c>
      <c r="Y79" s="226">
        <v>1.431606044415433E-2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3.4926910472121361E-2</v>
      </c>
      <c r="C82" s="226">
        <v>3.4665387686520083E-2</v>
      </c>
      <c r="D82" s="226">
        <v>2.9958021924811541E-2</v>
      </c>
      <c r="E82" s="226">
        <v>3.4714508974099868E-2</v>
      </c>
      <c r="F82" s="226">
        <v>3.0121063711613799E-2</v>
      </c>
      <c r="G82" s="226">
        <v>2.9783292084111179E-2</v>
      </c>
      <c r="H82" s="226">
        <v>3.4005513358113727E-2</v>
      </c>
      <c r="I82" s="226">
        <v>4.1352372454284622E-2</v>
      </c>
      <c r="J82" s="226">
        <v>2.8541966343458972E-2</v>
      </c>
      <c r="K82" s="226">
        <v>2.0491063555721389E-2</v>
      </c>
      <c r="L82" s="226">
        <v>4.3384060786423581E-2</v>
      </c>
      <c r="M82" s="226">
        <v>4.9949293566068503E-2</v>
      </c>
      <c r="N82" s="226">
        <v>4.3391991366898759E-2</v>
      </c>
      <c r="O82" s="226">
        <v>3.8997916497758023E-2</v>
      </c>
      <c r="P82" s="226">
        <v>4.371644920994381E-2</v>
      </c>
      <c r="Q82" s="226">
        <v>3.9642646062199777E-2</v>
      </c>
      <c r="R82" s="226">
        <v>4.5412656324208961E-2</v>
      </c>
      <c r="S82" s="226">
        <v>4.4256296875709263E-2</v>
      </c>
      <c r="T82" s="226">
        <v>4.8086018437468028E-2</v>
      </c>
      <c r="U82" s="226">
        <v>4.8867618157252338E-2</v>
      </c>
      <c r="V82" s="226">
        <v>5.2222958067179727E-2</v>
      </c>
      <c r="W82" s="226">
        <v>4.6748618967094903E-2</v>
      </c>
      <c r="X82" s="226">
        <v>4.7762032269774858E-2</v>
      </c>
      <c r="Y82" s="226">
        <v>4.7689673839777888E-2</v>
      </c>
      <c r="DA82" s="69" t="s">
        <v>716</v>
      </c>
    </row>
    <row r="83" spans="1:105" ht="12" customHeight="1" x14ac:dyDescent="0.25">
      <c r="A83" s="57" t="s">
        <v>558</v>
      </c>
      <c r="B83" s="261">
        <v>2.7601358665336768</v>
      </c>
      <c r="C83" s="261">
        <v>2.62601873409649</v>
      </c>
      <c r="D83" s="261">
        <v>2.2639815390349391</v>
      </c>
      <c r="E83" s="261">
        <v>2.5310173746713009</v>
      </c>
      <c r="F83" s="261">
        <v>2.32524858898564</v>
      </c>
      <c r="G83" s="261">
        <v>2.2829943507265469</v>
      </c>
      <c r="H83" s="261">
        <v>2.57539000680273</v>
      </c>
      <c r="I83" s="261">
        <v>3.2500763282302629</v>
      </c>
      <c r="J83" s="261">
        <v>2.2144574818370839</v>
      </c>
      <c r="K83" s="261">
        <v>1.5534244726784521</v>
      </c>
      <c r="L83" s="261">
        <v>3.25585826305021</v>
      </c>
      <c r="M83" s="261">
        <v>3.4673809839404401</v>
      </c>
      <c r="N83" s="261">
        <v>3.2272239262130729</v>
      </c>
      <c r="O83" s="261">
        <v>2.8311204930312832</v>
      </c>
      <c r="P83" s="261">
        <v>3.1085717767134642</v>
      </c>
      <c r="Q83" s="261">
        <v>2.8378748265431399</v>
      </c>
      <c r="R83" s="261">
        <v>3.1999384523090271</v>
      </c>
      <c r="S83" s="261">
        <v>3.4654463861882672</v>
      </c>
      <c r="T83" s="261">
        <v>3.6138227625060861</v>
      </c>
      <c r="U83" s="261">
        <v>3.6036803948136442</v>
      </c>
      <c r="V83" s="261">
        <v>3.8410300962198058</v>
      </c>
      <c r="W83" s="261">
        <v>3.5378208157384501</v>
      </c>
      <c r="X83" s="261">
        <v>3.884246158629677</v>
      </c>
      <c r="Y83" s="261">
        <v>3.548466498601861</v>
      </c>
      <c r="DA83" s="70" t="s">
        <v>717</v>
      </c>
    </row>
    <row r="84" spans="1:105" ht="12" customHeight="1" x14ac:dyDescent="0.25">
      <c r="A84" s="60" t="s">
        <v>560</v>
      </c>
      <c r="B84" s="262">
        <v>0.72952362331626064</v>
      </c>
      <c r="C84" s="262">
        <v>0.610611138617561</v>
      </c>
      <c r="D84" s="262">
        <v>0.52225502269576662</v>
      </c>
      <c r="E84" s="262">
        <v>0.51275392144217879</v>
      </c>
      <c r="F84" s="262">
        <v>0.57404300209709946</v>
      </c>
      <c r="G84" s="262">
        <v>0.55142643556295889</v>
      </c>
      <c r="H84" s="262">
        <v>0.59834678057759971</v>
      </c>
      <c r="I84" s="262">
        <v>0.86835461596840458</v>
      </c>
      <c r="J84" s="262">
        <v>0.55505888290320538</v>
      </c>
      <c r="K84" s="262">
        <v>0.36209652610823811</v>
      </c>
      <c r="L84" s="262">
        <v>0.74843509571743194</v>
      </c>
      <c r="M84" s="262">
        <v>0.59592713509291007</v>
      </c>
      <c r="N84" s="262">
        <v>0.70646719348434905</v>
      </c>
      <c r="O84" s="262">
        <v>0.56382442733640881</v>
      </c>
      <c r="P84" s="262">
        <v>0.56694539763360574</v>
      </c>
      <c r="Q84" s="262">
        <v>0.53331414446036329</v>
      </c>
      <c r="R84" s="262">
        <v>0.5739268065040013</v>
      </c>
      <c r="S84" s="262">
        <v>0.8928011010018192</v>
      </c>
      <c r="T84" s="262">
        <v>0.88038566147331188</v>
      </c>
      <c r="U84" s="262">
        <v>0.80726219321191983</v>
      </c>
      <c r="V84" s="262">
        <v>0.83409200861067767</v>
      </c>
      <c r="W84" s="262">
        <v>0.87465672775097969</v>
      </c>
      <c r="X84" s="262">
        <v>1.192319341845185</v>
      </c>
      <c r="Y84" s="262">
        <v>0.84881613800263445</v>
      </c>
      <c r="DA84" s="72" t="s">
        <v>718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2.089173272968455E-4</v>
      </c>
      <c r="R85" s="230">
        <v>3.6665373433032342E-4</v>
      </c>
      <c r="S85" s="230">
        <v>4.0564912966995149E-4</v>
      </c>
      <c r="T85" s="230">
        <v>2.4236694343865062E-3</v>
      </c>
      <c r="U85" s="230">
        <v>3.2456121931658932E-3</v>
      </c>
      <c r="V85" s="230">
        <v>3.2721546422287209E-3</v>
      </c>
      <c r="W85" s="230">
        <v>2.8684995954893189E-3</v>
      </c>
      <c r="X85" s="230">
        <v>4.8210968898119754E-3</v>
      </c>
      <c r="Y85" s="230">
        <v>4.3093527354607936E-3</v>
      </c>
      <c r="DA85" s="71" t="s">
        <v>719</v>
      </c>
    </row>
    <row r="86" spans="1:105" ht="12" customHeight="1" x14ac:dyDescent="0.25">
      <c r="A86" s="59" t="s">
        <v>159</v>
      </c>
      <c r="B86" s="230">
        <v>4.7680645627866523E-2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1.6257377974713341E-2</v>
      </c>
      <c r="P86" s="230">
        <v>0</v>
      </c>
      <c r="Q86" s="230">
        <v>9.3282112409144721E-4</v>
      </c>
      <c r="R86" s="230">
        <v>1.030991696418259E-3</v>
      </c>
      <c r="S86" s="230">
        <v>2.5683452580764891E-3</v>
      </c>
      <c r="T86" s="230">
        <v>1.0088965611906611E-2</v>
      </c>
      <c r="U86" s="230">
        <v>9.9776006175109726E-3</v>
      </c>
      <c r="V86" s="230">
        <v>1.2342749205248339E-2</v>
      </c>
      <c r="W86" s="230">
        <v>1.0306695010916319E-2</v>
      </c>
      <c r="X86" s="230">
        <v>1.310494130302739E-2</v>
      </c>
      <c r="Y86" s="230">
        <v>1.5565974626813471E-2</v>
      </c>
      <c r="DA86" s="71" t="s">
        <v>720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0.68184297768839408</v>
      </c>
      <c r="C88" s="230">
        <v>0.610611138617561</v>
      </c>
      <c r="D88" s="230">
        <v>0.52225502269576662</v>
      </c>
      <c r="E88" s="230">
        <v>0.51275392144217879</v>
      </c>
      <c r="F88" s="230">
        <v>0.57404300209709946</v>
      </c>
      <c r="G88" s="230">
        <v>0.55142643556295889</v>
      </c>
      <c r="H88" s="230">
        <v>0.59834678057759971</v>
      </c>
      <c r="I88" s="230">
        <v>0.86835461596840458</v>
      </c>
      <c r="J88" s="230">
        <v>0.55505888290320538</v>
      </c>
      <c r="K88" s="230">
        <v>0.36209652610823811</v>
      </c>
      <c r="L88" s="230">
        <v>0.74843509571743194</v>
      </c>
      <c r="M88" s="230">
        <v>0.59592713509291007</v>
      </c>
      <c r="N88" s="230">
        <v>0.70646719348434905</v>
      </c>
      <c r="O88" s="230">
        <v>0.54756704936169542</v>
      </c>
      <c r="P88" s="230">
        <v>0.56694539763360574</v>
      </c>
      <c r="Q88" s="230">
        <v>0.53217240600897497</v>
      </c>
      <c r="R88" s="230">
        <v>0.57252916107325269</v>
      </c>
      <c r="S88" s="230">
        <v>0.88982710661407272</v>
      </c>
      <c r="T88" s="230">
        <v>0.8678730264270188</v>
      </c>
      <c r="U88" s="230">
        <v>0.79403898040124299</v>
      </c>
      <c r="V88" s="230">
        <v>0.81847710476320057</v>
      </c>
      <c r="W88" s="230">
        <v>0.8614815331445741</v>
      </c>
      <c r="X88" s="230">
        <v>1.174393303652346</v>
      </c>
      <c r="Y88" s="230">
        <v>0.82894081064036018</v>
      </c>
      <c r="DA88" s="71" t="s">
        <v>722</v>
      </c>
    </row>
    <row r="89" spans="1:105" ht="12" customHeight="1" x14ac:dyDescent="0.25">
      <c r="A89" s="60" t="s">
        <v>566</v>
      </c>
      <c r="B89" s="262">
        <v>2.030612243217417</v>
      </c>
      <c r="C89" s="262">
        <v>2.015407595478929</v>
      </c>
      <c r="D89" s="262">
        <v>1.741726516339172</v>
      </c>
      <c r="E89" s="262">
        <v>2.018263453229121</v>
      </c>
      <c r="F89" s="262">
        <v>1.751205586888541</v>
      </c>
      <c r="G89" s="262">
        <v>1.731567915163589</v>
      </c>
      <c r="H89" s="262">
        <v>1.9770432262251301</v>
      </c>
      <c r="I89" s="262">
        <v>2.381721712261859</v>
      </c>
      <c r="J89" s="262">
        <v>1.659398598933878</v>
      </c>
      <c r="K89" s="262">
        <v>1.191327946570214</v>
      </c>
      <c r="L89" s="262">
        <v>2.507423167332778</v>
      </c>
      <c r="M89" s="262">
        <v>2.871453848847529</v>
      </c>
      <c r="N89" s="262">
        <v>2.5207567327287239</v>
      </c>
      <c r="O89" s="262">
        <v>2.267296065694874</v>
      </c>
      <c r="P89" s="262">
        <v>2.5416263790798581</v>
      </c>
      <c r="Q89" s="262">
        <v>2.304560682082776</v>
      </c>
      <c r="R89" s="262">
        <v>2.626011645805026</v>
      </c>
      <c r="S89" s="262">
        <v>2.5726452851864479</v>
      </c>
      <c r="T89" s="262">
        <v>2.733437101032774</v>
      </c>
      <c r="U89" s="262">
        <v>2.7964182016017238</v>
      </c>
      <c r="V89" s="262">
        <v>3.0069380876091292</v>
      </c>
      <c r="W89" s="262">
        <v>2.6631640879874698</v>
      </c>
      <c r="X89" s="262">
        <v>2.6919268167844921</v>
      </c>
      <c r="Y89" s="262">
        <v>2.6996503605992261</v>
      </c>
      <c r="DA89" s="72" t="s">
        <v>723</v>
      </c>
    </row>
    <row r="90" spans="1:105" ht="12" customHeight="1" x14ac:dyDescent="0.25">
      <c r="A90" s="57" t="s">
        <v>517</v>
      </c>
      <c r="B90" s="294">
        <v>5.4494464464574213</v>
      </c>
      <c r="C90" s="294">
        <v>5.1846536369328877</v>
      </c>
      <c r="D90" s="294">
        <v>4.4698691475043804</v>
      </c>
      <c r="E90" s="294">
        <v>4.9970886598586306</v>
      </c>
      <c r="F90" s="294">
        <v>4.590831130458529</v>
      </c>
      <c r="G90" s="294">
        <v>4.5074069007600279</v>
      </c>
      <c r="H90" s="294">
        <v>5.0846953191613311</v>
      </c>
      <c r="I90" s="294">
        <v>6.4167554620535192</v>
      </c>
      <c r="J90" s="294">
        <v>4.3720918240098197</v>
      </c>
      <c r="K90" s="294">
        <v>3.0669879606719341</v>
      </c>
      <c r="L90" s="294">
        <v>6.4281709668263947</v>
      </c>
      <c r="M90" s="294">
        <v>6.8457887202407823</v>
      </c>
      <c r="N90" s="294">
        <v>6.3716370523130657</v>
      </c>
      <c r="O90" s="294">
        <v>5.5895942287860807</v>
      </c>
      <c r="P90" s="294">
        <v>6.1373773760793719</v>
      </c>
      <c r="Q90" s="294">
        <v>5.6029295791217857</v>
      </c>
      <c r="R90" s="294">
        <v>6.3177662517451711</v>
      </c>
      <c r="S90" s="294">
        <v>6.8419691666551303</v>
      </c>
      <c r="T90" s="294">
        <v>7.1349145707083066</v>
      </c>
      <c r="U90" s="294">
        <v>7.1148900892143381</v>
      </c>
      <c r="V90" s="294">
        <v>7.583499081466555</v>
      </c>
      <c r="W90" s="294">
        <v>6.9848608926417732</v>
      </c>
      <c r="X90" s="294">
        <v>7.6688222789891141</v>
      </c>
      <c r="Y90" s="294">
        <v>7.0058790893738694</v>
      </c>
      <c r="DA90" s="70" t="s">
        <v>724</v>
      </c>
    </row>
    <row r="91" spans="1:105" ht="12" customHeight="1" x14ac:dyDescent="0.25">
      <c r="A91" s="60" t="s">
        <v>519</v>
      </c>
      <c r="B91" s="262">
        <v>1.4403276175241979</v>
      </c>
      <c r="C91" s="262">
        <v>1.205553951112424</v>
      </c>
      <c r="D91" s="262">
        <v>1.031108943614484</v>
      </c>
      <c r="E91" s="262">
        <v>1.012350540054872</v>
      </c>
      <c r="F91" s="262">
        <v>1.133356019107989</v>
      </c>
      <c r="G91" s="262">
        <v>1.0887032287780261</v>
      </c>
      <c r="H91" s="262">
        <v>1.181339939349705</v>
      </c>
      <c r="I91" s="262">
        <v>1.7144271894834939</v>
      </c>
      <c r="J91" s="262">
        <v>1.095874914596199</v>
      </c>
      <c r="K91" s="262">
        <v>0.7149016290829171</v>
      </c>
      <c r="L91" s="262">
        <v>1.477665292572516</v>
      </c>
      <c r="M91" s="262">
        <v>1.1765627366590321</v>
      </c>
      <c r="N91" s="262">
        <v>1.39480638752283</v>
      </c>
      <c r="O91" s="262">
        <v>1.1131810789564249</v>
      </c>
      <c r="P91" s="262">
        <v>1.1193429352265361</v>
      </c>
      <c r="Q91" s="262">
        <v>1.05294340927675</v>
      </c>
      <c r="R91" s="262">
        <v>1.133126609509143</v>
      </c>
      <c r="S91" s="262">
        <v>1.7626928609705359</v>
      </c>
      <c r="T91" s="262">
        <v>1.7381805629926841</v>
      </c>
      <c r="U91" s="262">
        <v>1.5938099799713059</v>
      </c>
      <c r="V91" s="262">
        <v>1.646781155758926</v>
      </c>
      <c r="W91" s="262">
        <v>1.7268697004030249</v>
      </c>
      <c r="X91" s="262">
        <v>2.354043682864269</v>
      </c>
      <c r="Y91" s="262">
        <v>1.6758515923142621</v>
      </c>
      <c r="DA91" s="72" t="s">
        <v>725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4.1247382081627167E-4</v>
      </c>
      <c r="R92" s="297">
        <v>7.2389910723343943E-4</v>
      </c>
      <c r="S92" s="297">
        <v>8.0088927323878581E-4</v>
      </c>
      <c r="T92" s="297">
        <v>4.785147335225887E-3</v>
      </c>
      <c r="U92" s="297">
        <v>6.4079417419544444E-3</v>
      </c>
      <c r="V92" s="297">
        <v>6.4603455589112369E-3</v>
      </c>
      <c r="W92" s="297">
        <v>5.6633932832208644E-3</v>
      </c>
      <c r="X92" s="297">
        <v>9.5184840836139498E-3</v>
      </c>
      <c r="Y92" s="297">
        <v>8.5081271670442472E-3</v>
      </c>
      <c r="DA92" s="71" t="s">
        <v>726</v>
      </c>
    </row>
    <row r="93" spans="1:105" ht="12" customHeight="1" x14ac:dyDescent="0.25">
      <c r="A93" s="59" t="s">
        <v>159</v>
      </c>
      <c r="B93" s="297">
        <v>9.4137802429227799E-2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3.2097590450964782E-2</v>
      </c>
      <c r="P93" s="297">
        <v>0</v>
      </c>
      <c r="Q93" s="297">
        <v>1.8417059904534711E-3</v>
      </c>
      <c r="R93" s="297">
        <v>2.03552807109796E-3</v>
      </c>
      <c r="S93" s="297">
        <v>5.070786590472328E-3</v>
      </c>
      <c r="T93" s="297">
        <v>1.991904763415921E-2</v>
      </c>
      <c r="U93" s="297">
        <v>1.9699175279204732E-2</v>
      </c>
      <c r="V93" s="297">
        <v>2.4368782570303619E-2</v>
      </c>
      <c r="W93" s="297">
        <v>2.0348919480001639E-2</v>
      </c>
      <c r="X93" s="297">
        <v>2.5873608861328262E-2</v>
      </c>
      <c r="Y93" s="297">
        <v>3.073252521524019E-2</v>
      </c>
      <c r="DA93" s="71" t="s">
        <v>727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1.34618981509497</v>
      </c>
      <c r="C95" s="297">
        <v>1.205553951112424</v>
      </c>
      <c r="D95" s="297">
        <v>1.031108943614484</v>
      </c>
      <c r="E95" s="297">
        <v>1.012350540054872</v>
      </c>
      <c r="F95" s="297">
        <v>1.133356019107989</v>
      </c>
      <c r="G95" s="297">
        <v>1.0887032287780261</v>
      </c>
      <c r="H95" s="297">
        <v>1.181339939349705</v>
      </c>
      <c r="I95" s="297">
        <v>1.7144271894834939</v>
      </c>
      <c r="J95" s="297">
        <v>1.095874914596199</v>
      </c>
      <c r="K95" s="297">
        <v>0.7149016290829171</v>
      </c>
      <c r="L95" s="297">
        <v>1.477665292572516</v>
      </c>
      <c r="M95" s="297">
        <v>1.1765627366590321</v>
      </c>
      <c r="N95" s="297">
        <v>1.39480638752283</v>
      </c>
      <c r="O95" s="297">
        <v>1.0810834885054601</v>
      </c>
      <c r="P95" s="297">
        <v>1.1193429352265361</v>
      </c>
      <c r="Q95" s="297">
        <v>1.0506892294654799</v>
      </c>
      <c r="R95" s="297">
        <v>1.1303671823308119</v>
      </c>
      <c r="S95" s="297">
        <v>1.7568211851068249</v>
      </c>
      <c r="T95" s="297">
        <v>1.7134763680232989</v>
      </c>
      <c r="U95" s="297">
        <v>1.567702862950147</v>
      </c>
      <c r="V95" s="297">
        <v>1.615952027629711</v>
      </c>
      <c r="W95" s="297">
        <v>1.7008573876398021</v>
      </c>
      <c r="X95" s="297">
        <v>2.3186515899193272</v>
      </c>
      <c r="Y95" s="297">
        <v>1.6366109399319779</v>
      </c>
      <c r="DA95" s="71" t="s">
        <v>729</v>
      </c>
    </row>
    <row r="96" spans="1:105" ht="12" customHeight="1" x14ac:dyDescent="0.25">
      <c r="A96" s="60" t="s">
        <v>525</v>
      </c>
      <c r="B96" s="262">
        <v>4.0091188289332234</v>
      </c>
      <c r="C96" s="262">
        <v>3.9790996858204628</v>
      </c>
      <c r="D96" s="262">
        <v>3.4387602038898968</v>
      </c>
      <c r="E96" s="262">
        <v>3.984738119803759</v>
      </c>
      <c r="F96" s="262">
        <v>3.45747511135054</v>
      </c>
      <c r="G96" s="262">
        <v>3.418703671982001</v>
      </c>
      <c r="H96" s="262">
        <v>3.9033553798116261</v>
      </c>
      <c r="I96" s="262">
        <v>4.7023282725700248</v>
      </c>
      <c r="J96" s="262">
        <v>3.2762169094136211</v>
      </c>
      <c r="K96" s="262">
        <v>2.352086331589017</v>
      </c>
      <c r="L96" s="262">
        <v>4.9505056742538791</v>
      </c>
      <c r="M96" s="262">
        <v>5.6692259835817502</v>
      </c>
      <c r="N96" s="262">
        <v>4.9768306647902349</v>
      </c>
      <c r="O96" s="262">
        <v>4.4764131498296562</v>
      </c>
      <c r="P96" s="262">
        <v>5.0180344408528361</v>
      </c>
      <c r="Q96" s="262">
        <v>4.5499861698450346</v>
      </c>
      <c r="R96" s="262">
        <v>5.1846396422360286</v>
      </c>
      <c r="S96" s="262">
        <v>5.0792763056845942</v>
      </c>
      <c r="T96" s="262">
        <v>5.3967340077156223</v>
      </c>
      <c r="U96" s="262">
        <v>5.5210801092430319</v>
      </c>
      <c r="V96" s="262">
        <v>5.9367179257076286</v>
      </c>
      <c r="W96" s="262">
        <v>5.2579911922387481</v>
      </c>
      <c r="X96" s="262">
        <v>5.314778596124845</v>
      </c>
      <c r="Y96" s="262">
        <v>5.3300274970596071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3.7467661440964974</v>
      </c>
      <c r="C97" s="294">
        <f t="shared" si="1"/>
        <v>3.5283781538400905</v>
      </c>
      <c r="D97" s="294">
        <f t="shared" si="1"/>
        <v>3.0334186254270787</v>
      </c>
      <c r="E97" s="294">
        <f t="shared" si="1"/>
        <v>3.2843952059914954</v>
      </c>
      <c r="F97" s="294">
        <f t="shared" si="1"/>
        <v>3.1667969931791111</v>
      </c>
      <c r="G97" s="294">
        <f t="shared" si="1"/>
        <v>3.1023074097470422</v>
      </c>
      <c r="H97" s="294">
        <f t="shared" si="1"/>
        <v>3.4033730072084527</v>
      </c>
      <c r="I97" s="294">
        <f t="shared" si="1"/>
        <v>4.3646910793563478</v>
      </c>
      <c r="J97" s="294">
        <f t="shared" si="1"/>
        <v>2.9792541935754819</v>
      </c>
      <c r="K97" s="294">
        <f t="shared" si="1"/>
        <v>1.9406869347788573</v>
      </c>
      <c r="L97" s="294">
        <f t="shared" si="1"/>
        <v>4.099182431866593</v>
      </c>
      <c r="M97" s="294">
        <f t="shared" si="1"/>
        <v>4.3302190641382126</v>
      </c>
      <c r="N97" s="294">
        <f t="shared" si="1"/>
        <v>4.089999268917504</v>
      </c>
      <c r="O97" s="294">
        <f t="shared" si="1"/>
        <v>3.1613446257985274</v>
      </c>
      <c r="P97" s="294">
        <f t="shared" si="1"/>
        <v>3.1479869745995739</v>
      </c>
      <c r="Q97" s="294">
        <f t="shared" si="1"/>
        <v>2.9636873382327416</v>
      </c>
      <c r="R97" s="294">
        <f t="shared" si="1"/>
        <v>3.3455177025536535</v>
      </c>
      <c r="S97" s="294">
        <f t="shared" si="1"/>
        <v>3.7312292216946181</v>
      </c>
      <c r="T97" s="294">
        <f t="shared" si="1"/>
        <v>3.9096539217371316</v>
      </c>
      <c r="U97" s="294">
        <f t="shared" si="1"/>
        <v>4.0353020566964322</v>
      </c>
      <c r="V97" s="294">
        <f t="shared" si="1"/>
        <v>4.2446320253270429</v>
      </c>
      <c r="W97" s="294">
        <f t="shared" si="1"/>
        <v>3.8387972335085125</v>
      </c>
      <c r="X97" s="294">
        <f t="shared" si="1"/>
        <v>4.0079310015925875</v>
      </c>
      <c r="Y97" s="294">
        <f t="shared" si="1"/>
        <v>3.5663408863992374</v>
      </c>
      <c r="DA97" s="70"/>
    </row>
    <row r="98" spans="1:105" ht="12" customHeight="1" x14ac:dyDescent="0.25">
      <c r="A98" s="60" t="s">
        <v>528</v>
      </c>
      <c r="B98" s="262">
        <v>0.35329144444909572</v>
      </c>
      <c r="C98" s="262">
        <v>0.29507899555257999</v>
      </c>
      <c r="D98" s="262">
        <v>0.25218319899658881</v>
      </c>
      <c r="E98" s="262">
        <v>0.2455115873965126</v>
      </c>
      <c r="F98" s="262">
        <v>0.27835815000130643</v>
      </c>
      <c r="G98" s="262">
        <v>0.26727229592939078</v>
      </c>
      <c r="H98" s="262">
        <v>0.28769698546464501</v>
      </c>
      <c r="I98" s="262">
        <v>0.41966404634989052</v>
      </c>
      <c r="J98" s="262">
        <v>0.26860465965807012</v>
      </c>
      <c r="K98" s="262">
        <v>0.17131939807693891</v>
      </c>
      <c r="L98" s="262">
        <v>0.355501026036118</v>
      </c>
      <c r="M98" s="262">
        <v>0.28345856680915338</v>
      </c>
      <c r="N98" s="262">
        <v>0.33872444147308728</v>
      </c>
      <c r="O98" s="262">
        <v>0.25961068041526542</v>
      </c>
      <c r="P98" s="262">
        <v>0.25447603590134499</v>
      </c>
      <c r="Q98" s="262">
        <v>0.24098623032909239</v>
      </c>
      <c r="R98" s="262">
        <v>0.25975976576775861</v>
      </c>
      <c r="S98" s="262">
        <v>0.40618858351217768</v>
      </c>
      <c r="T98" s="262">
        <v>0.40165446716906922</v>
      </c>
      <c r="U98" s="262">
        <v>0.37231737755531402</v>
      </c>
      <c r="V98" s="262">
        <v>0.38364606962809772</v>
      </c>
      <c r="W98" s="262">
        <v>0.40020223962673401</v>
      </c>
      <c r="X98" s="262">
        <v>0.53772562522771938</v>
      </c>
      <c r="Y98" s="262">
        <v>0.38122385144052418</v>
      </c>
      <c r="DA98" s="72" t="s">
        <v>731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9.4402519938110939E-5</v>
      </c>
      <c r="R99" s="230">
        <v>1.6594779520348959E-4</v>
      </c>
      <c r="S99" s="230">
        <v>1.8455403471018969E-4</v>
      </c>
      <c r="T99" s="230">
        <v>1.1057400158396161E-3</v>
      </c>
      <c r="U99" s="230">
        <v>1.4969087249250761E-3</v>
      </c>
      <c r="V99" s="230">
        <v>1.5050489091693619E-3</v>
      </c>
      <c r="W99" s="230">
        <v>1.3124920052178951E-3</v>
      </c>
      <c r="X99" s="230">
        <v>2.174272653621153E-3</v>
      </c>
      <c r="Y99" s="230">
        <v>1.935434511051936E-3</v>
      </c>
      <c r="DA99" s="71" t="s">
        <v>732</v>
      </c>
    </row>
    <row r="100" spans="1:105" ht="12" customHeight="1" x14ac:dyDescent="0.25">
      <c r="A100" s="59" t="s">
        <v>159</v>
      </c>
      <c r="B100" s="230">
        <v>2.3090635625423409E-2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7.4856440288019674E-3</v>
      </c>
      <c r="P100" s="230">
        <v>0</v>
      </c>
      <c r="Q100" s="230">
        <v>4.2150962730157199E-4</v>
      </c>
      <c r="R100" s="230">
        <v>4.6662772767391901E-4</v>
      </c>
      <c r="S100" s="230">
        <v>1.168493767735824E-3</v>
      </c>
      <c r="T100" s="230">
        <v>4.6028442811710344E-3</v>
      </c>
      <c r="U100" s="230">
        <v>4.6017689512071079E-3</v>
      </c>
      <c r="V100" s="230">
        <v>5.6771281490710038E-3</v>
      </c>
      <c r="W100" s="230">
        <v>4.7158642878383488E-3</v>
      </c>
      <c r="X100" s="230">
        <v>5.9102142424675638E-3</v>
      </c>
      <c r="Y100" s="230">
        <v>6.9910555808033971E-3</v>
      </c>
      <c r="DA100" s="71" t="s">
        <v>733</v>
      </c>
    </row>
    <row r="101" spans="1:105" ht="12" customHeight="1" x14ac:dyDescent="0.25">
      <c r="A101" s="59" t="s">
        <v>35</v>
      </c>
      <c r="B101" s="230">
        <v>0.33020080882367231</v>
      </c>
      <c r="C101" s="230">
        <v>0.29507899555257999</v>
      </c>
      <c r="D101" s="230">
        <v>0.25218319899658881</v>
      </c>
      <c r="E101" s="230">
        <v>0.2455115873965126</v>
      </c>
      <c r="F101" s="230">
        <v>0.27835815000130643</v>
      </c>
      <c r="G101" s="230">
        <v>0.26727229592939078</v>
      </c>
      <c r="H101" s="230">
        <v>0.28769698546464501</v>
      </c>
      <c r="I101" s="230">
        <v>0.41966404634989052</v>
      </c>
      <c r="J101" s="230">
        <v>0.26860465965807012</v>
      </c>
      <c r="K101" s="230">
        <v>0.17131939807693891</v>
      </c>
      <c r="L101" s="230">
        <v>0.355501026036118</v>
      </c>
      <c r="M101" s="230">
        <v>0.28345856680915338</v>
      </c>
      <c r="N101" s="230">
        <v>0.33872444147308728</v>
      </c>
      <c r="O101" s="230">
        <v>0.25212503638646339</v>
      </c>
      <c r="P101" s="230">
        <v>0.25447603590134499</v>
      </c>
      <c r="Q101" s="230">
        <v>0.2404703181818528</v>
      </c>
      <c r="R101" s="230">
        <v>0.25912719024488112</v>
      </c>
      <c r="S101" s="230">
        <v>0.40483553570973169</v>
      </c>
      <c r="T101" s="230">
        <v>0.39594588287205862</v>
      </c>
      <c r="U101" s="230">
        <v>0.36621869987918182</v>
      </c>
      <c r="V101" s="230">
        <v>0.37646389256985729</v>
      </c>
      <c r="W101" s="230">
        <v>0.3941738833336777</v>
      </c>
      <c r="X101" s="230">
        <v>0.52964113833163062</v>
      </c>
      <c r="Y101" s="230">
        <v>0.37229736134866892</v>
      </c>
      <c r="DA101" s="71" t="s">
        <v>734</v>
      </c>
    </row>
    <row r="102" spans="1:105" ht="12" customHeight="1" x14ac:dyDescent="0.25">
      <c r="A102" s="60" t="s">
        <v>533</v>
      </c>
      <c r="B102" s="262">
        <v>2.410096081610114</v>
      </c>
      <c r="C102" s="262">
        <v>2.259349599736403</v>
      </c>
      <c r="D102" s="262">
        <v>1.940201552978464</v>
      </c>
      <c r="E102" s="262">
        <v>2.072519357951244</v>
      </c>
      <c r="F102" s="262">
        <v>2.0392649212635159</v>
      </c>
      <c r="G102" s="262">
        <v>1.995757011796732</v>
      </c>
      <c r="H102" s="262">
        <v>2.165074472974382</v>
      </c>
      <c r="I102" s="262">
        <v>2.7939731286836071</v>
      </c>
      <c r="J102" s="262">
        <v>1.9076316746726649</v>
      </c>
      <c r="K102" s="262">
        <v>1.2057123453300029</v>
      </c>
      <c r="L102" s="262">
        <v>2.5526743114356449</v>
      </c>
      <c r="M102" s="262">
        <v>2.680925406557352</v>
      </c>
      <c r="N102" s="262">
        <v>2.5426668067777398</v>
      </c>
      <c r="O102" s="262">
        <v>1.857766628999681</v>
      </c>
      <c r="P102" s="262">
        <v>1.752690308721933</v>
      </c>
      <c r="Q102" s="262">
        <v>1.6813497822197561</v>
      </c>
      <c r="R102" s="262">
        <v>1.897222809505752</v>
      </c>
      <c r="S102" s="262">
        <v>2.1545905311019422</v>
      </c>
      <c r="T102" s="262">
        <v>2.2609355024835072</v>
      </c>
      <c r="U102" s="262">
        <v>2.373248704728923</v>
      </c>
      <c r="V102" s="262">
        <v>2.4779251338505399</v>
      </c>
      <c r="W102" s="262">
        <v>2.2200549670456562</v>
      </c>
      <c r="X102" s="262">
        <v>2.2561698576735552</v>
      </c>
      <c r="Y102" s="262">
        <v>1.972638782092081</v>
      </c>
      <c r="DA102" s="72" t="s">
        <v>735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6.6732504540061542E-4</v>
      </c>
      <c r="R105" s="229">
        <v>1.2283561679251049E-3</v>
      </c>
      <c r="S105" s="229">
        <v>9.9301772559112376E-4</v>
      </c>
      <c r="T105" s="229">
        <v>6.2977102701494529E-3</v>
      </c>
      <c r="U105" s="229">
        <v>9.6347082196201715E-3</v>
      </c>
      <c r="V105" s="229">
        <v>9.8689173423520422E-3</v>
      </c>
      <c r="W105" s="229">
        <v>7.375805876310754E-3</v>
      </c>
      <c r="X105" s="229">
        <v>9.2232600278637587E-3</v>
      </c>
      <c r="Y105" s="229">
        <v>1.011466578573892E-2</v>
      </c>
      <c r="DA105" s="73" t="s">
        <v>738</v>
      </c>
    </row>
    <row r="106" spans="1:105" ht="12" customHeight="1" x14ac:dyDescent="0.25">
      <c r="A106" s="64" t="s">
        <v>159</v>
      </c>
      <c r="B106" s="229">
        <v>0.1594469664998219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5.4391422971233172E-2</v>
      </c>
      <c r="P106" s="229">
        <v>0</v>
      </c>
      <c r="Q106" s="229">
        <v>3.036286151925013E-3</v>
      </c>
      <c r="R106" s="229">
        <v>3.521784186555015E-3</v>
      </c>
      <c r="S106" s="229">
        <v>6.414010220127493E-3</v>
      </c>
      <c r="T106" s="229">
        <v>2.6658896313211781E-2</v>
      </c>
      <c r="U106" s="229">
        <v>3.0227471231122759E-2</v>
      </c>
      <c r="V106" s="229">
        <v>3.8025275761509457E-2</v>
      </c>
      <c r="W106" s="229">
        <v>2.6983475396272771E-2</v>
      </c>
      <c r="X106" s="229">
        <v>2.5454921484665039E-2</v>
      </c>
      <c r="Y106" s="229">
        <v>3.7354164846482282E-2</v>
      </c>
      <c r="DA106" s="73" t="s">
        <v>739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8.9253159193233206E-2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2.2321971549516588</v>
      </c>
      <c r="C109" s="229">
        <v>2.2193053934095022</v>
      </c>
      <c r="D109" s="229">
        <v>1.9125141057831609</v>
      </c>
      <c r="E109" s="229">
        <v>2.072519357951244</v>
      </c>
      <c r="F109" s="229">
        <v>2.0392649212635159</v>
      </c>
      <c r="G109" s="229">
        <v>1.995757011796732</v>
      </c>
      <c r="H109" s="229">
        <v>2.165074472974382</v>
      </c>
      <c r="I109" s="229">
        <v>2.7939731286836071</v>
      </c>
      <c r="J109" s="229">
        <v>1.9076316746726649</v>
      </c>
      <c r="K109" s="229">
        <v>1.203362763302382</v>
      </c>
      <c r="L109" s="229">
        <v>2.5506581204552838</v>
      </c>
      <c r="M109" s="229">
        <v>2.6581962987941452</v>
      </c>
      <c r="N109" s="229">
        <v>1.63199093205993</v>
      </c>
      <c r="O109" s="229">
        <v>1.7610635105054919</v>
      </c>
      <c r="P109" s="229">
        <v>1.675324458151457</v>
      </c>
      <c r="Q109" s="229">
        <v>1.6775646060192819</v>
      </c>
      <c r="R109" s="229">
        <v>1.8923758347055439</v>
      </c>
      <c r="S109" s="229">
        <v>2.147091441058826</v>
      </c>
      <c r="T109" s="229">
        <v>2.2278589744011308</v>
      </c>
      <c r="U109" s="229">
        <v>2.3332661475569552</v>
      </c>
      <c r="V109" s="229">
        <v>2.4298647550685439</v>
      </c>
      <c r="W109" s="229">
        <v>2.1855242679850351</v>
      </c>
      <c r="X109" s="229">
        <v>2.2212641059267351</v>
      </c>
      <c r="Y109" s="229">
        <v>1.9251699514598599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744</v>
      </c>
    </row>
    <row r="112" spans="1:105" ht="12" customHeight="1" x14ac:dyDescent="0.25">
      <c r="A112" s="64" t="s">
        <v>39</v>
      </c>
      <c r="B112" s="229">
        <v>1.8451960158633499E-2</v>
      </c>
      <c r="C112" s="229">
        <v>4.0044206326900943E-2</v>
      </c>
      <c r="D112" s="229">
        <v>2.768744719530257E-2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2.3495820276211478E-3</v>
      </c>
      <c r="L112" s="229">
        <v>2.0161909803611969E-3</v>
      </c>
      <c r="M112" s="229">
        <v>2.2729107763206541E-2</v>
      </c>
      <c r="N112" s="229">
        <v>0.82142271552457724</v>
      </c>
      <c r="O112" s="229">
        <v>4.2311695522956223E-2</v>
      </c>
      <c r="P112" s="229">
        <v>7.736585057047525E-2</v>
      </c>
      <c r="Q112" s="229">
        <v>8.1565003148299596E-5</v>
      </c>
      <c r="R112" s="229">
        <v>9.6834445727363332E-5</v>
      </c>
      <c r="S112" s="229">
        <v>9.2062097397133572E-5</v>
      </c>
      <c r="T112" s="229">
        <v>1.199214990147647E-4</v>
      </c>
      <c r="U112" s="229">
        <v>1.2037772122507219E-4</v>
      </c>
      <c r="V112" s="229">
        <v>1.661856781338725E-4</v>
      </c>
      <c r="W112" s="229">
        <v>1.7141778803767739E-4</v>
      </c>
      <c r="X112" s="229">
        <v>2.2757023429084751E-4</v>
      </c>
      <c r="Y112" s="229">
        <v>0</v>
      </c>
      <c r="DA112" s="73" t="s">
        <v>745</v>
      </c>
    </row>
    <row r="113" spans="1:105" ht="12" customHeight="1" x14ac:dyDescent="0.25">
      <c r="A113" s="61" t="s">
        <v>545</v>
      </c>
      <c r="B113" s="263">
        <v>0.98337861803728777</v>
      </c>
      <c r="C113" s="263">
        <v>0.97394955855110732</v>
      </c>
      <c r="D113" s="263">
        <v>0.84103387345202629</v>
      </c>
      <c r="E113" s="263">
        <v>0.96636426064373859</v>
      </c>
      <c r="F113" s="263">
        <v>0.84917392191428887</v>
      </c>
      <c r="G113" s="263">
        <v>0.83927810202091924</v>
      </c>
      <c r="H113" s="263">
        <v>0.95060154876942582</v>
      </c>
      <c r="I113" s="263">
        <v>1.15105390432285</v>
      </c>
      <c r="J113" s="263">
        <v>0.80301785924474722</v>
      </c>
      <c r="K113" s="263">
        <v>0.56365519137191533</v>
      </c>
      <c r="L113" s="263">
        <v>1.1910070943948301</v>
      </c>
      <c r="M113" s="263">
        <v>1.365835090771707</v>
      </c>
      <c r="N113" s="263">
        <v>1.2086080206666769</v>
      </c>
      <c r="O113" s="263">
        <v>1.043967316383581</v>
      </c>
      <c r="P113" s="263">
        <v>1.140820629976296</v>
      </c>
      <c r="Q113" s="263">
        <v>1.0413513256838931</v>
      </c>
      <c r="R113" s="263">
        <v>1.188535127280143</v>
      </c>
      <c r="S113" s="263">
        <v>1.170450107080498</v>
      </c>
      <c r="T113" s="263">
        <v>1.247063952084555</v>
      </c>
      <c r="U113" s="263">
        <v>1.289735974412195</v>
      </c>
      <c r="V113" s="263">
        <v>1.3830608218484051</v>
      </c>
      <c r="W113" s="263">
        <v>1.2185400268361219</v>
      </c>
      <c r="X113" s="263">
        <v>1.214035518691313</v>
      </c>
      <c r="Y113" s="263">
        <v>1.212478252866632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80.225457508835774</v>
      </c>
      <c r="C115" s="223">
        <v>76.528183782164049</v>
      </c>
      <c r="D115" s="223">
        <v>77.352249935561161</v>
      </c>
      <c r="E115" s="223">
        <v>82.251901671902573</v>
      </c>
      <c r="F115" s="223">
        <v>80.292526237605529</v>
      </c>
      <c r="G115" s="223">
        <v>80.021684828765785</v>
      </c>
      <c r="H115" s="223">
        <v>82.775790939323826</v>
      </c>
      <c r="I115" s="223">
        <v>83.785461195013397</v>
      </c>
      <c r="J115" s="223">
        <v>88.242932923795976</v>
      </c>
      <c r="K115" s="223">
        <v>79.359978035728517</v>
      </c>
      <c r="L115" s="223">
        <v>87.082090346667599</v>
      </c>
      <c r="M115" s="223">
        <v>91.187050503330795</v>
      </c>
      <c r="N115" s="223">
        <v>88.071044111685012</v>
      </c>
      <c r="O115" s="223">
        <v>93.166902476063115</v>
      </c>
      <c r="P115" s="223">
        <v>85.692039130545325</v>
      </c>
      <c r="Q115" s="223">
        <v>89.459471409974341</v>
      </c>
      <c r="R115" s="223">
        <v>90.078166347081549</v>
      </c>
      <c r="S115" s="223">
        <v>93.460183818848463</v>
      </c>
      <c r="T115" s="223">
        <v>95.749536979143798</v>
      </c>
      <c r="U115" s="223">
        <v>88.311229754724224</v>
      </c>
      <c r="V115" s="223">
        <v>88.547683544201433</v>
      </c>
      <c r="W115" s="223">
        <v>87.286325863028495</v>
      </c>
      <c r="X115" s="223">
        <v>67.169936233198058</v>
      </c>
      <c r="Y115" s="223">
        <v>58.188757028954683</v>
      </c>
      <c r="DA115" s="89" t="s">
        <v>747</v>
      </c>
    </row>
    <row r="116" spans="1:105" ht="12" customHeight="1" x14ac:dyDescent="0.25">
      <c r="A116" s="55" t="s">
        <v>91</v>
      </c>
      <c r="B116" s="259">
        <v>0.13735651107858299</v>
      </c>
      <c r="C116" s="259">
        <v>0.12999771721063449</v>
      </c>
      <c r="D116" s="259">
        <v>0.13136535953779929</v>
      </c>
      <c r="E116" s="259">
        <v>0.13905903495167579</v>
      </c>
      <c r="F116" s="259">
        <v>0.1367458576736244</v>
      </c>
      <c r="G116" s="259">
        <v>0.13615127072434521</v>
      </c>
      <c r="H116" s="259">
        <v>0.14060528912768791</v>
      </c>
      <c r="I116" s="259">
        <v>0.1432700277215426</v>
      </c>
      <c r="J116" s="259">
        <v>0.15042540414296821</v>
      </c>
      <c r="K116" s="259">
        <v>0.13512284122284279</v>
      </c>
      <c r="L116" s="259">
        <v>0.1469480278829127</v>
      </c>
      <c r="M116" s="259">
        <v>0.15211391379916009</v>
      </c>
      <c r="N116" s="259">
        <v>0.14906184992663329</v>
      </c>
      <c r="O116" s="259">
        <v>0.15620360118510529</v>
      </c>
      <c r="P116" s="259">
        <v>0.14431582081572289</v>
      </c>
      <c r="Q116" s="259">
        <v>0.1487209863580112</v>
      </c>
      <c r="R116" s="259">
        <v>0.1501953320830422</v>
      </c>
      <c r="S116" s="259">
        <v>0.15896157014581949</v>
      </c>
      <c r="T116" s="259">
        <v>0.16116602442323849</v>
      </c>
      <c r="U116" s="259">
        <v>0.14842638209205161</v>
      </c>
      <c r="V116" s="259">
        <v>0.14915213592438439</v>
      </c>
      <c r="W116" s="259">
        <v>0.14838074575963289</v>
      </c>
      <c r="X116" s="259">
        <v>0.1159930916101497</v>
      </c>
      <c r="Y116" s="259">
        <v>9.9424797395788606E-2</v>
      </c>
      <c r="DA116" s="67" t="s">
        <v>748</v>
      </c>
    </row>
    <row r="117" spans="1:105" ht="12" customHeight="1" x14ac:dyDescent="0.25">
      <c r="A117" s="173" t="s">
        <v>92</v>
      </c>
      <c r="B117" s="224">
        <v>1.7792537876430769E-2</v>
      </c>
      <c r="C117" s="224">
        <v>1.683931317967495E-2</v>
      </c>
      <c r="D117" s="224">
        <v>1.7016471347980251E-2</v>
      </c>
      <c r="E117" s="224">
        <v>1.801307507746816E-2</v>
      </c>
      <c r="F117" s="224">
        <v>1.7713436611031849E-2</v>
      </c>
      <c r="G117" s="224">
        <v>1.7636416521246461E-2</v>
      </c>
      <c r="H117" s="224">
        <v>1.8227368009704009E-2</v>
      </c>
      <c r="I117" s="224">
        <v>1.855854793322792E-2</v>
      </c>
      <c r="J117" s="224">
        <v>1.9485422858913071E-2</v>
      </c>
      <c r="K117" s="224">
        <v>1.750319843995541E-2</v>
      </c>
      <c r="L117" s="224">
        <v>1.9190357053414028E-2</v>
      </c>
      <c r="M117" s="224">
        <v>1.9863356443108909E-2</v>
      </c>
      <c r="N117" s="224">
        <v>1.9309262749528881E-2</v>
      </c>
      <c r="O117" s="224">
        <v>2.0489407693572891E-2</v>
      </c>
      <c r="P117" s="224">
        <v>1.8809192439529571E-2</v>
      </c>
      <c r="Q117" s="224">
        <v>1.9661152730154011E-2</v>
      </c>
      <c r="R117" s="224">
        <v>1.9754469512062771E-2</v>
      </c>
      <c r="S117" s="224">
        <v>2.0811615759650501E-2</v>
      </c>
      <c r="T117" s="224">
        <v>2.1263592523285541E-2</v>
      </c>
      <c r="U117" s="224">
        <v>1.9510633253030148E-2</v>
      </c>
      <c r="V117" s="224">
        <v>1.9541243015263051E-2</v>
      </c>
      <c r="W117" s="224">
        <v>1.9382532211975279E-2</v>
      </c>
      <c r="X117" s="224">
        <v>1.511150034212304E-2</v>
      </c>
      <c r="Y117" s="224">
        <v>1.2922039192138751E-2</v>
      </c>
      <c r="DA117" s="177" t="s">
        <v>749</v>
      </c>
    </row>
    <row r="118" spans="1:105" ht="12" customHeight="1" x14ac:dyDescent="0.25">
      <c r="A118" s="173" t="s">
        <v>93</v>
      </c>
      <c r="B118" s="224">
        <v>2.4857816300829478</v>
      </c>
      <c r="C118" s="224">
        <v>2.3526073489886352</v>
      </c>
      <c r="D118" s="224">
        <v>2.3773579789128689</v>
      </c>
      <c r="E118" s="224">
        <v>2.5165927109358281</v>
      </c>
      <c r="F118" s="224">
        <v>2.474730453808347</v>
      </c>
      <c r="G118" s="224">
        <v>2.4639700369602551</v>
      </c>
      <c r="H118" s="224">
        <v>2.5379827477803309</v>
      </c>
      <c r="I118" s="224">
        <v>2.592800299418899</v>
      </c>
      <c r="J118" s="224">
        <v>2.7222932744882229</v>
      </c>
      <c r="K118" s="224">
        <v>2.445358242422115</v>
      </c>
      <c r="L118" s="224">
        <v>2.6526004129830292</v>
      </c>
      <c r="M118" s="224">
        <v>2.7396708064994439</v>
      </c>
      <c r="N118" s="224">
        <v>2.6793422828966298</v>
      </c>
      <c r="O118" s="224">
        <v>2.8027352695958219</v>
      </c>
      <c r="P118" s="224">
        <v>2.585351478037758</v>
      </c>
      <c r="Q118" s="224">
        <v>2.660526508728561</v>
      </c>
      <c r="R118" s="224">
        <v>2.6835376598556189</v>
      </c>
      <c r="S118" s="224">
        <v>2.8369906153060218</v>
      </c>
      <c r="T118" s="224">
        <v>2.873463112126867</v>
      </c>
      <c r="U118" s="224">
        <v>2.6439646473777549</v>
      </c>
      <c r="V118" s="224">
        <v>2.6547726087748149</v>
      </c>
      <c r="W118" s="224">
        <v>2.6391562131057151</v>
      </c>
      <c r="X118" s="224">
        <v>2.0617774230305779</v>
      </c>
      <c r="Y118" s="224">
        <v>1.766263028735503</v>
      </c>
      <c r="DA118" s="177" t="s">
        <v>750</v>
      </c>
    </row>
    <row r="119" spans="1:105" ht="12" customHeight="1" x14ac:dyDescent="0.25">
      <c r="A119" s="173" t="s">
        <v>94</v>
      </c>
      <c r="B119" s="224">
        <v>4.5366291592791097E-2</v>
      </c>
      <c r="C119" s="224">
        <v>4.2935819343873839E-2</v>
      </c>
      <c r="D119" s="224">
        <v>4.3387526074931543E-2</v>
      </c>
      <c r="E119" s="224">
        <v>4.592860344727779E-2</v>
      </c>
      <c r="F119" s="224">
        <v>4.5164604172122487E-2</v>
      </c>
      <c r="G119" s="224">
        <v>4.4968223201854313E-2</v>
      </c>
      <c r="H119" s="224">
        <v>4.64749940587579E-2</v>
      </c>
      <c r="I119" s="224">
        <v>4.73194157531001E-2</v>
      </c>
      <c r="J119" s="224">
        <v>4.9682703016598377E-2</v>
      </c>
      <c r="K119" s="224">
        <v>4.4628552135070283E-2</v>
      </c>
      <c r="L119" s="224">
        <v>4.8930362824080732E-2</v>
      </c>
      <c r="M119" s="224">
        <v>5.0646334247983822E-2</v>
      </c>
      <c r="N119" s="224">
        <v>4.9233541073268883E-2</v>
      </c>
      <c r="O119" s="224">
        <v>5.2242600265672227E-2</v>
      </c>
      <c r="P119" s="224">
        <v>4.79584933168508E-2</v>
      </c>
      <c r="Q119" s="224">
        <v>5.0130767965828597E-2</v>
      </c>
      <c r="R119" s="224">
        <v>5.0368701214473351E-2</v>
      </c>
      <c r="S119" s="224">
        <v>5.3064146083404547E-2</v>
      </c>
      <c r="T119" s="224">
        <v>5.4216567946695653E-2</v>
      </c>
      <c r="U119" s="224">
        <v>4.9746982890477368E-2</v>
      </c>
      <c r="V119" s="224">
        <v>4.9825029732849607E-2</v>
      </c>
      <c r="W119" s="224">
        <v>4.9420358930354541E-2</v>
      </c>
      <c r="X119" s="224">
        <v>3.853035107675376E-2</v>
      </c>
      <c r="Y119" s="224">
        <v>3.2947801040828242E-2</v>
      </c>
      <c r="DA119" s="177" t="s">
        <v>751</v>
      </c>
    </row>
    <row r="120" spans="1:105" ht="12" customHeight="1" x14ac:dyDescent="0.25">
      <c r="A120" s="56" t="s">
        <v>95</v>
      </c>
      <c r="B120" s="260">
        <v>0.36859563792297789</v>
      </c>
      <c r="C120" s="260">
        <v>0.35251984155135652</v>
      </c>
      <c r="D120" s="260">
        <v>0.35651698087481781</v>
      </c>
      <c r="E120" s="260">
        <v>0.38143869957177129</v>
      </c>
      <c r="F120" s="260">
        <v>0.36897144848726238</v>
      </c>
      <c r="G120" s="260">
        <v>0.36790141305359042</v>
      </c>
      <c r="H120" s="260">
        <v>0.38253198380924452</v>
      </c>
      <c r="I120" s="260">
        <v>0.38548458358272908</v>
      </c>
      <c r="J120" s="260">
        <v>0.40593020967125087</v>
      </c>
      <c r="K120" s="260">
        <v>0.37014259461509302</v>
      </c>
      <c r="L120" s="260">
        <v>0.40544182445014759</v>
      </c>
      <c r="M120" s="260">
        <v>0.42515235007540758</v>
      </c>
      <c r="N120" s="260">
        <v>0.40707572958120458</v>
      </c>
      <c r="O120" s="260">
        <v>0.44213734858862969</v>
      </c>
      <c r="P120" s="260">
        <v>0.41269729562106799</v>
      </c>
      <c r="Q120" s="260">
        <v>0.42947041926522761</v>
      </c>
      <c r="R120" s="260">
        <v>0.43212529739029942</v>
      </c>
      <c r="S120" s="260">
        <v>0.44582795936090858</v>
      </c>
      <c r="T120" s="260">
        <v>0.45641474025799961</v>
      </c>
      <c r="U120" s="260">
        <v>0.41859902309997871</v>
      </c>
      <c r="V120" s="260">
        <v>0.42043823408525011</v>
      </c>
      <c r="W120" s="260">
        <v>0.41525429076628728</v>
      </c>
      <c r="X120" s="260">
        <v>0.32163201983095208</v>
      </c>
      <c r="Y120" s="260">
        <v>0.27988627634874869</v>
      </c>
      <c r="DA120" s="68" t="s">
        <v>752</v>
      </c>
    </row>
    <row r="121" spans="1:105" ht="12" customHeight="1" x14ac:dyDescent="0.25">
      <c r="A121" s="37" t="s">
        <v>159</v>
      </c>
      <c r="B121" s="226">
        <v>6.2004690594110491E-3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2.4710816394440541E-3</v>
      </c>
      <c r="P121" s="226">
        <v>0</v>
      </c>
      <c r="Q121" s="226">
        <v>1.3738323482189241E-4</v>
      </c>
      <c r="R121" s="226">
        <v>1.3490202910247811E-4</v>
      </c>
      <c r="S121" s="226">
        <v>3.2165670712909928E-4</v>
      </c>
      <c r="T121" s="226">
        <v>1.2286509847990259E-3</v>
      </c>
      <c r="U121" s="226">
        <v>1.1146906032878799E-3</v>
      </c>
      <c r="V121" s="226">
        <v>1.307104870253162E-3</v>
      </c>
      <c r="W121" s="226">
        <v>1.160161181391923E-3</v>
      </c>
      <c r="X121" s="226">
        <v>1.033974458299859E-3</v>
      </c>
      <c r="Y121" s="226">
        <v>1.1721435171079271E-3</v>
      </c>
      <c r="DA121" s="69" t="s">
        <v>753</v>
      </c>
    </row>
    <row r="122" spans="1:105" ht="12" customHeight="1" x14ac:dyDescent="0.25">
      <c r="A122" s="37" t="s">
        <v>35</v>
      </c>
      <c r="B122" s="226">
        <v>9.0843225587195681E-2</v>
      </c>
      <c r="C122" s="226">
        <v>8.1735053938342461E-2</v>
      </c>
      <c r="D122" s="226">
        <v>8.2005856667291113E-2</v>
      </c>
      <c r="E122" s="226">
        <v>7.7045650317587547E-2</v>
      </c>
      <c r="F122" s="226">
        <v>9.0834091371508913E-2</v>
      </c>
      <c r="G122" s="226">
        <v>8.8610799066161108E-2</v>
      </c>
      <c r="H122" s="226">
        <v>8.8620721493382446E-2</v>
      </c>
      <c r="I122" s="226">
        <v>0.10232318821882801</v>
      </c>
      <c r="J122" s="226">
        <v>0.1014636003173907</v>
      </c>
      <c r="K122" s="226">
        <v>8.6032410263613746E-2</v>
      </c>
      <c r="L122" s="226">
        <v>9.2571117214248308E-2</v>
      </c>
      <c r="M122" s="226">
        <v>7.2273719776281831E-2</v>
      </c>
      <c r="N122" s="226">
        <v>8.8798146290388069E-2</v>
      </c>
      <c r="O122" s="226">
        <v>8.527066577925195E-2</v>
      </c>
      <c r="P122" s="226">
        <v>7.5039306855896284E-2</v>
      </c>
      <c r="Q122" s="226">
        <v>8.0299617165155213E-2</v>
      </c>
      <c r="R122" s="226">
        <v>7.6778877600708506E-2</v>
      </c>
      <c r="S122" s="226">
        <v>0.11417488830076029</v>
      </c>
      <c r="T122" s="226">
        <v>0.1089830671558953</v>
      </c>
      <c r="U122" s="226">
        <v>9.1408092128431012E-2</v>
      </c>
      <c r="V122" s="226">
        <v>8.8803650870324449E-2</v>
      </c>
      <c r="W122" s="226">
        <v>9.9975560499024368E-2</v>
      </c>
      <c r="X122" s="226">
        <v>9.6057497861612468E-2</v>
      </c>
      <c r="Y122" s="226">
        <v>6.4350312407989579E-2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0.27155194327637122</v>
      </c>
      <c r="C125" s="226">
        <v>0.27078478761301411</v>
      </c>
      <c r="D125" s="226">
        <v>0.27451112420752671</v>
      </c>
      <c r="E125" s="226">
        <v>0.30439304925418381</v>
      </c>
      <c r="F125" s="226">
        <v>0.27813735711575349</v>
      </c>
      <c r="G125" s="226">
        <v>0.27929061398742933</v>
      </c>
      <c r="H125" s="226">
        <v>0.29391126231586212</v>
      </c>
      <c r="I125" s="226">
        <v>0.28316139536390111</v>
      </c>
      <c r="J125" s="226">
        <v>0.30446660935386022</v>
      </c>
      <c r="K125" s="226">
        <v>0.28411018435147928</v>
      </c>
      <c r="L125" s="226">
        <v>0.31287070723589933</v>
      </c>
      <c r="M125" s="226">
        <v>0.35287863029912581</v>
      </c>
      <c r="N125" s="226">
        <v>0.31827758329081651</v>
      </c>
      <c r="O125" s="226">
        <v>0.35439560116993368</v>
      </c>
      <c r="P125" s="226">
        <v>0.33765798876517172</v>
      </c>
      <c r="Q125" s="226">
        <v>0.34903341886525052</v>
      </c>
      <c r="R125" s="226">
        <v>0.35521151776048843</v>
      </c>
      <c r="S125" s="226">
        <v>0.33133141435301922</v>
      </c>
      <c r="T125" s="226">
        <v>0.34620302211730519</v>
      </c>
      <c r="U125" s="226">
        <v>0.32607624036825977</v>
      </c>
      <c r="V125" s="226">
        <v>0.33032747834467252</v>
      </c>
      <c r="W125" s="226">
        <v>0.31411856908587099</v>
      </c>
      <c r="X125" s="226">
        <v>0.2245405475110398</v>
      </c>
      <c r="Y125" s="226">
        <v>0.21436382042365129</v>
      </c>
      <c r="DA125" s="69" t="s">
        <v>757</v>
      </c>
    </row>
    <row r="126" spans="1:105" ht="12" customHeight="1" x14ac:dyDescent="0.25">
      <c r="A126" s="57" t="s">
        <v>602</v>
      </c>
      <c r="B126" s="294">
        <v>37.690944647412962</v>
      </c>
      <c r="C126" s="294">
        <v>36.027973834838079</v>
      </c>
      <c r="D126" s="294">
        <v>36.436236554470511</v>
      </c>
      <c r="E126" s="294">
        <v>38.979175511816223</v>
      </c>
      <c r="F126" s="294">
        <v>37.711362717066322</v>
      </c>
      <c r="G126" s="294">
        <v>37.601251038029631</v>
      </c>
      <c r="H126" s="294">
        <v>39.095224954243683</v>
      </c>
      <c r="I126" s="294">
        <v>39.401945218516182</v>
      </c>
      <c r="J126" s="294">
        <v>41.489379997142493</v>
      </c>
      <c r="K126" s="294">
        <v>37.82912203793861</v>
      </c>
      <c r="L126" s="294">
        <v>41.436120828935152</v>
      </c>
      <c r="M126" s="294">
        <v>43.441085032828568</v>
      </c>
      <c r="N126" s="294">
        <v>41.601525836802537</v>
      </c>
      <c r="O126" s="294">
        <v>45.187580546207997</v>
      </c>
      <c r="P126" s="294">
        <v>42.170317100514303</v>
      </c>
      <c r="Q126" s="294">
        <v>43.884527789424688</v>
      </c>
      <c r="R126" s="294">
        <v>44.153801045678932</v>
      </c>
      <c r="S126" s="294">
        <v>45.56806053959555</v>
      </c>
      <c r="T126" s="294">
        <v>46.644594370215437</v>
      </c>
      <c r="U126" s="294">
        <v>42.777103676640323</v>
      </c>
      <c r="V126" s="294">
        <v>42.964058100398702</v>
      </c>
      <c r="W126" s="294">
        <v>42.438046038553928</v>
      </c>
      <c r="X126" s="294">
        <v>32.871362583060041</v>
      </c>
      <c r="Y126" s="294">
        <v>28.596677748356331</v>
      </c>
      <c r="DA126" s="70" t="s">
        <v>758</v>
      </c>
    </row>
    <row r="127" spans="1:105" ht="12" customHeight="1" x14ac:dyDescent="0.25">
      <c r="A127" s="60" t="s">
        <v>604</v>
      </c>
      <c r="B127" s="262">
        <v>9.9619858713421934</v>
      </c>
      <c r="C127" s="262">
        <v>8.3773515549359558</v>
      </c>
      <c r="D127" s="262">
        <v>8.4051072063135166</v>
      </c>
      <c r="E127" s="262">
        <v>7.8967158812421676</v>
      </c>
      <c r="F127" s="262">
        <v>9.3099481792271579</v>
      </c>
      <c r="G127" s="262">
        <v>9.0820740866091647</v>
      </c>
      <c r="H127" s="262">
        <v>9.0830910757356875</v>
      </c>
      <c r="I127" s="262">
        <v>10.48751152201646</v>
      </c>
      <c r="J127" s="262">
        <v>10.39940893083028</v>
      </c>
      <c r="K127" s="262">
        <v>8.8178047382272116</v>
      </c>
      <c r="L127" s="262">
        <v>9.4879828833531796</v>
      </c>
      <c r="M127" s="262">
        <v>7.4076216944271653</v>
      </c>
      <c r="N127" s="262">
        <v>9.1012760505715828</v>
      </c>
      <c r="O127" s="262">
        <v>8.9992148998591031</v>
      </c>
      <c r="P127" s="262">
        <v>7.6910777405832764</v>
      </c>
      <c r="Q127" s="262">
        <v>8.2471006734194638</v>
      </c>
      <c r="R127" s="262">
        <v>7.8874234826567742</v>
      </c>
      <c r="S127" s="262">
        <v>11.73967509132842</v>
      </c>
      <c r="T127" s="262">
        <v>11.32114875556538</v>
      </c>
      <c r="U127" s="262">
        <v>9.5142707450219657</v>
      </c>
      <c r="V127" s="262">
        <v>9.2663993325802778</v>
      </c>
      <c r="W127" s="262">
        <v>10.392887627407021</v>
      </c>
      <c r="X127" s="262">
        <v>9.9785521775282824</v>
      </c>
      <c r="Y127" s="262">
        <v>6.7419966651806602</v>
      </c>
      <c r="DA127" s="72" t="s">
        <v>759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760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3.2306704191807948E-3</v>
      </c>
      <c r="R129" s="230">
        <v>5.0370940957961668E-3</v>
      </c>
      <c r="S129" s="230">
        <v>5.3339864590911572E-3</v>
      </c>
      <c r="T129" s="230">
        <v>3.108282460706582E-2</v>
      </c>
      <c r="U129" s="230">
        <v>3.8057003727540721E-2</v>
      </c>
      <c r="V129" s="230">
        <v>3.6352214479734218E-2</v>
      </c>
      <c r="W129" s="230">
        <v>3.3994967678035802E-2</v>
      </c>
      <c r="X129" s="230">
        <v>4.0149024392364042E-2</v>
      </c>
      <c r="Y129" s="230">
        <v>3.4021463995288957E-2</v>
      </c>
      <c r="DA129" s="71" t="s">
        <v>761</v>
      </c>
    </row>
    <row r="130" spans="1:105" ht="12" customHeight="1" x14ac:dyDescent="0.25">
      <c r="A130" s="59" t="s">
        <v>159</v>
      </c>
      <c r="B130" s="230">
        <v>0.6511014899312757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0.25948439090133391</v>
      </c>
      <c r="P130" s="230">
        <v>0</v>
      </c>
      <c r="Q130" s="230">
        <v>1.4425024726202881E-2</v>
      </c>
      <c r="R130" s="230">
        <v>1.4163778247965849E-2</v>
      </c>
      <c r="S130" s="230">
        <v>3.3771843267597593E-2</v>
      </c>
      <c r="T130" s="230">
        <v>0.12891523241596009</v>
      </c>
      <c r="U130" s="230">
        <v>0.1169332221385095</v>
      </c>
      <c r="V130" s="230">
        <v>0.1371225737892231</v>
      </c>
      <c r="W130" s="230">
        <v>0.1217112267531385</v>
      </c>
      <c r="X130" s="230">
        <v>0.1084070789430069</v>
      </c>
      <c r="Y130" s="230">
        <v>0.12289020598382019</v>
      </c>
      <c r="DA130" s="71" t="s">
        <v>762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763</v>
      </c>
    </row>
    <row r="132" spans="1:105" ht="12" customHeight="1" x14ac:dyDescent="0.25">
      <c r="A132" s="59" t="s">
        <v>35</v>
      </c>
      <c r="B132" s="230">
        <v>9.3108843814109168</v>
      </c>
      <c r="C132" s="230">
        <v>8.3773515549359558</v>
      </c>
      <c r="D132" s="230">
        <v>8.4051072063135166</v>
      </c>
      <c r="E132" s="230">
        <v>7.8967158812421676</v>
      </c>
      <c r="F132" s="230">
        <v>9.3099481792271579</v>
      </c>
      <c r="G132" s="230">
        <v>9.0820740866091647</v>
      </c>
      <c r="H132" s="230">
        <v>9.0830910757356875</v>
      </c>
      <c r="I132" s="230">
        <v>10.48751152201646</v>
      </c>
      <c r="J132" s="230">
        <v>10.39940893083028</v>
      </c>
      <c r="K132" s="230">
        <v>8.8178047382272116</v>
      </c>
      <c r="L132" s="230">
        <v>9.4879828833531796</v>
      </c>
      <c r="M132" s="230">
        <v>7.4076216944271653</v>
      </c>
      <c r="N132" s="230">
        <v>9.1012760505715828</v>
      </c>
      <c r="O132" s="230">
        <v>8.7397305089577699</v>
      </c>
      <c r="P132" s="230">
        <v>7.6910777405832764</v>
      </c>
      <c r="Q132" s="230">
        <v>8.2294449782740795</v>
      </c>
      <c r="R132" s="230">
        <v>7.868222610313012</v>
      </c>
      <c r="S132" s="230">
        <v>11.70056926160173</v>
      </c>
      <c r="T132" s="230">
        <v>11.16115069854235</v>
      </c>
      <c r="U132" s="230">
        <v>9.3592805191559147</v>
      </c>
      <c r="V132" s="230">
        <v>9.0929245443113214</v>
      </c>
      <c r="W132" s="230">
        <v>10.23718143297585</v>
      </c>
      <c r="X132" s="230">
        <v>9.8299960741929109</v>
      </c>
      <c r="Y132" s="230">
        <v>6.5850849952015507</v>
      </c>
      <c r="DA132" s="71" t="s">
        <v>764</v>
      </c>
    </row>
    <row r="133" spans="1:105" ht="12" customHeight="1" x14ac:dyDescent="0.25">
      <c r="A133" s="60" t="s">
        <v>611</v>
      </c>
      <c r="B133" s="262">
        <v>27.728958776070769</v>
      </c>
      <c r="C133" s="262">
        <v>27.65062227990212</v>
      </c>
      <c r="D133" s="262">
        <v>28.031129348156998</v>
      </c>
      <c r="E133" s="262">
        <v>31.08245963057405</v>
      </c>
      <c r="F133" s="262">
        <v>28.401414537839159</v>
      </c>
      <c r="G133" s="262">
        <v>28.519176951420469</v>
      </c>
      <c r="H133" s="262">
        <v>30.012133878507999</v>
      </c>
      <c r="I133" s="262">
        <v>28.914433696499721</v>
      </c>
      <c r="J133" s="262">
        <v>31.089971066312209</v>
      </c>
      <c r="K133" s="262">
        <v>29.011317299711401</v>
      </c>
      <c r="L133" s="262">
        <v>31.948137945581969</v>
      </c>
      <c r="M133" s="262">
        <v>36.033463338401411</v>
      </c>
      <c r="N133" s="262">
        <v>32.500249786230953</v>
      </c>
      <c r="O133" s="262">
        <v>36.188365646348892</v>
      </c>
      <c r="P133" s="262">
        <v>34.479239359931029</v>
      </c>
      <c r="Q133" s="262">
        <v>35.637427116005227</v>
      </c>
      <c r="R133" s="262">
        <v>36.266377563022161</v>
      </c>
      <c r="S133" s="262">
        <v>33.828385448267127</v>
      </c>
      <c r="T133" s="262">
        <v>35.323445614650069</v>
      </c>
      <c r="U133" s="262">
        <v>33.262832931618348</v>
      </c>
      <c r="V133" s="262">
        <v>33.697658767818417</v>
      </c>
      <c r="W133" s="262">
        <v>32.045158411146907</v>
      </c>
      <c r="X133" s="262">
        <v>22.892810405531758</v>
      </c>
      <c r="Y133" s="262">
        <v>21.85468108317567</v>
      </c>
      <c r="DA133" s="72" t="s">
        <v>765</v>
      </c>
    </row>
    <row r="134" spans="1:105" ht="12" customHeight="1" x14ac:dyDescent="0.25">
      <c r="A134" s="57" t="s">
        <v>613</v>
      </c>
      <c r="B134" s="294">
        <v>25.75119717190962</v>
      </c>
      <c r="C134" s="294">
        <v>24.615022695882359</v>
      </c>
      <c r="D134" s="294">
        <v>24.893955842545129</v>
      </c>
      <c r="E134" s="294">
        <v>26.631341920270671</v>
      </c>
      <c r="F134" s="294">
        <v>25.76514720002465</v>
      </c>
      <c r="G134" s="294">
        <v>25.689916727975479</v>
      </c>
      <c r="H134" s="294">
        <v>26.710629189443569</v>
      </c>
      <c r="I134" s="294">
        <v>26.920186526777201</v>
      </c>
      <c r="J134" s="294">
        <v>28.346363160734221</v>
      </c>
      <c r="K134" s="294">
        <v>25.845602691893589</v>
      </c>
      <c r="L134" s="294">
        <v>28.309975446004611</v>
      </c>
      <c r="M134" s="294">
        <v>29.679806555839221</v>
      </c>
      <c r="N134" s="294">
        <v>28.42298341146315</v>
      </c>
      <c r="O134" s="294">
        <v>30.873046755723038</v>
      </c>
      <c r="P134" s="294">
        <v>28.81159282729287</v>
      </c>
      <c r="Q134" s="294">
        <v>29.982775397994409</v>
      </c>
      <c r="R134" s="294">
        <v>30.166748200474998</v>
      </c>
      <c r="S134" s="294">
        <v>31.132998195554151</v>
      </c>
      <c r="T134" s="294">
        <v>31.868507352829319</v>
      </c>
      <c r="U134" s="294">
        <v>29.226161390359159</v>
      </c>
      <c r="V134" s="294">
        <v>29.35389234200812</v>
      </c>
      <c r="W134" s="294">
        <v>28.99451052109384</v>
      </c>
      <c r="X134" s="294">
        <v>22.45836359646167</v>
      </c>
      <c r="Y134" s="294">
        <v>19.537814561249771</v>
      </c>
      <c r="DA134" s="70" t="s">
        <v>766</v>
      </c>
    </row>
    <row r="135" spans="1:105" ht="12" customHeight="1" x14ac:dyDescent="0.25">
      <c r="A135" s="60" t="s">
        <v>615</v>
      </c>
      <c r="B135" s="262">
        <v>6.8062253359924352</v>
      </c>
      <c r="C135" s="262">
        <v>5.7235719000310734</v>
      </c>
      <c r="D135" s="262">
        <v>5.7425351087790784</v>
      </c>
      <c r="E135" s="262">
        <v>5.3951921229539836</v>
      </c>
      <c r="F135" s="262">
        <v>6.3607403175021</v>
      </c>
      <c r="G135" s="262">
        <v>6.2050522405841626</v>
      </c>
      <c r="H135" s="262">
        <v>6.2057470676245554</v>
      </c>
      <c r="I135" s="262">
        <v>7.1652748311962666</v>
      </c>
      <c r="J135" s="262">
        <v>7.1050814022914004</v>
      </c>
      <c r="K135" s="262">
        <v>6.0244982067084756</v>
      </c>
      <c r="L135" s="262">
        <v>6.4823771406775101</v>
      </c>
      <c r="M135" s="262">
        <v>5.0610333227931514</v>
      </c>
      <c r="N135" s="262">
        <v>6.2181714012926532</v>
      </c>
      <c r="O135" s="262">
        <v>6.1484412090627973</v>
      </c>
      <c r="P135" s="262">
        <v>5.2546960872162503</v>
      </c>
      <c r="Q135" s="262">
        <v>5.6345819274229862</v>
      </c>
      <c r="R135" s="262">
        <v>5.3888433728653151</v>
      </c>
      <c r="S135" s="262">
        <v>8.0207776918030689</v>
      </c>
      <c r="T135" s="262">
        <v>7.7348322400588456</v>
      </c>
      <c r="U135" s="262">
        <v>6.5003375265312888</v>
      </c>
      <c r="V135" s="262">
        <v>6.3309868860849834</v>
      </c>
      <c r="W135" s="262">
        <v>7.1006259191019758</v>
      </c>
      <c r="X135" s="262">
        <v>6.8175437632963671</v>
      </c>
      <c r="Y135" s="262">
        <v>4.6062651674436301</v>
      </c>
      <c r="DA135" s="72" t="s">
        <v>767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2.2072577840654048E-3</v>
      </c>
      <c r="R136" s="297">
        <v>3.441442087687555E-3</v>
      </c>
      <c r="S136" s="297">
        <v>3.644284809130682E-3</v>
      </c>
      <c r="T136" s="297">
        <v>2.123639915645828E-2</v>
      </c>
      <c r="U136" s="297">
        <v>2.6001295959220991E-2</v>
      </c>
      <c r="V136" s="297">
        <v>2.4836550303003271E-2</v>
      </c>
      <c r="W136" s="297">
        <v>2.3226032770443751E-2</v>
      </c>
      <c r="X136" s="297">
        <v>2.7430605761125149E-2</v>
      </c>
      <c r="Y136" s="297">
        <v>2.32441355772664E-2</v>
      </c>
      <c r="DA136" s="71" t="s">
        <v>768</v>
      </c>
    </row>
    <row r="137" spans="1:105" ht="12" customHeight="1" x14ac:dyDescent="0.25">
      <c r="A137" s="59" t="s">
        <v>159</v>
      </c>
      <c r="B137" s="297">
        <v>0.44484538668348922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0.1772848564991264</v>
      </c>
      <c r="P137" s="297">
        <v>0</v>
      </c>
      <c r="Q137" s="297">
        <v>9.8554615547323081E-3</v>
      </c>
      <c r="R137" s="297">
        <v>9.6769728053926109E-3</v>
      </c>
      <c r="S137" s="297">
        <v>2.3073589770120719E-2</v>
      </c>
      <c r="T137" s="297">
        <v>8.8077430785057323E-2</v>
      </c>
      <c r="U137" s="297">
        <v>7.9891084911880739E-2</v>
      </c>
      <c r="V137" s="297">
        <v>9.3684848374007978E-2</v>
      </c>
      <c r="W137" s="297">
        <v>8.3155511953192679E-2</v>
      </c>
      <c r="X137" s="297">
        <v>7.4065855626777241E-2</v>
      </c>
      <c r="Y137" s="297">
        <v>8.3961013829435827E-2</v>
      </c>
      <c r="DA137" s="71" t="s">
        <v>769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770</v>
      </c>
    </row>
    <row r="139" spans="1:105" ht="12" customHeight="1" x14ac:dyDescent="0.25">
      <c r="A139" s="59" t="s">
        <v>35</v>
      </c>
      <c r="B139" s="297">
        <v>6.3613799493089456</v>
      </c>
      <c r="C139" s="297">
        <v>5.7235719000310734</v>
      </c>
      <c r="D139" s="297">
        <v>5.7425351087790784</v>
      </c>
      <c r="E139" s="297">
        <v>5.3951921229539836</v>
      </c>
      <c r="F139" s="297">
        <v>6.3607403175021</v>
      </c>
      <c r="G139" s="297">
        <v>6.2050522405841626</v>
      </c>
      <c r="H139" s="297">
        <v>6.2057470676245554</v>
      </c>
      <c r="I139" s="297">
        <v>7.1652748311962666</v>
      </c>
      <c r="J139" s="297">
        <v>7.1050814022914004</v>
      </c>
      <c r="K139" s="297">
        <v>6.0244982067084756</v>
      </c>
      <c r="L139" s="297">
        <v>6.4823771406775101</v>
      </c>
      <c r="M139" s="297">
        <v>5.0610333227931514</v>
      </c>
      <c r="N139" s="297">
        <v>6.2181714012926532</v>
      </c>
      <c r="O139" s="297">
        <v>5.9711563525636713</v>
      </c>
      <c r="P139" s="297">
        <v>5.2546960872162503</v>
      </c>
      <c r="Q139" s="297">
        <v>5.6225192080841886</v>
      </c>
      <c r="R139" s="297">
        <v>5.3757249579722348</v>
      </c>
      <c r="S139" s="297">
        <v>7.9940598172238166</v>
      </c>
      <c r="T139" s="297">
        <v>7.6255184101173299</v>
      </c>
      <c r="U139" s="297">
        <v>6.3944451456601872</v>
      </c>
      <c r="V139" s="297">
        <v>6.2124654874079734</v>
      </c>
      <c r="W139" s="297">
        <v>6.9942443743783391</v>
      </c>
      <c r="X139" s="297">
        <v>6.716047301908465</v>
      </c>
      <c r="Y139" s="297">
        <v>4.4990600180369276</v>
      </c>
      <c r="DA139" s="71" t="s">
        <v>771</v>
      </c>
    </row>
    <row r="140" spans="1:105" ht="12" customHeight="1" x14ac:dyDescent="0.25">
      <c r="A140" s="60" t="s">
        <v>621</v>
      </c>
      <c r="B140" s="262">
        <v>18.94497183591718</v>
      </c>
      <c r="C140" s="262">
        <v>18.891450795851281</v>
      </c>
      <c r="D140" s="262">
        <v>19.151420733766049</v>
      </c>
      <c r="E140" s="262">
        <v>21.236149797316688</v>
      </c>
      <c r="F140" s="262">
        <v>19.404406882522551</v>
      </c>
      <c r="G140" s="262">
        <v>19.484864487391309</v>
      </c>
      <c r="H140" s="262">
        <v>20.504882121819019</v>
      </c>
      <c r="I140" s="262">
        <v>19.75491169558093</v>
      </c>
      <c r="J140" s="262">
        <v>21.24128175844282</v>
      </c>
      <c r="K140" s="262">
        <v>19.82110448518511</v>
      </c>
      <c r="L140" s="262">
        <v>21.827598305327101</v>
      </c>
      <c r="M140" s="262">
        <v>24.61877323304607</v>
      </c>
      <c r="N140" s="262">
        <v>22.204812010170489</v>
      </c>
      <c r="O140" s="262">
        <v>24.724605546660239</v>
      </c>
      <c r="P140" s="262">
        <v>23.55689674007662</v>
      </c>
      <c r="Q140" s="262">
        <v>24.34819347057142</v>
      </c>
      <c r="R140" s="262">
        <v>24.777904827609682</v>
      </c>
      <c r="S140" s="262">
        <v>23.112220503751089</v>
      </c>
      <c r="T140" s="262">
        <v>24.133675112770479</v>
      </c>
      <c r="U140" s="262">
        <v>22.72582386382787</v>
      </c>
      <c r="V140" s="262">
        <v>23.022905455923141</v>
      </c>
      <c r="W140" s="262">
        <v>21.893884601991861</v>
      </c>
      <c r="X140" s="262">
        <v>15.640819833165301</v>
      </c>
      <c r="Y140" s="262">
        <v>14.93154939380614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13.728423080959463</v>
      </c>
      <c r="C141" s="261">
        <f t="shared" si="2"/>
        <v>12.990287211169427</v>
      </c>
      <c r="D141" s="261">
        <f t="shared" si="2"/>
        <v>13.096413221797111</v>
      </c>
      <c r="E141" s="261">
        <f t="shared" si="2"/>
        <v>13.540352115831649</v>
      </c>
      <c r="F141" s="261">
        <f t="shared" si="2"/>
        <v>13.772690519762174</v>
      </c>
      <c r="G141" s="261">
        <f t="shared" si="2"/>
        <v>13.69988970229938</v>
      </c>
      <c r="H141" s="261">
        <f t="shared" si="2"/>
        <v>13.844114412850834</v>
      </c>
      <c r="I141" s="261">
        <f t="shared" si="2"/>
        <v>14.275896575310508</v>
      </c>
      <c r="J141" s="261">
        <f t="shared" si="2"/>
        <v>15.059372751741316</v>
      </c>
      <c r="K141" s="261">
        <f t="shared" si="2"/>
        <v>12.672497877061229</v>
      </c>
      <c r="L141" s="261">
        <f t="shared" si="2"/>
        <v>14.062883086534253</v>
      </c>
      <c r="M141" s="261">
        <f t="shared" si="2"/>
        <v>14.678712153597882</v>
      </c>
      <c r="N141" s="261">
        <f t="shared" si="2"/>
        <v>14.742512197192072</v>
      </c>
      <c r="O141" s="261">
        <f t="shared" si="2"/>
        <v>13.632466946803266</v>
      </c>
      <c r="P141" s="261">
        <f t="shared" si="2"/>
        <v>11.500996922507213</v>
      </c>
      <c r="Q141" s="261">
        <f t="shared" si="2"/>
        <v>12.283658387507458</v>
      </c>
      <c r="R141" s="261">
        <f t="shared" si="2"/>
        <v>12.421635640872125</v>
      </c>
      <c r="S141" s="261">
        <f t="shared" si="2"/>
        <v>13.243469177042959</v>
      </c>
      <c r="T141" s="261">
        <f t="shared" si="2"/>
        <v>13.669911218820946</v>
      </c>
      <c r="U141" s="261">
        <f t="shared" si="2"/>
        <v>13.027717019011479</v>
      </c>
      <c r="V141" s="261">
        <f t="shared" si="2"/>
        <v>12.936003850262061</v>
      </c>
      <c r="W141" s="261">
        <f t="shared" si="2"/>
        <v>12.582175162606756</v>
      </c>
      <c r="X141" s="261">
        <f t="shared" si="2"/>
        <v>9.2871656677857857</v>
      </c>
      <c r="Y141" s="261">
        <f t="shared" si="2"/>
        <v>7.8628207766355658</v>
      </c>
      <c r="DA141" s="70"/>
    </row>
    <row r="142" spans="1:105" ht="12" customHeight="1" x14ac:dyDescent="0.25">
      <c r="A142" s="60" t="s">
        <v>624</v>
      </c>
      <c r="B142" s="262">
        <v>0.95849508740669642</v>
      </c>
      <c r="C142" s="262">
        <v>0.80602908040494115</v>
      </c>
      <c r="D142" s="262">
        <v>0.80869959769303523</v>
      </c>
      <c r="E142" s="262">
        <v>0.75978459280802813</v>
      </c>
      <c r="F142" s="262">
        <v>0.89575910958382743</v>
      </c>
      <c r="G142" s="262">
        <v>0.87383414390505365</v>
      </c>
      <c r="H142" s="262">
        <v>0.87393199378100295</v>
      </c>
      <c r="I142" s="262">
        <v>1.0090586759304001</v>
      </c>
      <c r="J142" s="262">
        <v>1.000581861976801</v>
      </c>
      <c r="K142" s="262">
        <v>0.84840739913271424</v>
      </c>
      <c r="L142" s="262">
        <v>0.91288876540712993</v>
      </c>
      <c r="M142" s="262">
        <v>0.7127262671492921</v>
      </c>
      <c r="N142" s="262">
        <v>0.87568166591163332</v>
      </c>
      <c r="O142" s="262">
        <v>0.86586182548660284</v>
      </c>
      <c r="P142" s="262">
        <v>0.73999906508789737</v>
      </c>
      <c r="Q142" s="262">
        <v>0.79349695762577799</v>
      </c>
      <c r="R142" s="262">
        <v>0.75889052223722542</v>
      </c>
      <c r="S142" s="262">
        <v>1.129535922667696</v>
      </c>
      <c r="T142" s="262">
        <v>1.089267301334552</v>
      </c>
      <c r="U142" s="262">
        <v>0.91541805892283801</v>
      </c>
      <c r="V142" s="262">
        <v>0.89156904586436958</v>
      </c>
      <c r="W142" s="262">
        <v>0.99995441305492871</v>
      </c>
      <c r="X142" s="262">
        <v>0.96008901890799669</v>
      </c>
      <c r="Y142" s="262">
        <v>0.64868298011522196</v>
      </c>
      <c r="DA142" s="72" t="s">
        <v>773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3.1083980300784331E-4</v>
      </c>
      <c r="R143" s="230">
        <v>4.8464533156132811E-4</v>
      </c>
      <c r="S143" s="230">
        <v>5.1321090828287703E-4</v>
      </c>
      <c r="T143" s="230">
        <v>2.990642134346108E-3</v>
      </c>
      <c r="U143" s="230">
        <v>3.6616646103867119E-3</v>
      </c>
      <c r="V143" s="230">
        <v>3.4976378650982088E-3</v>
      </c>
      <c r="W143" s="230">
        <v>3.2708347448756878E-3</v>
      </c>
      <c r="X143" s="230">
        <v>3.8629489281806948E-3</v>
      </c>
      <c r="Y143" s="230">
        <v>3.273384095000202E-3</v>
      </c>
      <c r="DA143" s="71" t="s">
        <v>774</v>
      </c>
    </row>
    <row r="144" spans="1:105" ht="12" customHeight="1" x14ac:dyDescent="0.25">
      <c r="A144" s="59" t="s">
        <v>159</v>
      </c>
      <c r="B144" s="230">
        <v>6.2645900883839076E-2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2.496635883143828E-2</v>
      </c>
      <c r="P144" s="230">
        <v>0</v>
      </c>
      <c r="Q144" s="230">
        <v>1.3879075431696779E-3</v>
      </c>
      <c r="R144" s="230">
        <v>1.3627716446423751E-3</v>
      </c>
      <c r="S144" s="230">
        <v>3.249366771115481E-3</v>
      </c>
      <c r="T144" s="230">
        <v>1.2403612950109741E-2</v>
      </c>
      <c r="U144" s="230">
        <v>1.125076068385315E-2</v>
      </c>
      <c r="V144" s="230">
        <v>1.319328445622707E-2</v>
      </c>
      <c r="W144" s="230">
        <v>1.171047765292685E-2</v>
      </c>
      <c r="X144" s="230">
        <v>1.043041557666678E-2</v>
      </c>
      <c r="Y144" s="230">
        <v>1.18239134492989E-2</v>
      </c>
      <c r="DA144" s="71" t="s">
        <v>775</v>
      </c>
    </row>
    <row r="145" spans="1:105" ht="12" customHeight="1" x14ac:dyDescent="0.25">
      <c r="A145" s="59" t="s">
        <v>35</v>
      </c>
      <c r="B145" s="230">
        <v>0.89584918652285739</v>
      </c>
      <c r="C145" s="230">
        <v>0.80602908040494115</v>
      </c>
      <c r="D145" s="230">
        <v>0.80869959769303523</v>
      </c>
      <c r="E145" s="230">
        <v>0.75978459280802813</v>
      </c>
      <c r="F145" s="230">
        <v>0.89575910958382743</v>
      </c>
      <c r="G145" s="230">
        <v>0.87383414390505365</v>
      </c>
      <c r="H145" s="230">
        <v>0.87393199378100295</v>
      </c>
      <c r="I145" s="230">
        <v>1.0090586759304001</v>
      </c>
      <c r="J145" s="230">
        <v>1.000581861976801</v>
      </c>
      <c r="K145" s="230">
        <v>0.84840739913271424</v>
      </c>
      <c r="L145" s="230">
        <v>0.91288876540712993</v>
      </c>
      <c r="M145" s="230">
        <v>0.7127262671492921</v>
      </c>
      <c r="N145" s="230">
        <v>0.87568166591163332</v>
      </c>
      <c r="O145" s="230">
        <v>0.84089546665516457</v>
      </c>
      <c r="P145" s="230">
        <v>0.73999906508789737</v>
      </c>
      <c r="Q145" s="230">
        <v>0.79179821027960051</v>
      </c>
      <c r="R145" s="230">
        <v>0.7570431052610217</v>
      </c>
      <c r="S145" s="230">
        <v>1.125773344988297</v>
      </c>
      <c r="T145" s="230">
        <v>1.0738730462500961</v>
      </c>
      <c r="U145" s="230">
        <v>0.90050563362859815</v>
      </c>
      <c r="V145" s="230">
        <v>0.87487812354304428</v>
      </c>
      <c r="W145" s="230">
        <v>0.98497310065712618</v>
      </c>
      <c r="X145" s="230">
        <v>0.94579565440314917</v>
      </c>
      <c r="Y145" s="230">
        <v>0.63358568257092285</v>
      </c>
      <c r="DA145" s="71" t="s">
        <v>776</v>
      </c>
    </row>
    <row r="146" spans="1:105" ht="12" customHeight="1" x14ac:dyDescent="0.25">
      <c r="A146" s="60" t="s">
        <v>629</v>
      </c>
      <c r="B146" s="262">
        <v>10.101978941122949</v>
      </c>
      <c r="C146" s="262">
        <v>9.5238462448908141</v>
      </c>
      <c r="D146" s="262">
        <v>9.5906911507073911</v>
      </c>
      <c r="E146" s="262">
        <v>9.7899605049865404</v>
      </c>
      <c r="F146" s="262">
        <v>10.14428184999058</v>
      </c>
      <c r="G146" s="262">
        <v>10.08207545665023</v>
      </c>
      <c r="H146" s="262">
        <v>10.08255707441892</v>
      </c>
      <c r="I146" s="262">
        <v>10.484828066082921</v>
      </c>
      <c r="J146" s="262">
        <v>11.0674611569648</v>
      </c>
      <c r="K146" s="262">
        <v>9.0327589632991128</v>
      </c>
      <c r="L146" s="262">
        <v>10.076095836616821</v>
      </c>
      <c r="M146" s="262">
        <v>10.49901674614266</v>
      </c>
      <c r="N146" s="262">
        <v>10.739810460994409</v>
      </c>
      <c r="O146" s="262">
        <v>9.284732014762124</v>
      </c>
      <c r="P146" s="262">
        <v>7.4435687854625137</v>
      </c>
      <c r="Q146" s="262">
        <v>8.061297018743641</v>
      </c>
      <c r="R146" s="262">
        <v>8.1733660750256192</v>
      </c>
      <c r="S146" s="262">
        <v>8.8591262624942697</v>
      </c>
      <c r="T146" s="262">
        <v>9.1819893189773047</v>
      </c>
      <c r="U146" s="262">
        <v>8.9119067521552715</v>
      </c>
      <c r="V146" s="262">
        <v>8.8022057144151091</v>
      </c>
      <c r="W146" s="262">
        <v>8.4989874154620431</v>
      </c>
      <c r="X146" s="262">
        <v>6.1244388822696409</v>
      </c>
      <c r="Y146" s="262">
        <v>5.1113839153565239</v>
      </c>
      <c r="DA146" s="72" t="s">
        <v>777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3.1651947778016561E-3</v>
      </c>
      <c r="R149" s="229">
        <v>5.2317612386188692E-3</v>
      </c>
      <c r="S149" s="229">
        <v>4.034436269480096E-3</v>
      </c>
      <c r="T149" s="229">
        <v>2.5262493708146181E-2</v>
      </c>
      <c r="U149" s="229">
        <v>3.572156366039228E-2</v>
      </c>
      <c r="V149" s="229">
        <v>3.4600357919649771E-2</v>
      </c>
      <c r="W149" s="229">
        <v>2.7857303268170749E-2</v>
      </c>
      <c r="X149" s="229">
        <v>2.4692348111221962E-2</v>
      </c>
      <c r="Y149" s="229">
        <v>2.5844750931531421E-2</v>
      </c>
      <c r="DA149" s="73" t="s">
        <v>780</v>
      </c>
    </row>
    <row r="150" spans="1:105" ht="12" customHeight="1" x14ac:dyDescent="0.25">
      <c r="A150" s="64" t="s">
        <v>159</v>
      </c>
      <c r="B150" s="229">
        <v>0.6678326455238095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0.26627842411985031</v>
      </c>
      <c r="P150" s="229">
        <v>0</v>
      </c>
      <c r="Q150" s="229">
        <v>1.440143321192913E-2</v>
      </c>
      <c r="R150" s="229">
        <v>1.4990921634943409E-2</v>
      </c>
      <c r="S150" s="229">
        <v>2.6029575094906159E-2</v>
      </c>
      <c r="T150" s="229">
        <v>0.10676805704551209</v>
      </c>
      <c r="U150" s="229">
        <v>0.1118446329364032</v>
      </c>
      <c r="V150" s="229">
        <v>0.13299644692636159</v>
      </c>
      <c r="W150" s="229">
        <v>0.10163339717234959</v>
      </c>
      <c r="X150" s="229">
        <v>6.794013413062594E-2</v>
      </c>
      <c r="Y150" s="229">
        <v>9.5130107695365992E-2</v>
      </c>
      <c r="DA150" s="73" t="s">
        <v>781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0.35267827438056809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783</v>
      </c>
    </row>
    <row r="153" spans="1:105" ht="12" customHeight="1" x14ac:dyDescent="0.25">
      <c r="A153" s="64" t="s">
        <v>35</v>
      </c>
      <c r="B153" s="229">
        <v>9.3494041564205776</v>
      </c>
      <c r="C153" s="229">
        <v>9.3390759882875756</v>
      </c>
      <c r="D153" s="229">
        <v>9.4408283309050613</v>
      </c>
      <c r="E153" s="229">
        <v>9.7899605049865404</v>
      </c>
      <c r="F153" s="229">
        <v>10.14428184999058</v>
      </c>
      <c r="G153" s="229">
        <v>10.08207545665023</v>
      </c>
      <c r="H153" s="229">
        <v>10.08255707441892</v>
      </c>
      <c r="I153" s="229">
        <v>10.484828066082921</v>
      </c>
      <c r="J153" s="229">
        <v>11.0674611569648</v>
      </c>
      <c r="K153" s="229">
        <v>9.0128254795265264</v>
      </c>
      <c r="L153" s="229">
        <v>10.067128348273959</v>
      </c>
      <c r="M153" s="229">
        <v>10.398542566499991</v>
      </c>
      <c r="N153" s="229">
        <v>6.5960827285154808</v>
      </c>
      <c r="O153" s="229">
        <v>8.7800466933313395</v>
      </c>
      <c r="P153" s="229">
        <v>7.0714053002322634</v>
      </c>
      <c r="Q153" s="229">
        <v>8.0432902104541348</v>
      </c>
      <c r="R153" s="229">
        <v>8.1526706529018949</v>
      </c>
      <c r="S153" s="229">
        <v>8.8286306835217303</v>
      </c>
      <c r="T153" s="229">
        <v>9.0494069783925006</v>
      </c>
      <c r="U153" s="229">
        <v>8.7638258780755152</v>
      </c>
      <c r="V153" s="229">
        <v>8.6339337923013364</v>
      </c>
      <c r="W153" s="229">
        <v>8.3687433153435986</v>
      </c>
      <c r="X153" s="229">
        <v>6.0310946806517904</v>
      </c>
      <c r="Y153" s="229">
        <v>4.9904090567296269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786</v>
      </c>
    </row>
    <row r="156" spans="1:105" ht="12" customHeight="1" x14ac:dyDescent="0.25">
      <c r="A156" s="64" t="s">
        <v>39</v>
      </c>
      <c r="B156" s="229">
        <v>8.4742139178564407E-2</v>
      </c>
      <c r="C156" s="229">
        <v>0.1847702566032389</v>
      </c>
      <c r="D156" s="229">
        <v>0.14986281980232979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1.993348377258692E-2</v>
      </c>
      <c r="L156" s="229">
        <v>8.9674883428653724E-3</v>
      </c>
      <c r="M156" s="229">
        <v>0.10047417964267311</v>
      </c>
      <c r="N156" s="229">
        <v>3.791049458098362</v>
      </c>
      <c r="O156" s="229">
        <v>0.23840689731093481</v>
      </c>
      <c r="P156" s="229">
        <v>0.37216348523024989</v>
      </c>
      <c r="Q156" s="229">
        <v>4.401802997769193E-4</v>
      </c>
      <c r="R156" s="229">
        <v>4.7273925016136728E-4</v>
      </c>
      <c r="S156" s="229">
        <v>4.3156760815274111E-4</v>
      </c>
      <c r="T156" s="229">
        <v>5.517898311455092E-4</v>
      </c>
      <c r="U156" s="229">
        <v>5.1467748296095547E-4</v>
      </c>
      <c r="V156" s="229">
        <v>6.7511726776152848E-4</v>
      </c>
      <c r="W156" s="229">
        <v>7.5339967792474789E-4</v>
      </c>
      <c r="X156" s="229">
        <v>7.1171937600289894E-4</v>
      </c>
      <c r="Y156" s="229">
        <v>0</v>
      </c>
      <c r="DA156" s="73" t="s">
        <v>787</v>
      </c>
    </row>
    <row r="157" spans="1:105" ht="12" customHeight="1" x14ac:dyDescent="0.25">
      <c r="A157" s="61" t="s">
        <v>641</v>
      </c>
      <c r="B157" s="263">
        <v>2.6679490524298179</v>
      </c>
      <c r="C157" s="263">
        <v>2.6604118858736712</v>
      </c>
      <c r="D157" s="263">
        <v>2.697022473396685</v>
      </c>
      <c r="E157" s="263">
        <v>2.9906070180370792</v>
      </c>
      <c r="F157" s="263">
        <v>2.7326495601877649</v>
      </c>
      <c r="G157" s="263">
        <v>2.7439801017440968</v>
      </c>
      <c r="H157" s="263">
        <v>2.8876253446509108</v>
      </c>
      <c r="I157" s="263">
        <v>2.7820098332971872</v>
      </c>
      <c r="J157" s="263">
        <v>2.991329732799715</v>
      </c>
      <c r="K157" s="263">
        <v>2.7913315146294009</v>
      </c>
      <c r="L157" s="263">
        <v>3.073898484510301</v>
      </c>
      <c r="M157" s="263">
        <v>3.4669691403059302</v>
      </c>
      <c r="N157" s="263">
        <v>3.1270200702860298</v>
      </c>
      <c r="O157" s="263">
        <v>3.4818731065545392</v>
      </c>
      <c r="P157" s="263">
        <v>3.3174290719568011</v>
      </c>
      <c r="Q157" s="263">
        <v>3.4288644111380391</v>
      </c>
      <c r="R157" s="263">
        <v>3.4893790436092811</v>
      </c>
      <c r="S157" s="263">
        <v>3.2548069918809941</v>
      </c>
      <c r="T157" s="263">
        <v>3.398654598509089</v>
      </c>
      <c r="U157" s="263">
        <v>3.20039220793337</v>
      </c>
      <c r="V157" s="263">
        <v>3.2422290899825841</v>
      </c>
      <c r="W157" s="263">
        <v>3.0832333340897828</v>
      </c>
      <c r="X157" s="263">
        <v>2.2026377666081469</v>
      </c>
      <c r="Y157" s="263">
        <v>2.10275388116382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1</v>
      </c>
      <c r="C171" s="232">
        <f t="shared" si="11"/>
        <v>1.0000000000000004</v>
      </c>
      <c r="D171" s="232">
        <f t="shared" si="11"/>
        <v>0.99999999999999967</v>
      </c>
      <c r="E171" s="232">
        <f t="shared" si="11"/>
        <v>1.0000000000000002</v>
      </c>
      <c r="F171" s="232">
        <f t="shared" si="11"/>
        <v>0.99999999999999978</v>
      </c>
      <c r="G171" s="232">
        <f t="shared" si="11"/>
        <v>1.0000000000000002</v>
      </c>
      <c r="H171" s="232">
        <f t="shared" si="11"/>
        <v>1.0000000000000004</v>
      </c>
      <c r="I171" s="232">
        <f t="shared" si="11"/>
        <v>1</v>
      </c>
      <c r="J171" s="232">
        <f t="shared" si="11"/>
        <v>0.99999999999999978</v>
      </c>
      <c r="K171" s="232">
        <f t="shared" si="11"/>
        <v>1.0000000000000002</v>
      </c>
      <c r="L171" s="232">
        <f t="shared" si="11"/>
        <v>0.99999999999999967</v>
      </c>
      <c r="M171" s="232">
        <f t="shared" si="11"/>
        <v>0.99999999999999989</v>
      </c>
      <c r="N171" s="232">
        <f t="shared" si="11"/>
        <v>1</v>
      </c>
      <c r="O171" s="232">
        <f t="shared" si="11"/>
        <v>1</v>
      </c>
      <c r="P171" s="232">
        <f t="shared" si="11"/>
        <v>1.0000000000000002</v>
      </c>
      <c r="Q171" s="232">
        <f t="shared" si="11"/>
        <v>1.0000000000000002</v>
      </c>
      <c r="R171" s="232">
        <f t="shared" si="11"/>
        <v>1.0000000000000002</v>
      </c>
      <c r="S171" s="232">
        <f t="shared" si="11"/>
        <v>1.0000000000000002</v>
      </c>
      <c r="T171" s="232">
        <f t="shared" si="11"/>
        <v>1.0000000000000002</v>
      </c>
      <c r="U171" s="232">
        <f t="shared" si="11"/>
        <v>1</v>
      </c>
      <c r="V171" s="232">
        <f t="shared" si="11"/>
        <v>0.99999999999999989</v>
      </c>
      <c r="W171" s="232">
        <f t="shared" si="11"/>
        <v>1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9.6693087363590089E-4</v>
      </c>
      <c r="C172" s="299">
        <f t="shared" si="12"/>
        <v>9.65598558572411E-4</v>
      </c>
      <c r="D172" s="299">
        <f t="shared" si="12"/>
        <v>9.6553962046822613E-4</v>
      </c>
      <c r="E172" s="299">
        <f t="shared" si="12"/>
        <v>9.6460540096838794E-4</v>
      </c>
      <c r="F172" s="299">
        <f t="shared" si="12"/>
        <v>9.6614716283178483E-4</v>
      </c>
      <c r="G172" s="299">
        <f t="shared" si="12"/>
        <v>9.6597546113351223E-4</v>
      </c>
      <c r="H172" s="299">
        <f t="shared" si="12"/>
        <v>9.655563746136731E-4</v>
      </c>
      <c r="I172" s="299">
        <f t="shared" si="12"/>
        <v>9.6668054184739685E-4</v>
      </c>
      <c r="J172" s="299">
        <f t="shared" si="12"/>
        <v>9.6622704379717428E-4</v>
      </c>
      <c r="K172" s="299">
        <f t="shared" si="12"/>
        <v>9.6526666330504392E-4</v>
      </c>
      <c r="L172" s="299">
        <f t="shared" si="12"/>
        <v>9.6522967832066923E-4</v>
      </c>
      <c r="M172" s="299">
        <f t="shared" si="12"/>
        <v>9.6068036595014649E-4</v>
      </c>
      <c r="N172" s="299">
        <f t="shared" si="12"/>
        <v>9.6412053350993583E-4</v>
      </c>
      <c r="O172" s="299">
        <f t="shared" si="12"/>
        <v>9.6378996200609615E-4</v>
      </c>
      <c r="P172" s="299">
        <f t="shared" si="12"/>
        <v>9.6257557120590323E-4</v>
      </c>
      <c r="Q172" s="299">
        <f t="shared" si="12"/>
        <v>9.6302184867485153E-4</v>
      </c>
      <c r="R172" s="299">
        <f t="shared" si="12"/>
        <v>9.6285141714935144E-4</v>
      </c>
      <c r="S172" s="299">
        <f t="shared" si="12"/>
        <v>9.6484790243111661E-4</v>
      </c>
      <c r="T172" s="299">
        <f t="shared" si="12"/>
        <v>9.6462880694427641E-4</v>
      </c>
      <c r="U172" s="299">
        <f t="shared" si="12"/>
        <v>9.6444696495963736E-4</v>
      </c>
      <c r="V172" s="299">
        <f t="shared" si="12"/>
        <v>9.6421214860029818E-4</v>
      </c>
      <c r="W172" s="299">
        <f t="shared" si="12"/>
        <v>9.6477947141912902E-4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1.1660016104637241E-4</v>
      </c>
      <c r="C173" s="233">
        <f t="shared" si="13"/>
        <v>1.164394999741043E-4</v>
      </c>
      <c r="D173" s="233">
        <f t="shared" si="13"/>
        <v>1.1643239275204009E-4</v>
      </c>
      <c r="E173" s="233">
        <f t="shared" si="13"/>
        <v>1.1631973718678316E-4</v>
      </c>
      <c r="F173" s="233">
        <f t="shared" si="13"/>
        <v>1.1650565500828292E-4</v>
      </c>
      <c r="G173" s="233">
        <f t="shared" si="13"/>
        <v>1.1648494986149697E-4</v>
      </c>
      <c r="H173" s="233">
        <f t="shared" si="13"/>
        <v>1.1643441309921344E-4</v>
      </c>
      <c r="I173" s="233">
        <f t="shared" si="13"/>
        <v>1.1656997406232784E-4</v>
      </c>
      <c r="J173" s="233">
        <f t="shared" si="13"/>
        <v>1.1651528768594671E-4</v>
      </c>
      <c r="K173" s="233">
        <f t="shared" si="13"/>
        <v>1.1639947742163374E-4</v>
      </c>
      <c r="L173" s="233">
        <f t="shared" si="13"/>
        <v>1.1639501748013018E-4</v>
      </c>
      <c r="M173" s="233">
        <f t="shared" si="13"/>
        <v>1.1620550008445992E-4</v>
      </c>
      <c r="N173" s="233">
        <f t="shared" si="13"/>
        <v>1.1626126803941891E-4</v>
      </c>
      <c r="O173" s="233">
        <f t="shared" si="13"/>
        <v>1.1622140511680883E-4</v>
      </c>
      <c r="P173" s="233">
        <f t="shared" si="13"/>
        <v>1.1607496428351198E-4</v>
      </c>
      <c r="Q173" s="233">
        <f t="shared" si="13"/>
        <v>1.1612877994517867E-4</v>
      </c>
      <c r="R173" s="233">
        <f t="shared" si="13"/>
        <v>1.1610822796585678E-4</v>
      </c>
      <c r="S173" s="233">
        <f t="shared" si="13"/>
        <v>1.1634897992830593E-4</v>
      </c>
      <c r="T173" s="233">
        <f t="shared" si="13"/>
        <v>1.1632255966420371E-4</v>
      </c>
      <c r="U173" s="233">
        <f t="shared" si="13"/>
        <v>1.1630063172160512E-4</v>
      </c>
      <c r="V173" s="233">
        <f t="shared" si="13"/>
        <v>1.1627231571054179E-4</v>
      </c>
      <c r="W173" s="233">
        <f t="shared" si="13"/>
        <v>1.1634072797644894E-4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1.8735944798628595E-2</v>
      </c>
      <c r="C174" s="233">
        <f t="shared" si="14"/>
        <v>1.8710128908201951E-2</v>
      </c>
      <c r="D174" s="233">
        <f t="shared" si="14"/>
        <v>1.8708986881303596E-2</v>
      </c>
      <c r="E174" s="233">
        <f t="shared" si="14"/>
        <v>1.8690884775500568E-2</v>
      </c>
      <c r="F174" s="233">
        <f t="shared" si="14"/>
        <v>1.8720759057057657E-2</v>
      </c>
      <c r="G174" s="233">
        <f t="shared" si="14"/>
        <v>1.8717432042036852E-2</v>
      </c>
      <c r="H174" s="233">
        <f t="shared" si="14"/>
        <v>1.870931152161948E-2</v>
      </c>
      <c r="I174" s="233">
        <f t="shared" si="14"/>
        <v>1.8731094190691015E-2</v>
      </c>
      <c r="J174" s="233">
        <f t="shared" si="14"/>
        <v>1.8722306887826941E-2</v>
      </c>
      <c r="K174" s="233">
        <f t="shared" si="14"/>
        <v>1.8703697867909545E-2</v>
      </c>
      <c r="L174" s="233">
        <f t="shared" si="14"/>
        <v>1.8702981220376082E-2</v>
      </c>
      <c r="M174" s="233">
        <f t="shared" si="14"/>
        <v>1.8571752475944937E-2</v>
      </c>
      <c r="N174" s="233">
        <f t="shared" si="14"/>
        <v>1.8681489636526414E-2</v>
      </c>
      <c r="O174" s="233">
        <f t="shared" si="14"/>
        <v>1.8675084246423754E-2</v>
      </c>
      <c r="P174" s="233">
        <f t="shared" si="14"/>
        <v>1.8651553340940499E-2</v>
      </c>
      <c r="Q174" s="233">
        <f t="shared" si="14"/>
        <v>1.8660200732652829E-2</v>
      </c>
      <c r="R174" s="233">
        <f t="shared" si="14"/>
        <v>1.8656898329408946E-2</v>
      </c>
      <c r="S174" s="233">
        <f t="shared" si="14"/>
        <v>1.8695583657440472E-2</v>
      </c>
      <c r="T174" s="233">
        <f t="shared" si="14"/>
        <v>1.8691338306444889E-2</v>
      </c>
      <c r="U174" s="233">
        <f t="shared" si="14"/>
        <v>1.868781480597638E-2</v>
      </c>
      <c r="V174" s="233">
        <f t="shared" si="14"/>
        <v>1.8683264836101221E-2</v>
      </c>
      <c r="W174" s="233">
        <f t="shared" si="14"/>
        <v>1.8694257689164901E-2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3.197070087349576E-4</v>
      </c>
      <c r="C175" s="233">
        <f t="shared" si="15"/>
        <v>3.1926649072559955E-4</v>
      </c>
      <c r="D175" s="233">
        <f t="shared" si="15"/>
        <v>3.192470033708123E-4</v>
      </c>
      <c r="E175" s="233">
        <f t="shared" si="15"/>
        <v>3.1893811208402137E-4</v>
      </c>
      <c r="F175" s="233">
        <f t="shared" si="15"/>
        <v>3.194478817965912E-4</v>
      </c>
      <c r="G175" s="233">
        <f t="shared" si="15"/>
        <v>3.1939111017222164E-4</v>
      </c>
      <c r="H175" s="233">
        <f t="shared" si="15"/>
        <v>3.1925254297852457E-4</v>
      </c>
      <c r="I175" s="233">
        <f t="shared" si="15"/>
        <v>3.1962423877748077E-4</v>
      </c>
      <c r="J175" s="233">
        <f t="shared" si="15"/>
        <v>3.1947429372033444E-4</v>
      </c>
      <c r="K175" s="233">
        <f t="shared" si="15"/>
        <v>3.1915675253641113E-4</v>
      </c>
      <c r="L175" s="233">
        <f t="shared" si="15"/>
        <v>3.1914452378351362E-4</v>
      </c>
      <c r="M175" s="233">
        <f t="shared" si="15"/>
        <v>3.1862488436681604E-4</v>
      </c>
      <c r="N175" s="233">
        <f t="shared" si="15"/>
        <v>3.1877779501379304E-4</v>
      </c>
      <c r="O175" s="233">
        <f t="shared" si="15"/>
        <v>3.1866849451512517E-4</v>
      </c>
      <c r="P175" s="233">
        <f t="shared" si="15"/>
        <v>3.182669671042722E-4</v>
      </c>
      <c r="Q175" s="233">
        <f t="shared" si="15"/>
        <v>3.184145247410728E-4</v>
      </c>
      <c r="R175" s="233">
        <f t="shared" si="15"/>
        <v>3.1835817308792234E-4</v>
      </c>
      <c r="S175" s="233">
        <f t="shared" si="15"/>
        <v>3.1901829301460982E-4</v>
      </c>
      <c r="T175" s="233">
        <f t="shared" si="15"/>
        <v>3.189458510597247E-4</v>
      </c>
      <c r="U175" s="233">
        <f t="shared" si="15"/>
        <v>3.1888572664074446E-4</v>
      </c>
      <c r="V175" s="233">
        <f t="shared" si="15"/>
        <v>3.1880808672056667E-4</v>
      </c>
      <c r="W175" s="233">
        <f t="shared" si="15"/>
        <v>3.1899566691511924E-4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2.865963986843969E-3</v>
      </c>
      <c r="C176" s="300">
        <f t="shared" si="16"/>
        <v>2.8499795920373626E-3</v>
      </c>
      <c r="D176" s="300">
        <f t="shared" si="16"/>
        <v>2.8484498569879492E-3</v>
      </c>
      <c r="E176" s="300">
        <f t="shared" si="16"/>
        <v>2.8271559107093404E-3</v>
      </c>
      <c r="F176" s="300">
        <f t="shared" si="16"/>
        <v>2.8648969971101891E-3</v>
      </c>
      <c r="G176" s="300">
        <f t="shared" si="16"/>
        <v>2.8616021458132217E-3</v>
      </c>
      <c r="H176" s="300">
        <f t="shared" si="16"/>
        <v>2.8439395407403017E-3</v>
      </c>
      <c r="I176" s="300">
        <f t="shared" si="16"/>
        <v>2.8682734667779758E-3</v>
      </c>
      <c r="J176" s="300">
        <f t="shared" si="16"/>
        <v>2.8631952272255702E-3</v>
      </c>
      <c r="K176" s="300">
        <f t="shared" si="16"/>
        <v>2.8102863362182064E-3</v>
      </c>
      <c r="L176" s="300">
        <f t="shared" si="16"/>
        <v>2.8186512956072333E-3</v>
      </c>
      <c r="M176" s="300">
        <f t="shared" si="16"/>
        <v>2.8094937072902872E-3</v>
      </c>
      <c r="N176" s="300">
        <f t="shared" si="16"/>
        <v>2.7429169410124517E-3</v>
      </c>
      <c r="O176" s="300">
        <f t="shared" si="16"/>
        <v>2.7293387833571916E-3</v>
      </c>
      <c r="P176" s="300">
        <f t="shared" si="16"/>
        <v>2.6302140742305922E-3</v>
      </c>
      <c r="Q176" s="300">
        <f t="shared" si="16"/>
        <v>2.6712152628914588E-3</v>
      </c>
      <c r="R176" s="300">
        <f t="shared" si="16"/>
        <v>2.6853068569592277E-3</v>
      </c>
      <c r="S176" s="300">
        <f t="shared" si="16"/>
        <v>2.6572049651410411E-3</v>
      </c>
      <c r="T176" s="300">
        <f t="shared" si="16"/>
        <v>2.6803333276077465E-3</v>
      </c>
      <c r="U176" s="300">
        <f t="shared" si="16"/>
        <v>2.734969857629927E-3</v>
      </c>
      <c r="V176" s="300">
        <f t="shared" si="16"/>
        <v>2.7269233260788298E-3</v>
      </c>
      <c r="W176" s="300">
        <f t="shared" si="16"/>
        <v>2.6936696770650339E-3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0.83952602955070799</v>
      </c>
      <c r="C177" s="301">
        <f t="shared" si="17"/>
        <v>0.84057359577560686</v>
      </c>
      <c r="D177" s="301">
        <f t="shared" si="17"/>
        <v>0.84074832907982211</v>
      </c>
      <c r="E177" s="301">
        <f t="shared" si="17"/>
        <v>0.84280616713572609</v>
      </c>
      <c r="F177" s="301">
        <f t="shared" si="17"/>
        <v>0.8394865827360003</v>
      </c>
      <c r="G177" s="301">
        <f t="shared" si="17"/>
        <v>0.8397080351270374</v>
      </c>
      <c r="H177" s="301">
        <f t="shared" si="17"/>
        <v>0.84147075858039333</v>
      </c>
      <c r="I177" s="301">
        <f t="shared" si="17"/>
        <v>0.83965593216472478</v>
      </c>
      <c r="J177" s="301">
        <f t="shared" si="17"/>
        <v>0.83978885059924691</v>
      </c>
      <c r="K177" s="301">
        <f t="shared" si="17"/>
        <v>0.844790801569133</v>
      </c>
      <c r="L177" s="301">
        <f t="shared" si="17"/>
        <v>0.84399703938990611</v>
      </c>
      <c r="M177" s="301">
        <f t="shared" si="17"/>
        <v>0.84452659894884885</v>
      </c>
      <c r="N177" s="301">
        <f t="shared" si="17"/>
        <v>0.84573680553993247</v>
      </c>
      <c r="O177" s="301">
        <f t="shared" si="17"/>
        <v>0.85131812416857677</v>
      </c>
      <c r="P177" s="301">
        <f t="shared" si="17"/>
        <v>0.85807267030411993</v>
      </c>
      <c r="Q177" s="301">
        <f t="shared" si="17"/>
        <v>0.85576243444694422</v>
      </c>
      <c r="R177" s="301">
        <f t="shared" si="17"/>
        <v>0.85503264245999677</v>
      </c>
      <c r="S177" s="301">
        <f t="shared" si="17"/>
        <v>0.85549797927946813</v>
      </c>
      <c r="T177" s="301">
        <f t="shared" si="17"/>
        <v>0.85429012397910264</v>
      </c>
      <c r="U177" s="301">
        <f t="shared" si="17"/>
        <v>0.85089093416010531</v>
      </c>
      <c r="V177" s="301">
        <f t="shared" si="17"/>
        <v>0.85154119786137017</v>
      </c>
      <c r="W177" s="301">
        <f t="shared" si="17"/>
        <v>0.85342226777722541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9.7176184562311585E-2</v>
      </c>
      <c r="C178" s="301">
        <f t="shared" si="18"/>
        <v>9.6582914387468438E-2</v>
      </c>
      <c r="D178" s="301">
        <f t="shared" si="18"/>
        <v>9.6530410957659518E-2</v>
      </c>
      <c r="E178" s="301">
        <f t="shared" si="18"/>
        <v>9.5798771211091427E-2</v>
      </c>
      <c r="F178" s="301">
        <f t="shared" si="18"/>
        <v>9.7093635029299796E-2</v>
      </c>
      <c r="G178" s="301">
        <f t="shared" si="18"/>
        <v>9.6980043612775749E-2</v>
      </c>
      <c r="H178" s="301">
        <f t="shared" si="18"/>
        <v>9.6378154667994986E-2</v>
      </c>
      <c r="I178" s="301">
        <f t="shared" si="18"/>
        <v>9.7215046341765032E-2</v>
      </c>
      <c r="J178" s="301">
        <f t="shared" si="18"/>
        <v>9.7037325190459087E-2</v>
      </c>
      <c r="K178" s="301">
        <f t="shared" si="18"/>
        <v>9.5237953026778788E-2</v>
      </c>
      <c r="L178" s="301">
        <f t="shared" si="18"/>
        <v>9.5519970150699504E-2</v>
      </c>
      <c r="M178" s="301">
        <f t="shared" si="18"/>
        <v>9.518892611977614E-2</v>
      </c>
      <c r="N178" s="301">
        <f t="shared" si="18"/>
        <v>9.2949913541839083E-2</v>
      </c>
      <c r="O178" s="301">
        <f t="shared" si="18"/>
        <v>9.2495715501537706E-2</v>
      </c>
      <c r="P178" s="301">
        <f t="shared" si="18"/>
        <v>8.9118655242911946E-2</v>
      </c>
      <c r="Q178" s="301">
        <f t="shared" si="18"/>
        <v>9.0508495220439591E-2</v>
      </c>
      <c r="R178" s="301">
        <f t="shared" si="18"/>
        <v>9.0981817719216512E-2</v>
      </c>
      <c r="S178" s="301">
        <f t="shared" si="18"/>
        <v>9.0057644239018991E-2</v>
      </c>
      <c r="T178" s="301">
        <f t="shared" si="18"/>
        <v>9.0830718345564318E-2</v>
      </c>
      <c r="U178" s="301">
        <f t="shared" si="18"/>
        <v>9.2676152099815667E-2</v>
      </c>
      <c r="V178" s="301">
        <f t="shared" si="18"/>
        <v>9.2401347006337634E-2</v>
      </c>
      <c r="W178" s="301">
        <f t="shared" si="18"/>
        <v>9.1282572737542256E-2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2.568435964385243E-2</v>
      </c>
      <c r="C179" s="302">
        <f t="shared" si="19"/>
        <v>2.2457799923284016E-2</v>
      </c>
      <c r="D179" s="302">
        <f t="shared" si="19"/>
        <v>2.226762502092389E-2</v>
      </c>
      <c r="E179" s="302">
        <f t="shared" si="19"/>
        <v>1.9407688030671277E-2</v>
      </c>
      <c r="F179" s="302">
        <f t="shared" si="19"/>
        <v>2.3969876597604325E-2</v>
      </c>
      <c r="G179" s="302">
        <f t="shared" si="19"/>
        <v>2.3424219053855489E-2</v>
      </c>
      <c r="H179" s="302">
        <f t="shared" si="19"/>
        <v>2.2391776939135268E-2</v>
      </c>
      <c r="I179" s="302">
        <f t="shared" si="19"/>
        <v>2.587547170497333E-2</v>
      </c>
      <c r="J179" s="302">
        <f t="shared" si="19"/>
        <v>2.4322629701360798E-2</v>
      </c>
      <c r="K179" s="302">
        <f t="shared" si="19"/>
        <v>2.2199554951774201E-2</v>
      </c>
      <c r="L179" s="302">
        <f t="shared" si="19"/>
        <v>2.1872024303379603E-2</v>
      </c>
      <c r="M179" s="302">
        <f t="shared" si="19"/>
        <v>1.6231720585736156E-2</v>
      </c>
      <c r="N179" s="302">
        <f t="shared" si="19"/>
        <v>2.0334898901055772E-2</v>
      </c>
      <c r="O179" s="302">
        <f t="shared" si="19"/>
        <v>1.8420743289483742E-2</v>
      </c>
      <c r="P179" s="302">
        <f t="shared" si="19"/>
        <v>1.6253577225320795E-2</v>
      </c>
      <c r="Q179" s="302">
        <f t="shared" si="19"/>
        <v>1.7009016833093169E-2</v>
      </c>
      <c r="R179" s="302">
        <f t="shared" si="19"/>
        <v>1.6252556033192863E-2</v>
      </c>
      <c r="S179" s="302">
        <f t="shared" si="19"/>
        <v>2.3201502770517329E-2</v>
      </c>
      <c r="T179" s="302">
        <f t="shared" si="19"/>
        <v>2.2045600092550341E-2</v>
      </c>
      <c r="U179" s="302">
        <f t="shared" si="19"/>
        <v>2.0612569035756981E-2</v>
      </c>
      <c r="V179" s="302">
        <f t="shared" si="19"/>
        <v>1.9928931718419318E-2</v>
      </c>
      <c r="W179" s="302">
        <f t="shared" si="19"/>
        <v>2.2354693709037022E-2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7.1491824918459165E-2</v>
      </c>
      <c r="C180" s="302">
        <f t="shared" si="20"/>
        <v>7.4125114464184405E-2</v>
      </c>
      <c r="D180" s="302">
        <f t="shared" si="20"/>
        <v>7.4262785936735604E-2</v>
      </c>
      <c r="E180" s="302">
        <f t="shared" si="20"/>
        <v>7.639108318042015E-2</v>
      </c>
      <c r="F180" s="302">
        <f t="shared" si="20"/>
        <v>7.3123758431695496E-2</v>
      </c>
      <c r="G180" s="302">
        <f t="shared" si="20"/>
        <v>7.3555824558920249E-2</v>
      </c>
      <c r="H180" s="302">
        <f t="shared" si="20"/>
        <v>7.3986377728859715E-2</v>
      </c>
      <c r="I180" s="302">
        <f t="shared" si="20"/>
        <v>7.1339574636791706E-2</v>
      </c>
      <c r="J180" s="302">
        <f t="shared" si="20"/>
        <v>7.2714695489098299E-2</v>
      </c>
      <c r="K180" s="302">
        <f t="shared" si="20"/>
        <v>7.3038398075004562E-2</v>
      </c>
      <c r="L180" s="302">
        <f t="shared" si="20"/>
        <v>7.3647945847319873E-2</v>
      </c>
      <c r="M180" s="302">
        <f t="shared" si="20"/>
        <v>7.8957205534039981E-2</v>
      </c>
      <c r="N180" s="302">
        <f t="shared" si="20"/>
        <v>7.2615014640783321E-2</v>
      </c>
      <c r="O180" s="302">
        <f t="shared" si="20"/>
        <v>7.4074972212053961E-2</v>
      </c>
      <c r="P180" s="302">
        <f t="shared" si="20"/>
        <v>7.2865078017591151E-2</v>
      </c>
      <c r="Q180" s="302">
        <f t="shared" si="20"/>
        <v>7.3499478387346426E-2</v>
      </c>
      <c r="R180" s="302">
        <f t="shared" si="20"/>
        <v>7.4729261686023674E-2</v>
      </c>
      <c r="S180" s="302">
        <f t="shared" si="20"/>
        <v>6.685614146850169E-2</v>
      </c>
      <c r="T180" s="302">
        <f t="shared" si="20"/>
        <v>6.8785118253013991E-2</v>
      </c>
      <c r="U180" s="302">
        <f t="shared" si="20"/>
        <v>7.2063583064058676E-2</v>
      </c>
      <c r="V180" s="302">
        <f t="shared" si="20"/>
        <v>7.2472415287918313E-2</v>
      </c>
      <c r="W180" s="302">
        <f t="shared" si="20"/>
        <v>6.8927879028505237E-2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4.029263905809069E-2</v>
      </c>
      <c r="C181" s="301">
        <f t="shared" si="21"/>
        <v>3.9882076787413651E-2</v>
      </c>
      <c r="D181" s="301">
        <f t="shared" si="21"/>
        <v>3.9762604207635367E-2</v>
      </c>
      <c r="E181" s="301">
        <f t="shared" si="21"/>
        <v>3.8477157716733587E-2</v>
      </c>
      <c r="F181" s="301">
        <f t="shared" si="21"/>
        <v>4.0432025480895188E-2</v>
      </c>
      <c r="G181" s="301">
        <f t="shared" si="21"/>
        <v>4.0331035551169681E-2</v>
      </c>
      <c r="H181" s="301">
        <f t="shared" si="21"/>
        <v>3.9196592358560864E-2</v>
      </c>
      <c r="I181" s="301">
        <f t="shared" si="21"/>
        <v>4.0126779081354098E-2</v>
      </c>
      <c r="J181" s="301">
        <f t="shared" si="21"/>
        <v>4.0186105470037953E-2</v>
      </c>
      <c r="K181" s="301">
        <f t="shared" si="21"/>
        <v>3.7056438306697685E-2</v>
      </c>
      <c r="L181" s="301">
        <f t="shared" si="21"/>
        <v>3.7560588723826442E-2</v>
      </c>
      <c r="M181" s="301">
        <f t="shared" si="21"/>
        <v>3.7507717997738367E-2</v>
      </c>
      <c r="N181" s="301">
        <f t="shared" si="21"/>
        <v>3.8489714744126394E-2</v>
      </c>
      <c r="O181" s="301">
        <f t="shared" si="21"/>
        <v>3.3383057438466507E-2</v>
      </c>
      <c r="P181" s="301">
        <f t="shared" si="21"/>
        <v>3.012998953520352E-2</v>
      </c>
      <c r="Q181" s="301">
        <f t="shared" si="21"/>
        <v>3.1000089183711037E-2</v>
      </c>
      <c r="R181" s="301">
        <f t="shared" si="21"/>
        <v>3.1246016816215524E-2</v>
      </c>
      <c r="S181" s="301">
        <f t="shared" si="21"/>
        <v>3.1691372683557407E-2</v>
      </c>
      <c r="T181" s="301">
        <f t="shared" si="21"/>
        <v>3.21075888236124E-2</v>
      </c>
      <c r="U181" s="301">
        <f t="shared" si="21"/>
        <v>3.3610495753150657E-2</v>
      </c>
      <c r="V181" s="301">
        <f t="shared" si="21"/>
        <v>3.3247974419080652E-2</v>
      </c>
      <c r="W181" s="301">
        <f t="shared" si="21"/>
        <v>3.2507116252691731E-2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3.7037488294603712E-3</v>
      </c>
      <c r="C182" s="302">
        <f t="shared" si="22"/>
        <v>3.2829846614086428E-3</v>
      </c>
      <c r="D182" s="302">
        <f t="shared" si="22"/>
        <v>3.2581285947725787E-3</v>
      </c>
      <c r="E182" s="302">
        <f t="shared" si="22"/>
        <v>2.8770702153582471E-3</v>
      </c>
      <c r="F182" s="302">
        <f t="shared" si="22"/>
        <v>3.4761747661285355E-3</v>
      </c>
      <c r="G182" s="302">
        <f t="shared" si="22"/>
        <v>3.4045560465781259E-3</v>
      </c>
      <c r="H182" s="302">
        <f t="shared" si="22"/>
        <v>3.2802873764628078E-3</v>
      </c>
      <c r="I182" s="302">
        <f t="shared" si="22"/>
        <v>3.73350243980954E-3</v>
      </c>
      <c r="J182" s="302">
        <f t="shared" si="22"/>
        <v>3.5266350640207693E-3</v>
      </c>
      <c r="K182" s="302">
        <f t="shared" si="22"/>
        <v>3.2895014239304556E-3</v>
      </c>
      <c r="L182" s="302">
        <f t="shared" si="22"/>
        <v>3.2343187874249299E-3</v>
      </c>
      <c r="M182" s="302">
        <f t="shared" si="22"/>
        <v>2.4372761267513194E-3</v>
      </c>
      <c r="N182" s="302">
        <f t="shared" si="22"/>
        <v>3.0938321311293243E-3</v>
      </c>
      <c r="O182" s="302">
        <f t="shared" si="22"/>
        <v>2.8265305219184814E-3</v>
      </c>
      <c r="P182" s="302">
        <f t="shared" si="22"/>
        <v>2.596727044270151E-3</v>
      </c>
      <c r="Q182" s="302">
        <f t="shared" si="22"/>
        <v>2.6734080229705954E-3</v>
      </c>
      <c r="R182" s="302">
        <f t="shared" si="22"/>
        <v>2.5462319743777828E-3</v>
      </c>
      <c r="S182" s="302">
        <f t="shared" si="22"/>
        <v>3.6136128405685783E-3</v>
      </c>
      <c r="T182" s="302">
        <f t="shared" si="22"/>
        <v>3.4144143463127777E-3</v>
      </c>
      <c r="U182" s="302">
        <f t="shared" si="22"/>
        <v>3.1428271270891078E-3</v>
      </c>
      <c r="V182" s="302">
        <f t="shared" si="22"/>
        <v>3.0514639932629054E-3</v>
      </c>
      <c r="W182" s="302">
        <f t="shared" si="22"/>
        <v>3.4439171701911254E-3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2.6279590462961213E-2</v>
      </c>
      <c r="C183" s="302">
        <f t="shared" si="23"/>
        <v>2.5763141380946809E-2</v>
      </c>
      <c r="D183" s="302">
        <f t="shared" si="23"/>
        <v>2.5638579220203201E-2</v>
      </c>
      <c r="E183" s="302">
        <f t="shared" si="23"/>
        <v>2.4275579925305272E-2</v>
      </c>
      <c r="F183" s="302">
        <f t="shared" si="23"/>
        <v>2.6351250276809297E-2</v>
      </c>
      <c r="G183" s="302">
        <f t="shared" si="23"/>
        <v>2.6235624595518574E-2</v>
      </c>
      <c r="H183" s="302">
        <f t="shared" si="23"/>
        <v>2.507765731452442E-2</v>
      </c>
      <c r="I183" s="302">
        <f t="shared" si="23"/>
        <v>2.6099880679597929E-2</v>
      </c>
      <c r="J183" s="302">
        <f t="shared" si="23"/>
        <v>2.6116276765771138E-2</v>
      </c>
      <c r="K183" s="302">
        <f t="shared" si="23"/>
        <v>2.2944201247243817E-2</v>
      </c>
      <c r="L183" s="302">
        <f t="shared" si="23"/>
        <v>2.3435602863009754E-2</v>
      </c>
      <c r="M183" s="302">
        <f t="shared" si="23"/>
        <v>2.3214612350842247E-2</v>
      </c>
      <c r="N183" s="302">
        <f t="shared" si="23"/>
        <v>2.4347946422548759E-2</v>
      </c>
      <c r="O183" s="302">
        <f t="shared" si="23"/>
        <v>1.919025539442305E-2</v>
      </c>
      <c r="P183" s="302">
        <f t="shared" si="23"/>
        <v>1.589208860975418E-2</v>
      </c>
      <c r="Q183" s="302">
        <f t="shared" si="23"/>
        <v>1.6774332360509854E-2</v>
      </c>
      <c r="R183" s="302">
        <f t="shared" si="23"/>
        <v>1.6992208806536589E-2</v>
      </c>
      <c r="S183" s="302">
        <f t="shared" si="23"/>
        <v>1.7664976943924056E-2</v>
      </c>
      <c r="T183" s="302">
        <f t="shared" si="23"/>
        <v>1.8039760934917704E-2</v>
      </c>
      <c r="U183" s="302">
        <f t="shared" si="23"/>
        <v>1.948003368661862E-2</v>
      </c>
      <c r="V183" s="302">
        <f t="shared" si="23"/>
        <v>1.9099730684659633E-2</v>
      </c>
      <c r="W183" s="302">
        <f t="shared" si="23"/>
        <v>1.8444314781027801E-2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1.0309299765669105E-2</v>
      </c>
      <c r="C184" s="303">
        <f t="shared" si="24"/>
        <v>1.0835950745058198E-2</v>
      </c>
      <c r="D184" s="303">
        <f t="shared" si="24"/>
        <v>1.0865896392659585E-2</v>
      </c>
      <c r="E184" s="303">
        <f t="shared" si="24"/>
        <v>1.1324507576070062E-2</v>
      </c>
      <c r="F184" s="303">
        <f t="shared" si="24"/>
        <v>1.0604600437957357E-2</v>
      </c>
      <c r="G184" s="303">
        <f t="shared" si="24"/>
        <v>1.0690854909072978E-2</v>
      </c>
      <c r="H184" s="303">
        <f t="shared" si="24"/>
        <v>1.0838647667573637E-2</v>
      </c>
      <c r="I184" s="303">
        <f t="shared" si="24"/>
        <v>1.0293395961946623E-2</v>
      </c>
      <c r="J184" s="303">
        <f t="shared" si="24"/>
        <v>1.0543193640246045E-2</v>
      </c>
      <c r="K184" s="303">
        <f t="shared" si="24"/>
        <v>1.0822735635523417E-2</v>
      </c>
      <c r="L184" s="303">
        <f t="shared" si="24"/>
        <v>1.0890667073391759E-2</v>
      </c>
      <c r="M184" s="303">
        <f t="shared" si="24"/>
        <v>1.1855829520144799E-2</v>
      </c>
      <c r="N184" s="303">
        <f t="shared" si="24"/>
        <v>1.1047936190448313E-2</v>
      </c>
      <c r="O184" s="303">
        <f t="shared" si="24"/>
        <v>1.1366271522124976E-2</v>
      </c>
      <c r="P184" s="303">
        <f t="shared" si="24"/>
        <v>1.1641173881179192E-2</v>
      </c>
      <c r="Q184" s="303">
        <f t="shared" si="24"/>
        <v>1.1552348800230589E-2</v>
      </c>
      <c r="R184" s="303">
        <f t="shared" si="24"/>
        <v>1.170757603530115E-2</v>
      </c>
      <c r="S184" s="303">
        <f t="shared" si="24"/>
        <v>1.0412782899064782E-2</v>
      </c>
      <c r="T184" s="303">
        <f t="shared" si="24"/>
        <v>1.0653413542381921E-2</v>
      </c>
      <c r="U184" s="303">
        <f t="shared" si="24"/>
        <v>1.0987634939442922E-2</v>
      </c>
      <c r="V184" s="303">
        <f t="shared" si="24"/>
        <v>1.1096779741158117E-2</v>
      </c>
      <c r="W184" s="303">
        <f t="shared" si="24"/>
        <v>1.0618884301472804E-2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0.99999999999999989</v>
      </c>
      <c r="C187" s="232">
        <f t="shared" si="25"/>
        <v>0.99999999999999989</v>
      </c>
      <c r="D187" s="232">
        <f t="shared" si="25"/>
        <v>0.99999999999999978</v>
      </c>
      <c r="E187" s="232">
        <f t="shared" si="25"/>
        <v>1</v>
      </c>
      <c r="F187" s="232">
        <f t="shared" si="25"/>
        <v>1.0000000000000002</v>
      </c>
      <c r="G187" s="232">
        <f t="shared" si="25"/>
        <v>0.99999999999999978</v>
      </c>
      <c r="H187" s="232">
        <f t="shared" si="25"/>
        <v>1</v>
      </c>
      <c r="I187" s="232">
        <f t="shared" si="25"/>
        <v>1</v>
      </c>
      <c r="J187" s="232">
        <f t="shared" si="25"/>
        <v>1.0000000000000002</v>
      </c>
      <c r="K187" s="232">
        <f t="shared" si="25"/>
        <v>0.99999999999999989</v>
      </c>
      <c r="L187" s="232">
        <f t="shared" si="25"/>
        <v>0.99999999999999978</v>
      </c>
      <c r="M187" s="232">
        <f t="shared" si="25"/>
        <v>1</v>
      </c>
      <c r="N187" s="232">
        <f t="shared" si="25"/>
        <v>1.0000000000000002</v>
      </c>
      <c r="O187" s="232">
        <f t="shared" si="25"/>
        <v>1</v>
      </c>
      <c r="P187" s="232">
        <f t="shared" si="25"/>
        <v>1.0000000000000002</v>
      </c>
      <c r="Q187" s="232">
        <f t="shared" si="25"/>
        <v>1.0000000000000002</v>
      </c>
      <c r="R187" s="232">
        <f t="shared" si="25"/>
        <v>1.0000000000000002</v>
      </c>
      <c r="S187" s="232">
        <f t="shared" si="25"/>
        <v>0.99999999999999978</v>
      </c>
      <c r="T187" s="232">
        <f t="shared" si="25"/>
        <v>1.0000000000000002</v>
      </c>
      <c r="U187" s="232">
        <f t="shared" si="25"/>
        <v>1</v>
      </c>
      <c r="V187" s="232">
        <f t="shared" si="25"/>
        <v>1.0000000000000004</v>
      </c>
      <c r="W187" s="232">
        <f t="shared" si="25"/>
        <v>0.99999999999999978</v>
      </c>
      <c r="X187" s="232">
        <f t="shared" si="25"/>
        <v>1.0000000000000004</v>
      </c>
      <c r="Y187" s="232">
        <f t="shared" si="25"/>
        <v>1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1.3968709944691758E-3</v>
      </c>
      <c r="C188" s="299">
        <f t="shared" si="26"/>
        <v>1.3862394179537311E-3</v>
      </c>
      <c r="D188" s="299">
        <f t="shared" si="26"/>
        <v>1.3857853599631429E-3</v>
      </c>
      <c r="E188" s="299">
        <f t="shared" si="26"/>
        <v>1.3789086818194326E-3</v>
      </c>
      <c r="F188" s="299">
        <f t="shared" si="26"/>
        <v>1.3895998660115316E-3</v>
      </c>
      <c r="G188" s="299">
        <f t="shared" si="26"/>
        <v>1.3882970735434284E-3</v>
      </c>
      <c r="H188" s="299">
        <f t="shared" si="26"/>
        <v>1.3731819551684793E-3</v>
      </c>
      <c r="I188" s="299">
        <f t="shared" si="26"/>
        <v>1.3602761873721689E-3</v>
      </c>
      <c r="J188" s="299">
        <f t="shared" si="26"/>
        <v>1.3460912263728545E-3</v>
      </c>
      <c r="K188" s="299">
        <f t="shared" si="26"/>
        <v>1.3406509003972026E-3</v>
      </c>
      <c r="L188" s="299">
        <f t="shared" si="26"/>
        <v>1.3228116846837612E-3</v>
      </c>
      <c r="M188" s="299">
        <f t="shared" si="26"/>
        <v>1.2948192101424167E-3</v>
      </c>
      <c r="N188" s="299">
        <f t="shared" si="26"/>
        <v>1.3020953348212214E-3</v>
      </c>
      <c r="O188" s="299">
        <f t="shared" si="26"/>
        <v>1.2906926352761799E-3</v>
      </c>
      <c r="P188" s="299">
        <f t="shared" si="26"/>
        <v>1.2852847257468502E-3</v>
      </c>
      <c r="Q188" s="299">
        <f t="shared" si="26"/>
        <v>1.2854448852965953E-3</v>
      </c>
      <c r="R188" s="299">
        <f t="shared" si="26"/>
        <v>1.2717674959996103E-3</v>
      </c>
      <c r="S188" s="299">
        <f t="shared" si="26"/>
        <v>1.2858633379079232E-3</v>
      </c>
      <c r="T188" s="299">
        <f t="shared" si="26"/>
        <v>1.2725726624602579E-3</v>
      </c>
      <c r="U188" s="299">
        <f t="shared" si="26"/>
        <v>1.2593143177480901E-3</v>
      </c>
      <c r="V188" s="299">
        <f t="shared" si="26"/>
        <v>1.2512351823035718E-3</v>
      </c>
      <c r="W188" s="299">
        <f t="shared" si="26"/>
        <v>1.2506857014467287E-3</v>
      </c>
      <c r="X188" s="299">
        <f t="shared" si="26"/>
        <v>1.2571523231487739E-3</v>
      </c>
      <c r="Y188" s="299">
        <f t="shared" si="26"/>
        <v>1.2367520873427032E-3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1.9970238329420676E-4</v>
      </c>
      <c r="C189" s="233">
        <f t="shared" si="27"/>
        <v>1.9818244968779978E-4</v>
      </c>
      <c r="D189" s="233">
        <f t="shared" si="27"/>
        <v>1.981175357027336E-4</v>
      </c>
      <c r="E189" s="233">
        <f t="shared" si="27"/>
        <v>1.971344177055215E-4</v>
      </c>
      <c r="F189" s="233">
        <f t="shared" si="27"/>
        <v>1.9866287306886802E-4</v>
      </c>
      <c r="G189" s="233">
        <f t="shared" si="27"/>
        <v>1.9847662053599404E-4</v>
      </c>
      <c r="H189" s="233">
        <f t="shared" si="27"/>
        <v>1.9823555179158153E-4</v>
      </c>
      <c r="I189" s="233">
        <f t="shared" si="27"/>
        <v>1.9853467799910469E-4</v>
      </c>
      <c r="J189" s="233">
        <f t="shared" si="27"/>
        <v>1.983900732483778E-4</v>
      </c>
      <c r="K189" s="233">
        <f t="shared" si="27"/>
        <v>1.9854034664585607E-4</v>
      </c>
      <c r="L189" s="233">
        <f t="shared" si="27"/>
        <v>1.975077215021536E-4</v>
      </c>
      <c r="M189" s="233">
        <f t="shared" si="27"/>
        <v>1.9474585040282755E-4</v>
      </c>
      <c r="N189" s="233">
        <f t="shared" si="27"/>
        <v>1.971232698058352E-4</v>
      </c>
      <c r="O189" s="233">
        <f t="shared" si="27"/>
        <v>1.9654166669136111E-4</v>
      </c>
      <c r="P189" s="233">
        <f t="shared" si="27"/>
        <v>1.967440338155678E-4</v>
      </c>
      <c r="Q189" s="233">
        <f t="shared" si="27"/>
        <v>1.9739757091994997E-4</v>
      </c>
      <c r="R189" s="233">
        <f t="shared" si="27"/>
        <v>1.961485550334185E-4</v>
      </c>
      <c r="S189" s="233">
        <f t="shared" si="27"/>
        <v>1.990972919363811E-4</v>
      </c>
      <c r="T189" s="233">
        <f t="shared" si="27"/>
        <v>1.9772944031141984E-4</v>
      </c>
      <c r="U189" s="233">
        <f t="shared" si="27"/>
        <v>1.9628393392487353E-4</v>
      </c>
      <c r="V189" s="233">
        <f t="shared" si="27"/>
        <v>1.9557421580196927E-4</v>
      </c>
      <c r="W189" s="233">
        <f t="shared" si="27"/>
        <v>1.9598269997399262E-4</v>
      </c>
      <c r="X189" s="233">
        <f t="shared" si="27"/>
        <v>1.9744325506270273E-4</v>
      </c>
      <c r="Y189" s="233">
        <f t="shared" si="27"/>
        <v>1.9463525568199193E-4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2.3691967536106372E-2</v>
      </c>
      <c r="C190" s="233">
        <f t="shared" si="28"/>
        <v>2.3511648117449338E-2</v>
      </c>
      <c r="D190" s="233">
        <f t="shared" si="28"/>
        <v>2.3503946957345707E-2</v>
      </c>
      <c r="E190" s="233">
        <f t="shared" si="28"/>
        <v>2.3387313398497304E-2</v>
      </c>
      <c r="F190" s="233">
        <f t="shared" si="28"/>
        <v>2.3568643807536264E-2</v>
      </c>
      <c r="G190" s="233">
        <f t="shared" si="28"/>
        <v>2.3546547481545662E-2</v>
      </c>
      <c r="H190" s="233">
        <f t="shared" si="28"/>
        <v>2.3290183869399961E-2</v>
      </c>
      <c r="I190" s="233">
        <f t="shared" si="28"/>
        <v>2.3071292480811197E-2</v>
      </c>
      <c r="J190" s="233">
        <f t="shared" si="28"/>
        <v>2.2830705027261561E-2</v>
      </c>
      <c r="K190" s="233">
        <f t="shared" si="28"/>
        <v>2.2738433065919873E-2</v>
      </c>
      <c r="L190" s="233">
        <f t="shared" si="28"/>
        <v>2.2435866743599563E-2</v>
      </c>
      <c r="M190" s="233">
        <f t="shared" si="28"/>
        <v>2.1961093625169372E-2</v>
      </c>
      <c r="N190" s="233">
        <f t="shared" si="28"/>
        <v>2.2084502093353948E-2</v>
      </c>
      <c r="O190" s="233">
        <f t="shared" si="28"/>
        <v>2.1891103856498326E-2</v>
      </c>
      <c r="P190" s="233">
        <f t="shared" si="28"/>
        <v>2.1799381702115858E-2</v>
      </c>
      <c r="Q190" s="233">
        <f t="shared" si="28"/>
        <v>2.1802098126802318E-2</v>
      </c>
      <c r="R190" s="233">
        <f t="shared" si="28"/>
        <v>2.1570119465575986E-2</v>
      </c>
      <c r="S190" s="233">
        <f t="shared" si="28"/>
        <v>2.1809195393280197E-2</v>
      </c>
      <c r="T190" s="233">
        <f t="shared" si="28"/>
        <v>2.1583775685600846E-2</v>
      </c>
      <c r="U190" s="233">
        <f t="shared" si="28"/>
        <v>2.1358904331161596E-2</v>
      </c>
      <c r="V190" s="233">
        <f t="shared" si="28"/>
        <v>2.1221876205136211E-2</v>
      </c>
      <c r="W190" s="233">
        <f t="shared" si="28"/>
        <v>2.1212556602485999E-2</v>
      </c>
      <c r="X190" s="233">
        <f t="shared" si="28"/>
        <v>2.1322235300117898E-2</v>
      </c>
      <c r="Y190" s="233">
        <f t="shared" si="28"/>
        <v>2.0976232178598415E-2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4.8847599992449871E-4</v>
      </c>
      <c r="C191" s="233">
        <f t="shared" si="29"/>
        <v>4.847582121046373E-4</v>
      </c>
      <c r="D191" s="233">
        <f t="shared" si="29"/>
        <v>4.845994312065769E-4</v>
      </c>
      <c r="E191" s="233">
        <f t="shared" si="29"/>
        <v>4.8219470503951589E-4</v>
      </c>
      <c r="F191" s="233">
        <f t="shared" si="29"/>
        <v>4.8593333724627732E-4</v>
      </c>
      <c r="G191" s="233">
        <f t="shared" si="29"/>
        <v>4.8547775984788416E-4</v>
      </c>
      <c r="H191" s="233">
        <f t="shared" si="29"/>
        <v>4.848881009062379E-4</v>
      </c>
      <c r="I191" s="233">
        <f t="shared" si="29"/>
        <v>4.8655249277686176E-4</v>
      </c>
      <c r="J191" s="233">
        <f t="shared" si="29"/>
        <v>4.8701975734666969E-4</v>
      </c>
      <c r="K191" s="233">
        <f t="shared" si="29"/>
        <v>4.856336351795786E-4</v>
      </c>
      <c r="L191" s="233">
        <f t="shared" si="29"/>
        <v>4.84014847858578E-4</v>
      </c>
      <c r="M191" s="233">
        <f t="shared" si="29"/>
        <v>4.7803911839352224E-4</v>
      </c>
      <c r="N191" s="233">
        <f t="shared" si="29"/>
        <v>4.8458700469170381E-4</v>
      </c>
      <c r="O191" s="233">
        <f t="shared" si="29"/>
        <v>4.8378837609653458E-4</v>
      </c>
      <c r="P191" s="233">
        <f t="shared" si="29"/>
        <v>4.8277822395674389E-4</v>
      </c>
      <c r="Q191" s="233">
        <f t="shared" si="29"/>
        <v>4.8283838303389386E-4</v>
      </c>
      <c r="R191" s="233">
        <f t="shared" si="29"/>
        <v>4.806552993350932E-4</v>
      </c>
      <c r="S191" s="233">
        <f t="shared" si="29"/>
        <v>4.8867116314603258E-4</v>
      </c>
      <c r="T191" s="233">
        <f t="shared" si="29"/>
        <v>4.8601485045081475E-4</v>
      </c>
      <c r="U191" s="233">
        <f t="shared" si="29"/>
        <v>4.8308396415604931E-4</v>
      </c>
      <c r="V191" s="233">
        <f t="shared" si="29"/>
        <v>4.818918327438387E-4</v>
      </c>
      <c r="W191" s="233">
        <f t="shared" si="29"/>
        <v>4.8339584175291007E-4</v>
      </c>
      <c r="X191" s="233">
        <f t="shared" si="29"/>
        <v>4.8744727361941967E-4</v>
      </c>
      <c r="Y191" s="233">
        <f t="shared" si="29"/>
        <v>4.8091148203260984E-4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3.8476771101130791E-3</v>
      </c>
      <c r="C192" s="300">
        <f t="shared" si="30"/>
        <v>3.8627753472264014E-3</v>
      </c>
      <c r="D192" s="300">
        <f t="shared" si="30"/>
        <v>3.8661904228500139E-3</v>
      </c>
      <c r="E192" s="300">
        <f t="shared" si="30"/>
        <v>3.905145551427151E-3</v>
      </c>
      <c r="F192" s="300">
        <f t="shared" si="30"/>
        <v>3.8460929651973328E-3</v>
      </c>
      <c r="G192" s="300">
        <f t="shared" si="30"/>
        <v>3.8489526366041935E-3</v>
      </c>
      <c r="H192" s="300">
        <f t="shared" si="30"/>
        <v>3.8835266977876011E-3</v>
      </c>
      <c r="I192" s="300">
        <f t="shared" si="30"/>
        <v>3.8956713302900994E-3</v>
      </c>
      <c r="J192" s="300">
        <f t="shared" si="30"/>
        <v>3.8638111567840679E-3</v>
      </c>
      <c r="K192" s="300">
        <f t="shared" si="30"/>
        <v>3.9519979940476468E-3</v>
      </c>
      <c r="L192" s="300">
        <f t="shared" si="30"/>
        <v>3.9630492674372093E-3</v>
      </c>
      <c r="M192" s="300">
        <f t="shared" si="30"/>
        <v>3.9949134721593395E-3</v>
      </c>
      <c r="N192" s="300">
        <f t="shared" si="30"/>
        <v>3.9407028576834112E-3</v>
      </c>
      <c r="O192" s="300">
        <f t="shared" si="30"/>
        <v>4.0833361231743517E-3</v>
      </c>
      <c r="P192" s="300">
        <f t="shared" si="30"/>
        <v>4.1906045769891419E-3</v>
      </c>
      <c r="Q192" s="300">
        <f t="shared" si="30"/>
        <v>4.1576938543150766E-3</v>
      </c>
      <c r="R192" s="300">
        <f t="shared" si="30"/>
        <v>4.1759228917203012E-3</v>
      </c>
      <c r="S192" s="300">
        <f t="shared" si="30"/>
        <v>4.1234687135236273E-3</v>
      </c>
      <c r="T192" s="300">
        <f t="shared" si="30"/>
        <v>4.2047634250227152E-3</v>
      </c>
      <c r="U192" s="300">
        <f t="shared" si="30"/>
        <v>4.1353640837986242E-3</v>
      </c>
      <c r="V192" s="300">
        <f t="shared" si="30"/>
        <v>4.1263157085696519E-3</v>
      </c>
      <c r="W192" s="300">
        <f t="shared" si="30"/>
        <v>4.1855878252146476E-3</v>
      </c>
      <c r="X192" s="300">
        <f t="shared" si="30"/>
        <v>4.275448506292516E-3</v>
      </c>
      <c r="Y192" s="300">
        <f t="shared" si="30"/>
        <v>4.2897493378661992E-3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0.22401218027695541</v>
      </c>
      <c r="C193" s="301">
        <f t="shared" si="31"/>
        <v>0.22477184258060864</v>
      </c>
      <c r="D193" s="301">
        <f t="shared" si="31"/>
        <v>0.22496901969435473</v>
      </c>
      <c r="E193" s="301">
        <f t="shared" si="31"/>
        <v>0.2272120202881481</v>
      </c>
      <c r="F193" s="301">
        <f t="shared" si="31"/>
        <v>0.22381305988423086</v>
      </c>
      <c r="G193" s="301">
        <f t="shared" si="31"/>
        <v>0.22397502203229563</v>
      </c>
      <c r="H193" s="301">
        <f t="shared" si="31"/>
        <v>0.22597918661206653</v>
      </c>
      <c r="I193" s="301">
        <f t="shared" si="31"/>
        <v>0.2249067389042107</v>
      </c>
      <c r="J193" s="301">
        <f t="shared" si="31"/>
        <v>0.22484728419982866</v>
      </c>
      <c r="K193" s="301">
        <f t="shared" si="31"/>
        <v>0.22996412745823649</v>
      </c>
      <c r="L193" s="301">
        <f t="shared" si="31"/>
        <v>0.22950973863061752</v>
      </c>
      <c r="M193" s="301">
        <f t="shared" si="31"/>
        <v>0.23017617291499334</v>
      </c>
      <c r="N193" s="301">
        <f t="shared" si="31"/>
        <v>0.22915220993427357</v>
      </c>
      <c r="O193" s="301">
        <f t="shared" si="31"/>
        <v>0.23760917108236107</v>
      </c>
      <c r="P193" s="301">
        <f t="shared" si="31"/>
        <v>0.2438024743951257</v>
      </c>
      <c r="Q193" s="301">
        <f t="shared" si="31"/>
        <v>0.24188941446540077</v>
      </c>
      <c r="R193" s="301">
        <f t="shared" si="31"/>
        <v>0.2418769803269312</v>
      </c>
      <c r="S193" s="301">
        <f t="shared" si="31"/>
        <v>0.23996181027532859</v>
      </c>
      <c r="T193" s="301">
        <f t="shared" si="31"/>
        <v>0.23969600135575891</v>
      </c>
      <c r="U193" s="301">
        <f t="shared" si="31"/>
        <v>0.23755260178501528</v>
      </c>
      <c r="V193" s="301">
        <f t="shared" si="31"/>
        <v>0.23844663286772894</v>
      </c>
      <c r="W193" s="301">
        <f t="shared" si="31"/>
        <v>0.23960892357742292</v>
      </c>
      <c r="X193" s="301">
        <f t="shared" si="31"/>
        <v>0.24273987643939682</v>
      </c>
      <c r="Y193" s="301">
        <f t="shared" si="31"/>
        <v>0.24446582590618424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5.9208019215320012E-2</v>
      </c>
      <c r="C194" s="302">
        <f t="shared" si="32"/>
        <v>5.2264741658263281E-2</v>
      </c>
      <c r="D194" s="302">
        <f t="shared" si="32"/>
        <v>5.1895829740909567E-2</v>
      </c>
      <c r="E194" s="302">
        <f t="shared" si="32"/>
        <v>4.6030444345202488E-2</v>
      </c>
      <c r="F194" s="302">
        <f t="shared" si="32"/>
        <v>5.5253585106153663E-2</v>
      </c>
      <c r="G194" s="302">
        <f t="shared" si="32"/>
        <v>5.409814002172153E-2</v>
      </c>
      <c r="H194" s="302">
        <f t="shared" si="32"/>
        <v>5.2502307778517276E-2</v>
      </c>
      <c r="I194" s="302">
        <f t="shared" si="32"/>
        <v>6.0090528703434037E-2</v>
      </c>
      <c r="J194" s="302">
        <f t="shared" si="32"/>
        <v>5.6358491149823824E-2</v>
      </c>
      <c r="K194" s="302">
        <f t="shared" si="32"/>
        <v>5.3603643528651726E-2</v>
      </c>
      <c r="L194" s="302">
        <f t="shared" si="32"/>
        <v>5.2758175977588626E-2</v>
      </c>
      <c r="M194" s="302">
        <f t="shared" si="32"/>
        <v>3.9559606494697912E-2</v>
      </c>
      <c r="N194" s="302">
        <f t="shared" si="32"/>
        <v>5.0163398119995893E-2</v>
      </c>
      <c r="O194" s="302">
        <f t="shared" si="32"/>
        <v>4.7320435546686808E-2</v>
      </c>
      <c r="P194" s="302">
        <f t="shared" si="32"/>
        <v>4.4465015035341213E-2</v>
      </c>
      <c r="Q194" s="302">
        <f t="shared" si="32"/>
        <v>4.5457623755299346E-2</v>
      </c>
      <c r="R194" s="302">
        <f t="shared" si="32"/>
        <v>4.3381985295903612E-2</v>
      </c>
      <c r="S194" s="302">
        <f t="shared" si="32"/>
        <v>6.1821232977679691E-2</v>
      </c>
      <c r="T194" s="302">
        <f t="shared" si="32"/>
        <v>5.8393821881778649E-2</v>
      </c>
      <c r="U194" s="302">
        <f t="shared" si="32"/>
        <v>5.3214273551050038E-2</v>
      </c>
      <c r="V194" s="302">
        <f t="shared" si="32"/>
        <v>5.1779451338023426E-2</v>
      </c>
      <c r="W194" s="302">
        <f t="shared" si="32"/>
        <v>5.923860137399823E-2</v>
      </c>
      <c r="X194" s="302">
        <f t="shared" si="32"/>
        <v>7.4512128710686243E-2</v>
      </c>
      <c r="Y194" s="302">
        <f t="shared" si="32"/>
        <v>5.8477806765562475E-2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0.16480416106163548</v>
      </c>
      <c r="C195" s="302">
        <f t="shared" si="33"/>
        <v>0.17250710092234536</v>
      </c>
      <c r="D195" s="302">
        <f t="shared" si="33"/>
        <v>0.17307318995344512</v>
      </c>
      <c r="E195" s="302">
        <f t="shared" si="33"/>
        <v>0.18118157594294554</v>
      </c>
      <c r="F195" s="302">
        <f t="shared" si="33"/>
        <v>0.16855947477807723</v>
      </c>
      <c r="G195" s="302">
        <f t="shared" si="33"/>
        <v>0.16987688201057419</v>
      </c>
      <c r="H195" s="302">
        <f t="shared" si="33"/>
        <v>0.17347687883354923</v>
      </c>
      <c r="I195" s="302">
        <f t="shared" si="33"/>
        <v>0.16481621020077672</v>
      </c>
      <c r="J195" s="302">
        <f t="shared" si="33"/>
        <v>0.1684887930500048</v>
      </c>
      <c r="K195" s="302">
        <f t="shared" si="33"/>
        <v>0.17636048392958478</v>
      </c>
      <c r="L195" s="302">
        <f t="shared" si="33"/>
        <v>0.17675156265302891</v>
      </c>
      <c r="M195" s="302">
        <f t="shared" si="33"/>
        <v>0.19061656642029534</v>
      </c>
      <c r="N195" s="302">
        <f t="shared" si="33"/>
        <v>0.1789888118142777</v>
      </c>
      <c r="O195" s="302">
        <f t="shared" si="33"/>
        <v>0.19028873553567424</v>
      </c>
      <c r="P195" s="302">
        <f t="shared" si="33"/>
        <v>0.19933745935978447</v>
      </c>
      <c r="Q195" s="302">
        <f t="shared" si="33"/>
        <v>0.19643179071010139</v>
      </c>
      <c r="R195" s="302">
        <f t="shared" si="33"/>
        <v>0.1984949950310276</v>
      </c>
      <c r="S195" s="302">
        <f t="shared" si="33"/>
        <v>0.17814057729764887</v>
      </c>
      <c r="T195" s="302">
        <f t="shared" si="33"/>
        <v>0.18130217947398025</v>
      </c>
      <c r="U195" s="302">
        <f t="shared" si="33"/>
        <v>0.1843383282339652</v>
      </c>
      <c r="V195" s="302">
        <f t="shared" si="33"/>
        <v>0.18666718152970557</v>
      </c>
      <c r="W195" s="302">
        <f t="shared" si="33"/>
        <v>0.18037032220342464</v>
      </c>
      <c r="X195" s="302">
        <f t="shared" si="33"/>
        <v>0.16822774772871057</v>
      </c>
      <c r="Y195" s="302">
        <f t="shared" si="33"/>
        <v>0.18598801914062174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0.44227619175374366</v>
      </c>
      <c r="C196" s="301">
        <f t="shared" si="34"/>
        <v>0.44377602337121758</v>
      </c>
      <c r="D196" s="301">
        <f t="shared" si="34"/>
        <v>0.44416531801966375</v>
      </c>
      <c r="E196" s="301">
        <f t="shared" si="34"/>
        <v>0.44859376364926234</v>
      </c>
      <c r="F196" s="301">
        <f t="shared" si="34"/>
        <v>0.44188306041202008</v>
      </c>
      <c r="G196" s="301">
        <f t="shared" si="34"/>
        <v>0.44220282874767847</v>
      </c>
      <c r="H196" s="301">
        <f t="shared" si="34"/>
        <v>0.44615973089868149</v>
      </c>
      <c r="I196" s="301">
        <f t="shared" si="34"/>
        <v>0.44404235456897007</v>
      </c>
      <c r="J196" s="301">
        <f t="shared" si="34"/>
        <v>0.44392497077223436</v>
      </c>
      <c r="K196" s="301">
        <f t="shared" si="34"/>
        <v>0.45402735871976252</v>
      </c>
      <c r="L196" s="301">
        <f t="shared" si="34"/>
        <v>0.45313024071481151</v>
      </c>
      <c r="M196" s="301">
        <f t="shared" si="34"/>
        <v>0.45444600853146977</v>
      </c>
      <c r="N196" s="301">
        <f t="shared" si="34"/>
        <v>0.45242435753441435</v>
      </c>
      <c r="O196" s="301">
        <f t="shared" si="34"/>
        <v>0.46912127359389444</v>
      </c>
      <c r="P196" s="301">
        <f t="shared" si="34"/>
        <v>0.48134895960703389</v>
      </c>
      <c r="Q196" s="301">
        <f t="shared" si="34"/>
        <v>0.47757192900419165</v>
      </c>
      <c r="R196" s="301">
        <f t="shared" si="34"/>
        <v>0.47754737978814771</v>
      </c>
      <c r="S196" s="301">
        <f t="shared" si="34"/>
        <v>0.4737661830874309</v>
      </c>
      <c r="T196" s="301">
        <f t="shared" si="34"/>
        <v>0.47324138592445486</v>
      </c>
      <c r="U196" s="301">
        <f t="shared" si="34"/>
        <v>0.46900958657147734</v>
      </c>
      <c r="V196" s="301">
        <f t="shared" si="34"/>
        <v>0.4707747078344518</v>
      </c>
      <c r="W196" s="301">
        <f t="shared" si="34"/>
        <v>0.47306946478989337</v>
      </c>
      <c r="X196" s="301">
        <f t="shared" si="34"/>
        <v>0.47925103003622194</v>
      </c>
      <c r="Y196" s="301">
        <f t="shared" si="34"/>
        <v>0.48265864098124439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0.11689675636145776</v>
      </c>
      <c r="C197" s="302">
        <f t="shared" si="35"/>
        <v>0.10318836625326067</v>
      </c>
      <c r="D197" s="302">
        <f t="shared" si="35"/>
        <v>0.10246000872512075</v>
      </c>
      <c r="E197" s="302">
        <f t="shared" si="35"/>
        <v>9.0879744148551087E-2</v>
      </c>
      <c r="F197" s="302">
        <f t="shared" si="35"/>
        <v>0.10908935920929887</v>
      </c>
      <c r="G197" s="302">
        <f t="shared" si="35"/>
        <v>0.10680811784513994</v>
      </c>
      <c r="H197" s="302">
        <f t="shared" si="35"/>
        <v>0.10365740252988519</v>
      </c>
      <c r="I197" s="302">
        <f t="shared" si="35"/>
        <v>0.11863913008018614</v>
      </c>
      <c r="J197" s="302">
        <f t="shared" si="35"/>
        <v>0.111270819327387</v>
      </c>
      <c r="K197" s="302">
        <f t="shared" si="35"/>
        <v>0.10583181367489301</v>
      </c>
      <c r="L197" s="302">
        <f t="shared" si="35"/>
        <v>0.10416257333147402</v>
      </c>
      <c r="M197" s="302">
        <f t="shared" si="35"/>
        <v>7.8104110616308037E-2</v>
      </c>
      <c r="N197" s="302">
        <f t="shared" si="35"/>
        <v>9.9039599804390727E-2</v>
      </c>
      <c r="O197" s="302">
        <f t="shared" si="35"/>
        <v>9.3426625283688267E-2</v>
      </c>
      <c r="P197" s="302">
        <f t="shared" si="35"/>
        <v>8.7789054558506704E-2</v>
      </c>
      <c r="Q197" s="302">
        <f t="shared" si="35"/>
        <v>8.9748801586645374E-2</v>
      </c>
      <c r="R197" s="302">
        <f t="shared" si="35"/>
        <v>8.5650785701329737E-2</v>
      </c>
      <c r="S197" s="302">
        <f t="shared" si="35"/>
        <v>0.12205612863142092</v>
      </c>
      <c r="T197" s="302">
        <f t="shared" si="35"/>
        <v>0.11528925405703166</v>
      </c>
      <c r="U197" s="302">
        <f t="shared" si="35"/>
        <v>0.10506306498156752</v>
      </c>
      <c r="V197" s="302">
        <f t="shared" si="35"/>
        <v>0.10223023819761089</v>
      </c>
      <c r="W197" s="302">
        <f t="shared" si="35"/>
        <v>0.11695713593840353</v>
      </c>
      <c r="X197" s="302">
        <f t="shared" si="35"/>
        <v>0.14711227079207737</v>
      </c>
      <c r="Y197" s="302">
        <f t="shared" si="35"/>
        <v>0.11545506876638748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0.32537943539228592</v>
      </c>
      <c r="C198" s="302">
        <f t="shared" si="36"/>
        <v>0.34058765711795685</v>
      </c>
      <c r="D198" s="302">
        <f t="shared" si="36"/>
        <v>0.34170530929454307</v>
      </c>
      <c r="E198" s="302">
        <f t="shared" si="36"/>
        <v>0.3577140195007113</v>
      </c>
      <c r="F198" s="302">
        <f t="shared" si="36"/>
        <v>0.33279370120272117</v>
      </c>
      <c r="G198" s="302">
        <f t="shared" si="36"/>
        <v>0.33539471090253842</v>
      </c>
      <c r="H198" s="302">
        <f t="shared" si="36"/>
        <v>0.34250232836879635</v>
      </c>
      <c r="I198" s="302">
        <f t="shared" si="36"/>
        <v>0.32540322448878389</v>
      </c>
      <c r="J198" s="302">
        <f t="shared" si="36"/>
        <v>0.33265415144484745</v>
      </c>
      <c r="K198" s="302">
        <f t="shared" si="36"/>
        <v>0.34819554504486955</v>
      </c>
      <c r="L198" s="302">
        <f t="shared" si="36"/>
        <v>0.34896766738333757</v>
      </c>
      <c r="M198" s="302">
        <f t="shared" si="36"/>
        <v>0.3763418979151617</v>
      </c>
      <c r="N198" s="302">
        <f t="shared" si="36"/>
        <v>0.35338475773002359</v>
      </c>
      <c r="O198" s="302">
        <f t="shared" si="36"/>
        <v>0.37569464831020621</v>
      </c>
      <c r="P198" s="302">
        <f t="shared" si="36"/>
        <v>0.39355990504852723</v>
      </c>
      <c r="Q198" s="302">
        <f t="shared" si="36"/>
        <v>0.38782312741754621</v>
      </c>
      <c r="R198" s="302">
        <f t="shared" si="36"/>
        <v>0.39189659408681798</v>
      </c>
      <c r="S198" s="302">
        <f t="shared" si="36"/>
        <v>0.35171005445601</v>
      </c>
      <c r="T198" s="302">
        <f t="shared" si="36"/>
        <v>0.35795213186742314</v>
      </c>
      <c r="U198" s="302">
        <f t="shared" si="36"/>
        <v>0.36394652158990981</v>
      </c>
      <c r="V198" s="302">
        <f t="shared" si="36"/>
        <v>0.3685444696368409</v>
      </c>
      <c r="W198" s="302">
        <f t="shared" si="36"/>
        <v>0.3561123288514898</v>
      </c>
      <c r="X198" s="302">
        <f t="shared" si="36"/>
        <v>0.3321387592441446</v>
      </c>
      <c r="Y198" s="302">
        <f t="shared" si="36"/>
        <v>0.36720357221485689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0.30408693394539354</v>
      </c>
      <c r="C199" s="301">
        <f t="shared" si="37"/>
        <v>0.30200853050375176</v>
      </c>
      <c r="D199" s="301">
        <f t="shared" si="37"/>
        <v>0.30142702257891307</v>
      </c>
      <c r="E199" s="301">
        <f t="shared" si="37"/>
        <v>0.29484351930810071</v>
      </c>
      <c r="F199" s="301">
        <f t="shared" si="37"/>
        <v>0.30481494685468907</v>
      </c>
      <c r="G199" s="301">
        <f t="shared" si="37"/>
        <v>0.30435439764794864</v>
      </c>
      <c r="H199" s="301">
        <f t="shared" si="37"/>
        <v>0.298631066314198</v>
      </c>
      <c r="I199" s="301">
        <f t="shared" si="37"/>
        <v>0.30203857935756989</v>
      </c>
      <c r="J199" s="301">
        <f t="shared" si="37"/>
        <v>0.30250172778692358</v>
      </c>
      <c r="K199" s="301">
        <f t="shared" si="37"/>
        <v>0.28729325787981069</v>
      </c>
      <c r="L199" s="301">
        <f t="shared" si="37"/>
        <v>0.28895677038948925</v>
      </c>
      <c r="M199" s="301">
        <f t="shared" si="37"/>
        <v>0.28745420727726945</v>
      </c>
      <c r="N199" s="301">
        <f t="shared" si="37"/>
        <v>0.29041442197095618</v>
      </c>
      <c r="O199" s="301">
        <f t="shared" si="37"/>
        <v>0.26532409266600754</v>
      </c>
      <c r="P199" s="301">
        <f t="shared" si="37"/>
        <v>0.2468937727352164</v>
      </c>
      <c r="Q199" s="301">
        <f t="shared" si="37"/>
        <v>0.25261318371003999</v>
      </c>
      <c r="R199" s="301">
        <f t="shared" si="37"/>
        <v>0.25288102617725694</v>
      </c>
      <c r="S199" s="301">
        <f t="shared" si="37"/>
        <v>0.25836571073744613</v>
      </c>
      <c r="T199" s="301">
        <f t="shared" si="37"/>
        <v>0.25931775665594042</v>
      </c>
      <c r="U199" s="301">
        <f t="shared" si="37"/>
        <v>0.26600486101271814</v>
      </c>
      <c r="V199" s="301">
        <f t="shared" si="37"/>
        <v>0.26350176615326443</v>
      </c>
      <c r="W199" s="301">
        <f t="shared" si="37"/>
        <v>0.25999340296180928</v>
      </c>
      <c r="X199" s="301">
        <f t="shared" si="37"/>
        <v>0.25046936686614024</v>
      </c>
      <c r="Y199" s="301">
        <f t="shared" si="37"/>
        <v>0.24569725277104959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2.8673076461133401E-2</v>
      </c>
      <c r="C200" s="302">
        <f t="shared" si="38"/>
        <v>2.5257035936572865E-2</v>
      </c>
      <c r="D200" s="302">
        <f t="shared" si="38"/>
        <v>2.5059129716151551E-2</v>
      </c>
      <c r="E200" s="302">
        <f t="shared" si="38"/>
        <v>2.2039826488254092E-2</v>
      </c>
      <c r="F200" s="302">
        <f t="shared" si="38"/>
        <v>2.6792915643778014E-2</v>
      </c>
      <c r="G200" s="302">
        <f t="shared" si="38"/>
        <v>2.6220966490940627E-2</v>
      </c>
      <c r="H200" s="302">
        <f t="shared" si="38"/>
        <v>2.524414966056204E-2</v>
      </c>
      <c r="I200" s="302">
        <f t="shared" si="38"/>
        <v>2.9040940140410251E-2</v>
      </c>
      <c r="J200" s="302">
        <f t="shared" si="38"/>
        <v>2.7273058409517735E-2</v>
      </c>
      <c r="K200" s="302">
        <f t="shared" si="38"/>
        <v>2.5361590851921967E-2</v>
      </c>
      <c r="L200" s="302">
        <f t="shared" si="38"/>
        <v>2.5059735706071045E-2</v>
      </c>
      <c r="M200" s="302">
        <f t="shared" si="38"/>
        <v>1.8816913512040134E-2</v>
      </c>
      <c r="N200" s="302">
        <f t="shared" si="38"/>
        <v>2.4051462215512142E-2</v>
      </c>
      <c r="O200" s="302">
        <f t="shared" si="38"/>
        <v>2.1788503431569541E-2</v>
      </c>
      <c r="P200" s="302">
        <f t="shared" si="38"/>
        <v>1.9958325457295537E-2</v>
      </c>
      <c r="Q200" s="302">
        <f t="shared" si="38"/>
        <v>2.0540729141156233E-2</v>
      </c>
      <c r="R200" s="302">
        <f t="shared" si="38"/>
        <v>1.9634723820703269E-2</v>
      </c>
      <c r="S200" s="302">
        <f t="shared" si="38"/>
        <v>2.8126173932808436E-2</v>
      </c>
      <c r="T200" s="302">
        <f t="shared" si="38"/>
        <v>2.6640755796319079E-2</v>
      </c>
      <c r="U200" s="302">
        <f t="shared" si="38"/>
        <v>2.4542953879963157E-2</v>
      </c>
      <c r="V200" s="302">
        <f t="shared" si="38"/>
        <v>2.3816296989130188E-2</v>
      </c>
      <c r="W200" s="302">
        <f t="shared" si="38"/>
        <v>2.7104828888915911E-2</v>
      </c>
      <c r="X200" s="302">
        <f t="shared" si="38"/>
        <v>3.36043202452758E-2</v>
      </c>
      <c r="Y200" s="302">
        <f t="shared" si="38"/>
        <v>2.6263796976599516E-2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0.19560300797672397</v>
      </c>
      <c r="C201" s="302">
        <f t="shared" si="39"/>
        <v>0.19338710953303201</v>
      </c>
      <c r="D201" s="302">
        <f t="shared" si="39"/>
        <v>0.19279540661320455</v>
      </c>
      <c r="E201" s="302">
        <f t="shared" si="39"/>
        <v>0.18605218404221857</v>
      </c>
      <c r="F201" s="302">
        <f t="shared" si="39"/>
        <v>0.196286162307346</v>
      </c>
      <c r="G201" s="302">
        <f t="shared" si="39"/>
        <v>0.19579536872091999</v>
      </c>
      <c r="H201" s="302">
        <f t="shared" si="39"/>
        <v>0.18997579670067269</v>
      </c>
      <c r="I201" s="302">
        <f t="shared" si="39"/>
        <v>0.1933441930271198</v>
      </c>
      <c r="J201" s="302">
        <f t="shared" si="39"/>
        <v>0.19369340112499644</v>
      </c>
      <c r="K201" s="302">
        <f t="shared" si="39"/>
        <v>0.17848990558347611</v>
      </c>
      <c r="L201" s="302">
        <f t="shared" si="39"/>
        <v>0.17994137542026398</v>
      </c>
      <c r="M201" s="302">
        <f t="shared" si="39"/>
        <v>0.17796866072982526</v>
      </c>
      <c r="N201" s="302">
        <f t="shared" si="39"/>
        <v>0.18054455817800991</v>
      </c>
      <c r="O201" s="302">
        <f t="shared" si="39"/>
        <v>0.15591790948765133</v>
      </c>
      <c r="P201" s="302">
        <f t="shared" si="39"/>
        <v>0.13746191653536066</v>
      </c>
      <c r="Q201" s="302">
        <f t="shared" si="39"/>
        <v>0.14331171710912791</v>
      </c>
      <c r="R201" s="302">
        <f t="shared" si="39"/>
        <v>0.14340729704957186</v>
      </c>
      <c r="S201" s="302">
        <f t="shared" si="39"/>
        <v>0.14919274074067745</v>
      </c>
      <c r="T201" s="302">
        <f t="shared" si="39"/>
        <v>0.14996230719758699</v>
      </c>
      <c r="U201" s="302">
        <f t="shared" si="39"/>
        <v>0.15644323100978749</v>
      </c>
      <c r="V201" s="302">
        <f t="shared" si="39"/>
        <v>0.15382667926670829</v>
      </c>
      <c r="W201" s="302">
        <f t="shared" si="39"/>
        <v>0.15035950338979726</v>
      </c>
      <c r="X201" s="302">
        <f t="shared" si="39"/>
        <v>0.14099579947095323</v>
      </c>
      <c r="Y201" s="302">
        <f t="shared" si="39"/>
        <v>0.13590173931999061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7.9810849507536155E-2</v>
      </c>
      <c r="C202" s="303">
        <f t="shared" si="40"/>
        <v>8.3364385034146893E-2</v>
      </c>
      <c r="D202" s="303">
        <f t="shared" si="40"/>
        <v>8.3572486249557001E-2</v>
      </c>
      <c r="E202" s="303">
        <f t="shared" si="40"/>
        <v>8.6751508777628022E-2</v>
      </c>
      <c r="F202" s="303">
        <f t="shared" si="40"/>
        <v>8.1735868903565059E-2</v>
      </c>
      <c r="G202" s="303">
        <f t="shared" si="40"/>
        <v>8.2338062436088016E-2</v>
      </c>
      <c r="H202" s="303">
        <f t="shared" si="40"/>
        <v>8.3411119952963325E-2</v>
      </c>
      <c r="I202" s="303">
        <f t="shared" si="40"/>
        <v>7.9653446190039862E-2</v>
      </c>
      <c r="J202" s="303">
        <f t="shared" si="40"/>
        <v>8.1535268252409421E-2</v>
      </c>
      <c r="K202" s="303">
        <f t="shared" si="40"/>
        <v>8.3441761444412593E-2</v>
      </c>
      <c r="L202" s="303">
        <f t="shared" si="40"/>
        <v>8.395565926315425E-2</v>
      </c>
      <c r="M202" s="303">
        <f t="shared" si="40"/>
        <v>9.0668633035404067E-2</v>
      </c>
      <c r="N202" s="303">
        <f t="shared" si="40"/>
        <v>8.5818401577434159E-2</v>
      </c>
      <c r="O202" s="303">
        <f t="shared" si="40"/>
        <v>8.7617679746786636E-2</v>
      </c>
      <c r="P202" s="303">
        <f t="shared" si="40"/>
        <v>8.9473530742560189E-2</v>
      </c>
      <c r="Q202" s="303">
        <f t="shared" si="40"/>
        <v>8.8760737459755837E-2</v>
      </c>
      <c r="R202" s="303">
        <f t="shared" si="40"/>
        <v>8.9839005306981801E-2</v>
      </c>
      <c r="S202" s="303">
        <f t="shared" si="40"/>
        <v>8.1046796063960244E-2</v>
      </c>
      <c r="T202" s="303">
        <f t="shared" si="40"/>
        <v>8.2714693662034336E-2</v>
      </c>
      <c r="U202" s="303">
        <f t="shared" si="40"/>
        <v>8.5018676122967485E-2</v>
      </c>
      <c r="V202" s="303">
        <f t="shared" si="40"/>
        <v>8.5858789897425958E-2</v>
      </c>
      <c r="W202" s="303">
        <f t="shared" si="40"/>
        <v>8.252907068309609E-2</v>
      </c>
      <c r="X202" s="303">
        <f t="shared" si="40"/>
        <v>7.5869247149911251E-2</v>
      </c>
      <c r="Y202" s="303">
        <f t="shared" si="40"/>
        <v>8.353171647445945E-2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0.99999999999999989</v>
      </c>
      <c r="C204" s="232">
        <f t="shared" si="41"/>
        <v>0.99999999999999967</v>
      </c>
      <c r="D204" s="232">
        <f t="shared" si="41"/>
        <v>1</v>
      </c>
      <c r="E204" s="232">
        <f t="shared" si="41"/>
        <v>1</v>
      </c>
      <c r="F204" s="232">
        <f t="shared" si="41"/>
        <v>1</v>
      </c>
      <c r="G204" s="232">
        <f t="shared" si="41"/>
        <v>0.99999999999999978</v>
      </c>
      <c r="H204" s="232">
        <f t="shared" si="41"/>
        <v>0.99999999999999989</v>
      </c>
      <c r="I204" s="232">
        <f t="shared" si="41"/>
        <v>0.99999999999999978</v>
      </c>
      <c r="J204" s="232">
        <f t="shared" si="41"/>
        <v>1.0000000000000002</v>
      </c>
      <c r="K204" s="232">
        <f t="shared" si="41"/>
        <v>0.99999999999999978</v>
      </c>
      <c r="L204" s="232">
        <f t="shared" si="41"/>
        <v>1</v>
      </c>
      <c r="M204" s="232">
        <f t="shared" si="41"/>
        <v>1</v>
      </c>
      <c r="N204" s="232">
        <f t="shared" si="41"/>
        <v>1</v>
      </c>
      <c r="O204" s="232">
        <f t="shared" si="41"/>
        <v>0.99999999999999967</v>
      </c>
      <c r="P204" s="232">
        <f t="shared" si="41"/>
        <v>0.99999999999999989</v>
      </c>
      <c r="Q204" s="232">
        <f t="shared" si="41"/>
        <v>0.99999999999999989</v>
      </c>
      <c r="R204" s="232">
        <f t="shared" si="41"/>
        <v>1.0000000000000002</v>
      </c>
      <c r="S204" s="232">
        <f t="shared" si="41"/>
        <v>1</v>
      </c>
      <c r="T204" s="232">
        <f t="shared" si="41"/>
        <v>1</v>
      </c>
      <c r="U204" s="232">
        <f t="shared" si="41"/>
        <v>1.0000000000000002</v>
      </c>
      <c r="V204" s="232">
        <f t="shared" si="41"/>
        <v>1.0000000000000002</v>
      </c>
      <c r="W204" s="232">
        <f t="shared" si="41"/>
        <v>0.99999999999999978</v>
      </c>
      <c r="X204" s="232">
        <f t="shared" si="41"/>
        <v>0.99999999999999989</v>
      </c>
      <c r="Y204" s="232">
        <f t="shared" si="41"/>
        <v>0.99999999999999978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1.7121312279640784E-3</v>
      </c>
      <c r="C205" s="299">
        <f t="shared" si="42"/>
        <v>1.6986907409258583E-3</v>
      </c>
      <c r="D205" s="299">
        <f t="shared" si="42"/>
        <v>1.6982745769804257E-3</v>
      </c>
      <c r="E205" s="299">
        <f t="shared" si="42"/>
        <v>1.6906482661808008E-3</v>
      </c>
      <c r="F205" s="299">
        <f t="shared" si="42"/>
        <v>1.7030957186346266E-3</v>
      </c>
      <c r="G205" s="299">
        <f t="shared" si="42"/>
        <v>1.701429693909697E-3</v>
      </c>
      <c r="H205" s="299">
        <f t="shared" si="42"/>
        <v>1.6986281560360343E-3</v>
      </c>
      <c r="I205" s="299">
        <f t="shared" si="42"/>
        <v>1.7099628703848384E-3</v>
      </c>
      <c r="J205" s="299">
        <f t="shared" si="42"/>
        <v>1.7046736680077395E-3</v>
      </c>
      <c r="K205" s="299">
        <f t="shared" si="42"/>
        <v>1.7026572406813089E-3</v>
      </c>
      <c r="L205" s="299">
        <f t="shared" si="42"/>
        <v>1.6874655546039727E-3</v>
      </c>
      <c r="M205" s="299">
        <f t="shared" si="42"/>
        <v>1.6681525826257953E-3</v>
      </c>
      <c r="N205" s="299">
        <f t="shared" si="42"/>
        <v>1.6925182553485386E-3</v>
      </c>
      <c r="O205" s="299">
        <f t="shared" si="42"/>
        <v>1.6765997047635867E-3</v>
      </c>
      <c r="P205" s="299">
        <f t="shared" si="42"/>
        <v>1.6841216789796386E-3</v>
      </c>
      <c r="Q205" s="299">
        <f t="shared" si="42"/>
        <v>1.6624398066969739E-3</v>
      </c>
      <c r="R205" s="299">
        <f t="shared" si="42"/>
        <v>1.6673888709537257E-3</v>
      </c>
      <c r="S205" s="299">
        <f t="shared" si="42"/>
        <v>1.7008480365706398E-3</v>
      </c>
      <c r="T205" s="299">
        <f t="shared" si="42"/>
        <v>1.6832042170433026E-3</v>
      </c>
      <c r="U205" s="299">
        <f t="shared" si="42"/>
        <v>1.6807192302076568E-3</v>
      </c>
      <c r="V205" s="299">
        <f t="shared" si="42"/>
        <v>1.6844273046389779E-3</v>
      </c>
      <c r="W205" s="299">
        <f t="shared" si="42"/>
        <v>1.6999311666809646E-3</v>
      </c>
      <c r="X205" s="299">
        <f t="shared" si="42"/>
        <v>1.7268602311523603E-3</v>
      </c>
      <c r="Y205" s="299">
        <f t="shared" si="42"/>
        <v>1.7086599280049049E-3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2.2178169410216398E-4</v>
      </c>
      <c r="C206" s="233">
        <f t="shared" si="43"/>
        <v>2.2004067452597228E-4</v>
      </c>
      <c r="D206" s="233">
        <f t="shared" si="43"/>
        <v>2.1998676654080447E-4</v>
      </c>
      <c r="E206" s="233">
        <f t="shared" si="43"/>
        <v>2.1899888891713571E-4</v>
      </c>
      <c r="F206" s="233">
        <f t="shared" si="43"/>
        <v>2.2061127530865563E-4</v>
      </c>
      <c r="G206" s="233">
        <f t="shared" si="43"/>
        <v>2.2039546604130751E-4</v>
      </c>
      <c r="H206" s="233">
        <f t="shared" si="43"/>
        <v>2.2020167736077573E-4</v>
      </c>
      <c r="I206" s="233">
        <f t="shared" si="43"/>
        <v>2.2150081492100751E-4</v>
      </c>
      <c r="J206" s="233">
        <f t="shared" si="43"/>
        <v>2.2081567569541365E-4</v>
      </c>
      <c r="K206" s="233">
        <f t="shared" si="43"/>
        <v>2.2055447686836966E-4</v>
      </c>
      <c r="L206" s="233">
        <f t="shared" si="43"/>
        <v>2.2037088196916936E-4</v>
      </c>
      <c r="M206" s="233">
        <f t="shared" si="43"/>
        <v>2.1783089082789622E-4</v>
      </c>
      <c r="N206" s="233">
        <f t="shared" si="43"/>
        <v>2.1924643842126295E-4</v>
      </c>
      <c r="O206" s="233">
        <f t="shared" si="43"/>
        <v>2.1992152952425491E-4</v>
      </c>
      <c r="P206" s="233">
        <f t="shared" si="43"/>
        <v>2.1949754761787374E-4</v>
      </c>
      <c r="Q206" s="233">
        <f t="shared" si="43"/>
        <v>2.1977720659728691E-4</v>
      </c>
      <c r="R206" s="233">
        <f t="shared" si="43"/>
        <v>2.1930363719823651E-4</v>
      </c>
      <c r="S206" s="233">
        <f t="shared" si="43"/>
        <v>2.2267895171262594E-4</v>
      </c>
      <c r="T206" s="233">
        <f t="shared" si="43"/>
        <v>2.2207514724501682E-4</v>
      </c>
      <c r="U206" s="233">
        <f t="shared" si="43"/>
        <v>2.2093037666012598E-4</v>
      </c>
      <c r="V206" s="233">
        <f t="shared" si="43"/>
        <v>2.2068610078894283E-4</v>
      </c>
      <c r="W206" s="233">
        <f t="shared" si="43"/>
        <v>2.220569146465249E-4</v>
      </c>
      <c r="X206" s="233">
        <f t="shared" si="43"/>
        <v>2.2497416537153617E-4</v>
      </c>
      <c r="Y206" s="233">
        <f t="shared" si="43"/>
        <v>2.2207106410107287E-4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3.0984948011161816E-2</v>
      </c>
      <c r="C207" s="233">
        <f t="shared" si="44"/>
        <v>3.0741711520101994E-2</v>
      </c>
      <c r="D207" s="233">
        <f t="shared" si="44"/>
        <v>3.0734180077416542E-2</v>
      </c>
      <c r="E207" s="233">
        <f t="shared" si="44"/>
        <v>3.0596164462851582E-2</v>
      </c>
      <c r="F207" s="233">
        <f t="shared" si="44"/>
        <v>3.0821429711714449E-2</v>
      </c>
      <c r="G207" s="233">
        <f t="shared" si="44"/>
        <v>3.0791279166800543E-2</v>
      </c>
      <c r="H207" s="233">
        <f t="shared" si="44"/>
        <v>3.0660930194441983E-2</v>
      </c>
      <c r="I207" s="233">
        <f t="shared" si="44"/>
        <v>3.0945706599192331E-2</v>
      </c>
      <c r="J207" s="233">
        <f t="shared" si="44"/>
        <v>3.0849986330793378E-2</v>
      </c>
      <c r="K207" s="233">
        <f t="shared" si="44"/>
        <v>3.081349444579224E-2</v>
      </c>
      <c r="L207" s="233">
        <f t="shared" si="44"/>
        <v>3.0460917996148414E-2</v>
      </c>
      <c r="M207" s="233">
        <f t="shared" si="44"/>
        <v>3.0044516094962101E-2</v>
      </c>
      <c r="N207" s="233">
        <f t="shared" si="44"/>
        <v>3.0422510711907665E-2</v>
      </c>
      <c r="O207" s="233">
        <f t="shared" si="44"/>
        <v>3.0082950008088055E-2</v>
      </c>
      <c r="P207" s="233">
        <f t="shared" si="44"/>
        <v>3.0170264405765524E-2</v>
      </c>
      <c r="Q207" s="233">
        <f t="shared" si="44"/>
        <v>2.9740020444966812E-2</v>
      </c>
      <c r="R207" s="233">
        <f t="shared" si="44"/>
        <v>2.979121099685399E-2</v>
      </c>
      <c r="S207" s="233">
        <f t="shared" si="44"/>
        <v>3.0355072067960939E-2</v>
      </c>
      <c r="T207" s="233">
        <f t="shared" si="44"/>
        <v>3.001020373344224E-2</v>
      </c>
      <c r="U207" s="233">
        <f t="shared" si="44"/>
        <v>2.9939166906871383E-2</v>
      </c>
      <c r="V207" s="233">
        <f t="shared" si="44"/>
        <v>2.9981276782351959E-2</v>
      </c>
      <c r="W207" s="233">
        <f t="shared" si="44"/>
        <v>3.0235620379383748E-2</v>
      </c>
      <c r="X207" s="233">
        <f t="shared" si="44"/>
        <v>3.0694943878948711E-2</v>
      </c>
      <c r="Y207" s="233">
        <f t="shared" si="44"/>
        <v>3.0354025741718658E-2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5.6548498446137992E-4</v>
      </c>
      <c r="C208" s="233">
        <f t="shared" si="45"/>
        <v>5.6104584248451253E-4</v>
      </c>
      <c r="D208" s="233">
        <f t="shared" si="45"/>
        <v>5.6090839130181511E-4</v>
      </c>
      <c r="E208" s="233">
        <f t="shared" si="45"/>
        <v>5.5838956320406993E-4</v>
      </c>
      <c r="F208" s="233">
        <f t="shared" si="45"/>
        <v>5.6250072439456198E-4</v>
      </c>
      <c r="G208" s="233">
        <f t="shared" si="45"/>
        <v>5.6195046752738906E-4</v>
      </c>
      <c r="H208" s="233">
        <f t="shared" si="45"/>
        <v>5.6145635736449715E-4</v>
      </c>
      <c r="I208" s="233">
        <f t="shared" si="45"/>
        <v>5.6476881642941149E-4</v>
      </c>
      <c r="J208" s="233">
        <f t="shared" si="45"/>
        <v>5.6302189161712142E-4</v>
      </c>
      <c r="K208" s="233">
        <f t="shared" si="45"/>
        <v>5.623559033115929E-4</v>
      </c>
      <c r="L208" s="233">
        <f t="shared" si="45"/>
        <v>5.6188778460981403E-4</v>
      </c>
      <c r="M208" s="233">
        <f t="shared" si="45"/>
        <v>5.5541147529641682E-4</v>
      </c>
      <c r="N208" s="233">
        <f t="shared" si="45"/>
        <v>5.5902074932635793E-4</v>
      </c>
      <c r="O208" s="233">
        <f t="shared" si="45"/>
        <v>5.6074205406898272E-4</v>
      </c>
      <c r="P208" s="233">
        <f t="shared" si="45"/>
        <v>5.5966101172816849E-4</v>
      </c>
      <c r="Q208" s="233">
        <f t="shared" si="45"/>
        <v>5.6037406856664302E-4</v>
      </c>
      <c r="R208" s="233">
        <f t="shared" si="45"/>
        <v>5.5916659116257922E-4</v>
      </c>
      <c r="S208" s="233">
        <f t="shared" si="45"/>
        <v>5.6777275536133601E-4</v>
      </c>
      <c r="T208" s="233">
        <f t="shared" si="45"/>
        <v>5.6623321278833055E-4</v>
      </c>
      <c r="U208" s="233">
        <f t="shared" si="45"/>
        <v>5.6331434890720844E-4</v>
      </c>
      <c r="V208" s="233">
        <f t="shared" si="45"/>
        <v>5.6269150968786031E-4</v>
      </c>
      <c r="W208" s="233">
        <f t="shared" si="45"/>
        <v>5.661867244579178E-4</v>
      </c>
      <c r="X208" s="233">
        <f t="shared" si="45"/>
        <v>5.7362494647881655E-4</v>
      </c>
      <c r="Y208" s="233">
        <f t="shared" si="45"/>
        <v>5.6622280184526782E-4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4.5944971754431187E-3</v>
      </c>
      <c r="C209" s="300">
        <f t="shared" si="46"/>
        <v>4.6064054329944277E-3</v>
      </c>
      <c r="D209" s="300">
        <f t="shared" si="46"/>
        <v>4.6090059587383277E-3</v>
      </c>
      <c r="E209" s="300">
        <f t="shared" si="46"/>
        <v>4.6374453577171402E-3</v>
      </c>
      <c r="F209" s="300">
        <f t="shared" si="46"/>
        <v>4.5953398874931922E-3</v>
      </c>
      <c r="G209" s="300">
        <f t="shared" si="46"/>
        <v>4.5975214573505093E-3</v>
      </c>
      <c r="H209" s="300">
        <f t="shared" si="46"/>
        <v>4.6213026715703322E-3</v>
      </c>
      <c r="I209" s="300">
        <f t="shared" si="46"/>
        <v>4.6008529174948517E-3</v>
      </c>
      <c r="J209" s="300">
        <f t="shared" si="46"/>
        <v>4.6001441273693881E-3</v>
      </c>
      <c r="K209" s="300">
        <f t="shared" si="46"/>
        <v>4.6640964851130855E-3</v>
      </c>
      <c r="L209" s="300">
        <f t="shared" si="46"/>
        <v>4.6558577410821507E-3</v>
      </c>
      <c r="M209" s="300">
        <f t="shared" si="46"/>
        <v>4.6624202420044066E-3</v>
      </c>
      <c r="N209" s="300">
        <f t="shared" si="46"/>
        <v>4.6221290287529922E-3</v>
      </c>
      <c r="O209" s="300">
        <f t="shared" si="46"/>
        <v>4.7456482596083486E-3</v>
      </c>
      <c r="P209" s="300">
        <f t="shared" si="46"/>
        <v>4.8160517570640946E-3</v>
      </c>
      <c r="Q209" s="300">
        <f t="shared" si="46"/>
        <v>4.8007260997223319E-3</v>
      </c>
      <c r="R209" s="300">
        <f t="shared" si="46"/>
        <v>4.7972257308754587E-3</v>
      </c>
      <c r="S209" s="300">
        <f t="shared" si="46"/>
        <v>4.7702448373635317E-3</v>
      </c>
      <c r="T209" s="300">
        <f t="shared" si="46"/>
        <v>4.7667566304515499E-3</v>
      </c>
      <c r="U209" s="300">
        <f t="shared" si="46"/>
        <v>4.7400429624023625E-3</v>
      </c>
      <c r="V209" s="300">
        <f t="shared" si="46"/>
        <v>4.7481562165923264E-3</v>
      </c>
      <c r="W209" s="300">
        <f t="shared" si="46"/>
        <v>4.7573808000340497E-3</v>
      </c>
      <c r="X209" s="300">
        <f t="shared" si="46"/>
        <v>4.7883329636390021E-3</v>
      </c>
      <c r="Y209" s="300">
        <f t="shared" si="46"/>
        <v>4.809971730612453E-3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0.46981277287526596</v>
      </c>
      <c r="C210" s="301">
        <f t="shared" si="47"/>
        <v>0.47078046353995529</v>
      </c>
      <c r="D210" s="301">
        <f t="shared" si="47"/>
        <v>0.4710430088953324</v>
      </c>
      <c r="E210" s="301">
        <f t="shared" si="47"/>
        <v>0.47389999160507668</v>
      </c>
      <c r="F210" s="301">
        <f t="shared" si="47"/>
        <v>0.46967463205067222</v>
      </c>
      <c r="G210" s="301">
        <f t="shared" si="47"/>
        <v>0.46988826989197463</v>
      </c>
      <c r="H210" s="301">
        <f t="shared" si="47"/>
        <v>0.4723026444156988</v>
      </c>
      <c r="I210" s="301">
        <f t="shared" si="47"/>
        <v>0.47027186646149582</v>
      </c>
      <c r="J210" s="301">
        <f t="shared" si="47"/>
        <v>0.47017226901299292</v>
      </c>
      <c r="K210" s="301">
        <f t="shared" si="47"/>
        <v>0.47667757696338608</v>
      </c>
      <c r="L210" s="301">
        <f t="shared" si="47"/>
        <v>0.47582827495275903</v>
      </c>
      <c r="M210" s="301">
        <f t="shared" si="47"/>
        <v>0.47639533018168839</v>
      </c>
      <c r="N210" s="301">
        <f t="shared" si="47"/>
        <v>0.47236326373111509</v>
      </c>
      <c r="O210" s="301">
        <f t="shared" si="47"/>
        <v>0.48501752602344816</v>
      </c>
      <c r="P210" s="301">
        <f t="shared" si="47"/>
        <v>0.49211475801469751</v>
      </c>
      <c r="Q210" s="301">
        <f t="shared" si="47"/>
        <v>0.49055205779509842</v>
      </c>
      <c r="R210" s="301">
        <f t="shared" si="47"/>
        <v>0.49017206761901938</v>
      </c>
      <c r="S210" s="301">
        <f t="shared" si="47"/>
        <v>0.48756656233331386</v>
      </c>
      <c r="T210" s="301">
        <f t="shared" si="47"/>
        <v>0.48715216638985503</v>
      </c>
      <c r="U210" s="301">
        <f t="shared" si="47"/>
        <v>0.48439030682110906</v>
      </c>
      <c r="V210" s="301">
        <f t="shared" si="47"/>
        <v>0.48520815430424902</v>
      </c>
      <c r="W210" s="301">
        <f t="shared" si="47"/>
        <v>0.48619352022158185</v>
      </c>
      <c r="X210" s="301">
        <f t="shared" si="47"/>
        <v>0.48937611715066215</v>
      </c>
      <c r="Y210" s="301">
        <f t="shared" si="47"/>
        <v>0.49144678815061549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0.12417487142712788</v>
      </c>
      <c r="C211" s="302">
        <f t="shared" si="48"/>
        <v>0.10946753393209906</v>
      </c>
      <c r="D211" s="302">
        <f t="shared" si="48"/>
        <v>0.1086601516221629</v>
      </c>
      <c r="E211" s="302">
        <f t="shared" si="48"/>
        <v>9.6006483992815722E-2</v>
      </c>
      <c r="F211" s="302">
        <f t="shared" si="48"/>
        <v>0.11595037066932866</v>
      </c>
      <c r="G211" s="302">
        <f t="shared" si="48"/>
        <v>0.11349516204318141</v>
      </c>
      <c r="H211" s="302">
        <f t="shared" si="48"/>
        <v>0.10973125080005287</v>
      </c>
      <c r="I211" s="302">
        <f t="shared" si="48"/>
        <v>0.12517101860436664</v>
      </c>
      <c r="J211" s="302">
        <f t="shared" si="48"/>
        <v>0.11784976525894607</v>
      </c>
      <c r="K211" s="302">
        <f t="shared" si="48"/>
        <v>0.11111148158656702</v>
      </c>
      <c r="L211" s="302">
        <f t="shared" si="48"/>
        <v>0.10895446865804663</v>
      </c>
      <c r="M211" s="302">
        <f t="shared" si="48"/>
        <v>8.1235456718238591E-2</v>
      </c>
      <c r="N211" s="302">
        <f t="shared" si="48"/>
        <v>0.10334016296014426</v>
      </c>
      <c r="O211" s="302">
        <f t="shared" si="48"/>
        <v>9.6592402030015165E-2</v>
      </c>
      <c r="P211" s="302">
        <f t="shared" si="48"/>
        <v>8.9752534991803648E-2</v>
      </c>
      <c r="Q211" s="302">
        <f t="shared" si="48"/>
        <v>9.218812210084161E-2</v>
      </c>
      <c r="R211" s="302">
        <f t="shared" si="48"/>
        <v>8.756198979745683E-2</v>
      </c>
      <c r="S211" s="302">
        <f t="shared" si="48"/>
        <v>0.12561151296345766</v>
      </c>
      <c r="T211" s="302">
        <f t="shared" si="48"/>
        <v>0.11823711229048928</v>
      </c>
      <c r="U211" s="302">
        <f t="shared" si="48"/>
        <v>0.10773568402848561</v>
      </c>
      <c r="V211" s="302">
        <f t="shared" si="48"/>
        <v>0.1046486927910955</v>
      </c>
      <c r="W211" s="302">
        <f t="shared" si="48"/>
        <v>0.11906661810597635</v>
      </c>
      <c r="X211" s="302">
        <f t="shared" si="48"/>
        <v>0.1485568207610786</v>
      </c>
      <c r="Y211" s="302">
        <f t="shared" si="48"/>
        <v>0.11586424954610815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0.34563790144813811</v>
      </c>
      <c r="C212" s="302">
        <f t="shared" si="49"/>
        <v>0.36131292960785616</v>
      </c>
      <c r="D212" s="302">
        <f t="shared" si="49"/>
        <v>0.36238285727316955</v>
      </c>
      <c r="E212" s="302">
        <f t="shared" si="49"/>
        <v>0.37789350761226093</v>
      </c>
      <c r="F212" s="302">
        <f t="shared" si="49"/>
        <v>0.3537242613813435</v>
      </c>
      <c r="G212" s="302">
        <f t="shared" si="49"/>
        <v>0.3563931078487933</v>
      </c>
      <c r="H212" s="302">
        <f t="shared" si="49"/>
        <v>0.36257139361564594</v>
      </c>
      <c r="I212" s="302">
        <f t="shared" si="49"/>
        <v>0.34510084785712919</v>
      </c>
      <c r="J212" s="302">
        <f t="shared" si="49"/>
        <v>0.35232250375404683</v>
      </c>
      <c r="K212" s="302">
        <f t="shared" si="49"/>
        <v>0.36556609537681911</v>
      </c>
      <c r="L212" s="302">
        <f t="shared" si="49"/>
        <v>0.36687380629471233</v>
      </c>
      <c r="M212" s="302">
        <f t="shared" si="49"/>
        <v>0.39515987346344988</v>
      </c>
      <c r="N212" s="302">
        <f t="shared" si="49"/>
        <v>0.36902310077097078</v>
      </c>
      <c r="O212" s="302">
        <f t="shared" si="49"/>
        <v>0.38842512399343299</v>
      </c>
      <c r="P212" s="302">
        <f t="shared" si="49"/>
        <v>0.40236222302289387</v>
      </c>
      <c r="Q212" s="302">
        <f t="shared" si="49"/>
        <v>0.39836393569425682</v>
      </c>
      <c r="R212" s="302">
        <f t="shared" si="49"/>
        <v>0.40261007782156255</v>
      </c>
      <c r="S212" s="302">
        <f t="shared" si="49"/>
        <v>0.36195504936985617</v>
      </c>
      <c r="T212" s="302">
        <f t="shared" si="49"/>
        <v>0.36891505409936587</v>
      </c>
      <c r="U212" s="302">
        <f t="shared" si="49"/>
        <v>0.37665462279262335</v>
      </c>
      <c r="V212" s="302">
        <f t="shared" si="49"/>
        <v>0.38055946151315345</v>
      </c>
      <c r="W212" s="302">
        <f t="shared" si="49"/>
        <v>0.3671269021156055</v>
      </c>
      <c r="X212" s="302">
        <f t="shared" si="49"/>
        <v>0.34081929638958358</v>
      </c>
      <c r="Y212" s="302">
        <f t="shared" si="49"/>
        <v>0.37558253860450735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0.32098535765998548</v>
      </c>
      <c r="C213" s="301">
        <f t="shared" si="50"/>
        <v>0.3216465030183982</v>
      </c>
      <c r="D213" s="301">
        <f t="shared" si="50"/>
        <v>0.32182587918623201</v>
      </c>
      <c r="E213" s="301">
        <f t="shared" si="50"/>
        <v>0.32377782615289968</v>
      </c>
      <c r="F213" s="301">
        <f t="shared" si="50"/>
        <v>0.32089097712256781</v>
      </c>
      <c r="G213" s="301">
        <f t="shared" si="50"/>
        <v>0.32103693871165029</v>
      </c>
      <c r="H213" s="301">
        <f t="shared" si="50"/>
        <v>0.32268648703124986</v>
      </c>
      <c r="I213" s="301">
        <f t="shared" si="50"/>
        <v>0.32129901945779815</v>
      </c>
      <c r="J213" s="301">
        <f t="shared" si="50"/>
        <v>0.32123097251553634</v>
      </c>
      <c r="K213" s="301">
        <f t="shared" si="50"/>
        <v>0.32567552728224908</v>
      </c>
      <c r="L213" s="301">
        <f t="shared" si="50"/>
        <v>0.32509526738855965</v>
      </c>
      <c r="M213" s="301">
        <f t="shared" si="50"/>
        <v>0.32548269071116742</v>
      </c>
      <c r="N213" s="301">
        <f t="shared" si="50"/>
        <v>0.32272790334379686</v>
      </c>
      <c r="O213" s="301">
        <f t="shared" si="50"/>
        <v>0.33137354505968564</v>
      </c>
      <c r="P213" s="301">
        <f t="shared" si="50"/>
        <v>0.33622251401207282</v>
      </c>
      <c r="Q213" s="301">
        <f t="shared" si="50"/>
        <v>0.33515484638389514</v>
      </c>
      <c r="R213" s="301">
        <f t="shared" si="50"/>
        <v>0.33489522959691526</v>
      </c>
      <c r="S213" s="301">
        <f t="shared" si="50"/>
        <v>0.33311509696897734</v>
      </c>
      <c r="T213" s="301">
        <f t="shared" si="50"/>
        <v>0.332831973482764</v>
      </c>
      <c r="U213" s="301">
        <f t="shared" si="50"/>
        <v>0.33094501652317554</v>
      </c>
      <c r="V213" s="301">
        <f t="shared" si="50"/>
        <v>0.33150378606296549</v>
      </c>
      <c r="W213" s="301">
        <f t="shared" si="50"/>
        <v>0.332177007502786</v>
      </c>
      <c r="X213" s="301">
        <f t="shared" si="50"/>
        <v>0.33435142052973771</v>
      </c>
      <c r="Y213" s="301">
        <f t="shared" si="50"/>
        <v>0.33576614381929087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8.4838722611744771E-2</v>
      </c>
      <c r="C214" s="302">
        <f t="shared" si="51"/>
        <v>7.4790379402222676E-2</v>
      </c>
      <c r="D214" s="302">
        <f t="shared" si="51"/>
        <v>7.4238759875284013E-2</v>
      </c>
      <c r="E214" s="302">
        <f t="shared" si="51"/>
        <v>6.5593524444882145E-2</v>
      </c>
      <c r="F214" s="302">
        <f t="shared" si="51"/>
        <v>7.9219581392657765E-2</v>
      </c>
      <c r="G214" s="302">
        <f t="shared" si="51"/>
        <v>7.7542134408467273E-2</v>
      </c>
      <c r="H214" s="302">
        <f t="shared" si="51"/>
        <v>7.4970555970567315E-2</v>
      </c>
      <c r="I214" s="302">
        <f t="shared" si="51"/>
        <v>8.5519310021088923E-2</v>
      </c>
      <c r="J214" s="302">
        <f t="shared" si="51"/>
        <v>8.0517285258720275E-2</v>
      </c>
      <c r="K214" s="302">
        <f t="shared" si="51"/>
        <v>7.5913556881230443E-2</v>
      </c>
      <c r="L214" s="302">
        <f t="shared" si="51"/>
        <v>7.4439843082218501E-2</v>
      </c>
      <c r="M214" s="302">
        <f t="shared" si="51"/>
        <v>5.5501667121125788E-2</v>
      </c>
      <c r="N214" s="302">
        <f t="shared" si="51"/>
        <v>7.0604038637344185E-2</v>
      </c>
      <c r="O214" s="302">
        <f t="shared" si="51"/>
        <v>6.5993835210336457E-2</v>
      </c>
      <c r="P214" s="302">
        <f t="shared" si="51"/>
        <v>6.1320703072675391E-2</v>
      </c>
      <c r="Q214" s="302">
        <f t="shared" si="51"/>
        <v>6.2984744249167945E-2</v>
      </c>
      <c r="R214" s="302">
        <f t="shared" si="51"/>
        <v>5.9824079367928974E-2</v>
      </c>
      <c r="S214" s="302">
        <f t="shared" si="51"/>
        <v>8.5820264459885304E-2</v>
      </c>
      <c r="T214" s="302">
        <f t="shared" si="51"/>
        <v>8.0781928394532604E-2</v>
      </c>
      <c r="U214" s="302">
        <f t="shared" si="51"/>
        <v>7.3607145371945765E-2</v>
      </c>
      <c r="V214" s="302">
        <f t="shared" si="51"/>
        <v>7.1498052040228327E-2</v>
      </c>
      <c r="W214" s="302">
        <f t="shared" si="51"/>
        <v>8.1348663137046515E-2</v>
      </c>
      <c r="X214" s="302">
        <f t="shared" si="51"/>
        <v>0.10149695154730347</v>
      </c>
      <c r="Y214" s="302">
        <f t="shared" si="51"/>
        <v>7.9160741741769056E-2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0.23614663504824066</v>
      </c>
      <c r="C215" s="302">
        <f t="shared" si="52"/>
        <v>0.24685612361617543</v>
      </c>
      <c r="D215" s="302">
        <f t="shared" si="52"/>
        <v>0.24758711931094796</v>
      </c>
      <c r="E215" s="302">
        <f t="shared" si="52"/>
        <v>0.25818430170801759</v>
      </c>
      <c r="F215" s="302">
        <f t="shared" si="52"/>
        <v>0.24167139572991003</v>
      </c>
      <c r="G215" s="302">
        <f t="shared" si="52"/>
        <v>0.24349480430318296</v>
      </c>
      <c r="H215" s="302">
        <f t="shared" si="52"/>
        <v>0.24771593106068263</v>
      </c>
      <c r="I215" s="302">
        <f t="shared" si="52"/>
        <v>0.23577970943670917</v>
      </c>
      <c r="J215" s="302">
        <f t="shared" si="52"/>
        <v>0.24071368725681605</v>
      </c>
      <c r="K215" s="302">
        <f t="shared" si="52"/>
        <v>0.24976197040101858</v>
      </c>
      <c r="L215" s="302">
        <f t="shared" si="52"/>
        <v>0.25065542430634113</v>
      </c>
      <c r="M215" s="302">
        <f t="shared" si="52"/>
        <v>0.26998102359004167</v>
      </c>
      <c r="N215" s="302">
        <f t="shared" si="52"/>
        <v>0.25212386470645259</v>
      </c>
      <c r="O215" s="302">
        <f t="shared" si="52"/>
        <v>0.26537970984934917</v>
      </c>
      <c r="P215" s="302">
        <f t="shared" si="52"/>
        <v>0.27490181093939747</v>
      </c>
      <c r="Q215" s="302">
        <f t="shared" si="52"/>
        <v>0.27217010213472714</v>
      </c>
      <c r="R215" s="302">
        <f t="shared" si="52"/>
        <v>0.27507115022898626</v>
      </c>
      <c r="S215" s="302">
        <f t="shared" si="52"/>
        <v>0.24729483250909209</v>
      </c>
      <c r="T215" s="302">
        <f t="shared" si="52"/>
        <v>0.25205004508823148</v>
      </c>
      <c r="U215" s="302">
        <f t="shared" si="52"/>
        <v>0.25733787115122975</v>
      </c>
      <c r="V215" s="302">
        <f t="shared" si="52"/>
        <v>0.26000573402273719</v>
      </c>
      <c r="W215" s="302">
        <f t="shared" si="52"/>
        <v>0.25082834436573942</v>
      </c>
      <c r="X215" s="302">
        <f t="shared" si="52"/>
        <v>0.2328544689824342</v>
      </c>
      <c r="Y215" s="302">
        <f t="shared" si="52"/>
        <v>0.2566054020775218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0.171123026371616</v>
      </c>
      <c r="C216" s="301">
        <f t="shared" si="53"/>
        <v>0.16974513923061366</v>
      </c>
      <c r="D216" s="301">
        <f t="shared" si="53"/>
        <v>0.16930875614745752</v>
      </c>
      <c r="E216" s="301">
        <f t="shared" si="53"/>
        <v>0.16462053570315277</v>
      </c>
      <c r="F216" s="301">
        <f t="shared" si="53"/>
        <v>0.17153141350921455</v>
      </c>
      <c r="G216" s="301">
        <f t="shared" si="53"/>
        <v>0.17120221514474554</v>
      </c>
      <c r="H216" s="301">
        <f t="shared" si="53"/>
        <v>0.16724834949627754</v>
      </c>
      <c r="I216" s="301">
        <f t="shared" si="53"/>
        <v>0.17038632206228349</v>
      </c>
      <c r="J216" s="301">
        <f t="shared" si="53"/>
        <v>0.17065811677798778</v>
      </c>
      <c r="K216" s="301">
        <f t="shared" si="53"/>
        <v>0.1596837372025981</v>
      </c>
      <c r="L216" s="301">
        <f t="shared" si="53"/>
        <v>0.16148995770026783</v>
      </c>
      <c r="M216" s="301">
        <f t="shared" si="53"/>
        <v>0.16097364782142737</v>
      </c>
      <c r="N216" s="301">
        <f t="shared" si="53"/>
        <v>0.16739340774133138</v>
      </c>
      <c r="O216" s="301">
        <f t="shared" si="53"/>
        <v>0.14632306736081285</v>
      </c>
      <c r="P216" s="301">
        <f t="shared" si="53"/>
        <v>0.13421313157207423</v>
      </c>
      <c r="Q216" s="301">
        <f t="shared" si="53"/>
        <v>0.13730975819445634</v>
      </c>
      <c r="R216" s="301">
        <f t="shared" si="53"/>
        <v>0.13789840695702144</v>
      </c>
      <c r="S216" s="301">
        <f t="shared" si="53"/>
        <v>0.14170172404873976</v>
      </c>
      <c r="T216" s="301">
        <f t="shared" si="53"/>
        <v>0.14276738718641044</v>
      </c>
      <c r="U216" s="301">
        <f t="shared" si="53"/>
        <v>0.14752050283066701</v>
      </c>
      <c r="V216" s="301">
        <f t="shared" si="53"/>
        <v>0.14609082171872556</v>
      </c>
      <c r="W216" s="301">
        <f t="shared" si="53"/>
        <v>0.14414829629042888</v>
      </c>
      <c r="X216" s="301">
        <f t="shared" si="53"/>
        <v>0.13826372613400961</v>
      </c>
      <c r="Y216" s="301">
        <f t="shared" si="53"/>
        <v>0.13512611676381112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1.1947517872380234E-2</v>
      </c>
      <c r="C217" s="302">
        <f t="shared" si="54"/>
        <v>1.0532447532000588E-2</v>
      </c>
      <c r="D217" s="302">
        <f t="shared" si="54"/>
        <v>1.0454765030968436E-2</v>
      </c>
      <c r="E217" s="302">
        <f t="shared" si="54"/>
        <v>9.2372890761694346E-3</v>
      </c>
      <c r="F217" s="302">
        <f t="shared" si="54"/>
        <v>1.1156195371572364E-2</v>
      </c>
      <c r="G217" s="302">
        <f t="shared" si="54"/>
        <v>1.0919966828678072E-2</v>
      </c>
      <c r="H217" s="302">
        <f t="shared" si="54"/>
        <v>1.0557821119723412E-2</v>
      </c>
      <c r="I217" s="302">
        <f t="shared" si="54"/>
        <v>1.2043362434704311E-2</v>
      </c>
      <c r="J217" s="302">
        <f t="shared" si="54"/>
        <v>1.1338946120941768E-2</v>
      </c>
      <c r="K217" s="302">
        <f t="shared" si="54"/>
        <v>1.0690620387404268E-2</v>
      </c>
      <c r="L217" s="302">
        <f t="shared" si="54"/>
        <v>1.0483082821886622E-2</v>
      </c>
      <c r="M217" s="302">
        <f t="shared" si="54"/>
        <v>7.8160908069206409E-3</v>
      </c>
      <c r="N217" s="302">
        <f t="shared" si="54"/>
        <v>9.9429009244078031E-3</v>
      </c>
      <c r="O217" s="302">
        <f t="shared" si="54"/>
        <v>9.2936633340264183E-3</v>
      </c>
      <c r="P217" s="302">
        <f t="shared" si="54"/>
        <v>8.6355637302616278E-3</v>
      </c>
      <c r="Q217" s="302">
        <f t="shared" si="54"/>
        <v>8.8699043837331074E-3</v>
      </c>
      <c r="R217" s="302">
        <f t="shared" si="54"/>
        <v>8.4247998489793054E-3</v>
      </c>
      <c r="S217" s="302">
        <f t="shared" si="54"/>
        <v>1.2085744715172476E-2</v>
      </c>
      <c r="T217" s="302">
        <f t="shared" si="54"/>
        <v>1.1376214817329264E-2</v>
      </c>
      <c r="U217" s="302">
        <f t="shared" si="54"/>
        <v>1.0365817138605384E-2</v>
      </c>
      <c r="V217" s="302">
        <f t="shared" si="54"/>
        <v>1.0068801465814903E-2</v>
      </c>
      <c r="W217" s="302">
        <f t="shared" si="54"/>
        <v>1.1456025937259381E-2</v>
      </c>
      <c r="X217" s="302">
        <f t="shared" si="54"/>
        <v>1.4293433532150391E-2</v>
      </c>
      <c r="Y217" s="302">
        <f t="shared" si="54"/>
        <v>1.1147909205079562E-2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0.12591986701989638</v>
      </c>
      <c r="C218" s="302">
        <f t="shared" si="55"/>
        <v>0.1244488732673998</v>
      </c>
      <c r="D218" s="302">
        <f t="shared" si="55"/>
        <v>0.12398722931391115</v>
      </c>
      <c r="E218" s="302">
        <f t="shared" si="55"/>
        <v>0.11902412352772157</v>
      </c>
      <c r="F218" s="302">
        <f t="shared" si="55"/>
        <v>0.12634154541321979</v>
      </c>
      <c r="G218" s="302">
        <f t="shared" si="55"/>
        <v>0.1259917918277319</v>
      </c>
      <c r="H218" s="302">
        <f t="shared" si="55"/>
        <v>0.12180562650026044</v>
      </c>
      <c r="I218" s="302">
        <f t="shared" si="55"/>
        <v>0.12513899090057093</v>
      </c>
      <c r="J218" s="302">
        <f t="shared" si="55"/>
        <v>0.125420368410945</v>
      </c>
      <c r="K218" s="302">
        <f t="shared" si="55"/>
        <v>0.11382007892230628</v>
      </c>
      <c r="L218" s="302">
        <f t="shared" si="55"/>
        <v>0.11570801523602156</v>
      </c>
      <c r="M218" s="302">
        <f t="shared" si="55"/>
        <v>0.11513714598937666</v>
      </c>
      <c r="N218" s="302">
        <f t="shared" si="55"/>
        <v>0.12194485224195817</v>
      </c>
      <c r="O218" s="302">
        <f t="shared" si="55"/>
        <v>9.9656978690985262E-2</v>
      </c>
      <c r="P218" s="302">
        <f t="shared" si="55"/>
        <v>8.6864180861921145E-2</v>
      </c>
      <c r="Q218" s="302">
        <f t="shared" si="55"/>
        <v>9.0111163096419117E-2</v>
      </c>
      <c r="R218" s="302">
        <f t="shared" si="55"/>
        <v>9.0736372713590752E-2</v>
      </c>
      <c r="S218" s="302">
        <f t="shared" si="55"/>
        <v>9.4790379180782397E-2</v>
      </c>
      <c r="T218" s="302">
        <f t="shared" si="55"/>
        <v>9.5895913533005694E-2</v>
      </c>
      <c r="U218" s="302">
        <f t="shared" si="55"/>
        <v>0.1009147622211492</v>
      </c>
      <c r="V218" s="302">
        <f t="shared" si="55"/>
        <v>9.9406391698786831E-2</v>
      </c>
      <c r="W218" s="302">
        <f t="shared" si="55"/>
        <v>9.7369059029919866E-2</v>
      </c>
      <c r="X218" s="302">
        <f t="shared" si="55"/>
        <v>9.1178274473970686E-2</v>
      </c>
      <c r="Y218" s="302">
        <f t="shared" si="55"/>
        <v>8.7841434949591776E-2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3.3255641479339383E-2</v>
      </c>
      <c r="C219" s="303">
        <f t="shared" si="56"/>
        <v>3.4763818431213268E-2</v>
      </c>
      <c r="D219" s="303">
        <f t="shared" si="56"/>
        <v>3.4866761802577931E-2</v>
      </c>
      <c r="E219" s="303">
        <f t="shared" si="56"/>
        <v>3.6359123099261752E-2</v>
      </c>
      <c r="F219" s="303">
        <f t="shared" si="56"/>
        <v>3.4033672724422398E-2</v>
      </c>
      <c r="G219" s="303">
        <f t="shared" si="56"/>
        <v>3.4290456488335584E-2</v>
      </c>
      <c r="H219" s="303">
        <f t="shared" si="56"/>
        <v>3.4884901876293672E-2</v>
      </c>
      <c r="I219" s="303">
        <f t="shared" si="56"/>
        <v>3.3203968727008239E-2</v>
      </c>
      <c r="J219" s="303">
        <f t="shared" si="56"/>
        <v>3.3898802246100999E-2</v>
      </c>
      <c r="K219" s="303">
        <f t="shared" si="56"/>
        <v>3.5173037892887525E-2</v>
      </c>
      <c r="L219" s="303">
        <f t="shared" si="56"/>
        <v>3.529885964235964E-2</v>
      </c>
      <c r="M219" s="303">
        <f t="shared" si="56"/>
        <v>3.8020411025130062E-2</v>
      </c>
      <c r="N219" s="303">
        <f t="shared" si="56"/>
        <v>3.5505654574965413E-2</v>
      </c>
      <c r="O219" s="303">
        <f t="shared" si="56"/>
        <v>3.7372425335801186E-2</v>
      </c>
      <c r="P219" s="303">
        <f t="shared" si="56"/>
        <v>3.8713386979891441E-2</v>
      </c>
      <c r="Q219" s="303">
        <f t="shared" si="56"/>
        <v>3.8328690714304128E-2</v>
      </c>
      <c r="R219" s="303">
        <f t="shared" si="56"/>
        <v>3.8737234394451391E-2</v>
      </c>
      <c r="S219" s="303">
        <f t="shared" si="56"/>
        <v>3.4825600152784901E-2</v>
      </c>
      <c r="T219" s="303">
        <f t="shared" si="56"/>
        <v>3.5495258836075474E-2</v>
      </c>
      <c r="U219" s="303">
        <f t="shared" si="56"/>
        <v>3.623992347091242E-2</v>
      </c>
      <c r="V219" s="303">
        <f t="shared" si="56"/>
        <v>3.6615628554123841E-2</v>
      </c>
      <c r="W219" s="303">
        <f t="shared" si="56"/>
        <v>3.5323211323249601E-2</v>
      </c>
      <c r="X219" s="303">
        <f t="shared" si="56"/>
        <v>3.2792018127888525E-2</v>
      </c>
      <c r="Y219" s="303">
        <f t="shared" si="56"/>
        <v>3.6136772609139792E-2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0.55722450566330717</v>
      </c>
      <c r="C233" s="304">
        <f>IF(C$34=0,0,C$34/NFM_fec!C$34)</f>
        <v>0.55799335374797976</v>
      </c>
      <c r="D233" s="304">
        <f>IF(D$34=0,0,D$34/NFM_fec!D$34)</f>
        <v>0.55802741456708471</v>
      </c>
      <c r="E233" s="304">
        <f>IF(E$34=0,0,E$34/NFM_fec!E$34)</f>
        <v>0.55856786363757671</v>
      </c>
      <c r="F233" s="304">
        <f>IF(F$34=0,0,F$34/NFM_fec!F$34)</f>
        <v>0.55767651016325925</v>
      </c>
      <c r="G233" s="304">
        <f>IF(G$34=0,0,G$34/NFM_fec!G$34)</f>
        <v>0.55777563690889542</v>
      </c>
      <c r="H233" s="304">
        <f>IF(H$34=0,0,H$34/NFM_fec!H$34)</f>
        <v>0.55801773178510017</v>
      </c>
      <c r="I233" s="304">
        <f>IF(I$34=0,0,I$34/NFM_fec!I$34)</f>
        <v>0.56458037526147142</v>
      </c>
      <c r="J233" s="304">
        <f>IF(J$34=0,0,J$34/NFM_fec!J$34)</f>
        <v>0.56484536070231028</v>
      </c>
      <c r="K233" s="304">
        <f>IF(K$34=0,0,K$34/NFM_fec!K$34)</f>
        <v>0.56540734682101934</v>
      </c>
      <c r="L233" s="304">
        <f>IF(L$34=0,0,L$34/NFM_fec!L$34)</f>
        <v>0.56542901169835058</v>
      </c>
      <c r="M233" s="304">
        <f>IF(M$34=0,0,M$34/NFM_fec!M$34)</f>
        <v>0.5772373174148917</v>
      </c>
      <c r="N233" s="304">
        <f>IF(N$34=0,0,N$34/NFM_fec!N$34)</f>
        <v>0.57696042946084003</v>
      </c>
      <c r="O233" s="304">
        <f>IF(O$34=0,0,O$34/NFM_fec!O$34)</f>
        <v>0.57715832183001825</v>
      </c>
      <c r="P233" s="304">
        <f>IF(P$34=0,0,P$34/NFM_fec!P$34)</f>
        <v>0.57788646803264665</v>
      </c>
      <c r="Q233" s="304">
        <f>IF(Q$34=0,0,Q$34/NFM_fec!Q$34)</f>
        <v>0.57761866755541935</v>
      </c>
      <c r="R233" s="304">
        <f>IF(R$34=0,0,R$34/NFM_fec!R$34)</f>
        <v>0.57772091016226623</v>
      </c>
      <c r="S233" s="304">
        <f>IF(S$34=0,0,S$34/NFM_fec!S$34)</f>
        <v>0.57652547688693523</v>
      </c>
      <c r="T233" s="304">
        <f>IF(T$34=0,0,T$34/NFM_fec!T$34)</f>
        <v>0.5766564227246137</v>
      </c>
      <c r="U233" s="304">
        <f>IF(U$34=0,0,U$34/NFM_fec!U$34)</f>
        <v>0.57676514860432837</v>
      </c>
      <c r="V233" s="304">
        <f>IF(V$34=0,0,V$34/NFM_fec!V$34)</f>
        <v>0.57690560928458956</v>
      </c>
      <c r="W233" s="304">
        <f>IF(W$34=0,0,W$34/NFM_fec!W$34)</f>
        <v>0.57656636935796524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0.467790541293642</v>
      </c>
      <c r="C234" s="305">
        <f>IF(C$35=0,0,C$35/NFM_fec!C$35)</f>
        <v>0.467790541293642</v>
      </c>
      <c r="D234" s="305">
        <f>IF(D$35=0,0,D$35/NFM_fec!D$35)</f>
        <v>0.46779054129364195</v>
      </c>
      <c r="E234" s="305">
        <f>IF(E$35=0,0,E$35/NFM_fec!E$35)</f>
        <v>0.46779054129364189</v>
      </c>
      <c r="F234" s="305">
        <f>IF(F$35=0,0,F$35/NFM_fec!F$35)</f>
        <v>0.46779054129364189</v>
      </c>
      <c r="G234" s="305">
        <f>IF(G$35=0,0,G$35/NFM_fec!G$35)</f>
        <v>0.46779054129364195</v>
      </c>
      <c r="H234" s="305">
        <f>IF(H$35=0,0,H$35/NFM_fec!H$35)</f>
        <v>0.46779054129364184</v>
      </c>
      <c r="I234" s="305">
        <f>IF(I$35=0,0,I$35/NFM_fec!I$35)</f>
        <v>0.47384309482626435</v>
      </c>
      <c r="J234" s="305">
        <f>IF(J$35=0,0,J$35/NFM_fec!J$35)</f>
        <v>0.4738430948262643</v>
      </c>
      <c r="K234" s="305">
        <f>IF(K$35=0,0,K$35/NFM_fec!K$35)</f>
        <v>0.47384309482626447</v>
      </c>
      <c r="L234" s="305">
        <f>IF(L$35=0,0,L$35/NFM_fec!L$35)</f>
        <v>0.47384309482626441</v>
      </c>
      <c r="M234" s="305">
        <f>IF(M$35=0,0,M$35/NFM_fec!M$35)</f>
        <v>0.48145878534363801</v>
      </c>
      <c r="N234" s="305">
        <f>IF(N$35=0,0,N$35/NFM_fec!N$35)</f>
        <v>0.4829511026830513</v>
      </c>
      <c r="O234" s="305">
        <f>IF(O$35=0,0,O$35/NFM_fec!O$35)</f>
        <v>0.48295110268305125</v>
      </c>
      <c r="P234" s="305">
        <f>IF(P$35=0,0,P$35/NFM_fec!P$35)</f>
        <v>0.48295110268305147</v>
      </c>
      <c r="Q234" s="305">
        <f>IF(Q$35=0,0,Q$35/NFM_fec!Q$35)</f>
        <v>0.48295110268305136</v>
      </c>
      <c r="R234" s="305">
        <f>IF(R$35=0,0,R$35/NFM_fec!R$35)</f>
        <v>0.48295110268305125</v>
      </c>
      <c r="S234" s="305">
        <f>IF(S$35=0,0,S$35/NFM_fec!S$35)</f>
        <v>0.48295110268305147</v>
      </c>
      <c r="T234" s="305">
        <f>IF(T$35=0,0,T$35/NFM_fec!T$35)</f>
        <v>0.4829511026830513</v>
      </c>
      <c r="U234" s="305">
        <f>IF(U$35=0,0,U$35/NFM_fec!U$35)</f>
        <v>0.48295110268305147</v>
      </c>
      <c r="V234" s="305">
        <f>IF(V$35=0,0,V$35/NFM_fec!V$35)</f>
        <v>0.4829511026830513</v>
      </c>
      <c r="W234" s="305">
        <f>IF(W$35=0,0,W$35/NFM_fec!W$35)</f>
        <v>0.4829511026830513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0.12138303384926483</v>
      </c>
      <c r="C235" s="306">
        <f>IF(C$36=0,0,C$36/NFM_fec!C$36)</f>
        <v>0.12138303384926483</v>
      </c>
      <c r="D235" s="306">
        <f>IF(D$36=0,0,D$36/NFM_fec!D$36)</f>
        <v>0.12138303384926487</v>
      </c>
      <c r="E235" s="306">
        <f>IF(E$36=0,0,E$36/NFM_fec!E$36)</f>
        <v>0.12138303384926484</v>
      </c>
      <c r="F235" s="306">
        <f>IF(F$36=0,0,F$36/NFM_fec!F$36)</f>
        <v>0.12138303384926483</v>
      </c>
      <c r="G235" s="306">
        <f>IF(G$36=0,0,G$36/NFM_fec!G$36)</f>
        <v>0.12138303384926481</v>
      </c>
      <c r="H235" s="306">
        <f>IF(H$36=0,0,H$36/NFM_fec!H$36)</f>
        <v>0.12138303384926484</v>
      </c>
      <c r="I235" s="306">
        <f>IF(I$36=0,0,I$36/NFM_fec!I$36)</f>
        <v>0.12295356006874135</v>
      </c>
      <c r="J235" s="306">
        <f>IF(J$36=0,0,J$36/NFM_fec!J$36)</f>
        <v>0.12295356006874138</v>
      </c>
      <c r="K235" s="306">
        <f>IF(K$36=0,0,K$36/NFM_fec!K$36)</f>
        <v>0.12295356006874136</v>
      </c>
      <c r="L235" s="306">
        <f>IF(L$36=0,0,L$36/NFM_fec!L$36)</f>
        <v>0.12295356006874138</v>
      </c>
      <c r="M235" s="306">
        <f>IF(M$36=0,0,M$36/NFM_fec!M$36)</f>
        <v>0.12531692043708573</v>
      </c>
      <c r="N235" s="306">
        <f>IF(N$36=0,0,N$36/NFM_fec!N$36)</f>
        <v>0.12531692043708573</v>
      </c>
      <c r="O235" s="306">
        <f>IF(O$36=0,0,O$36/NFM_fec!O$36)</f>
        <v>0.12531692043708573</v>
      </c>
      <c r="P235" s="306">
        <f>IF(P$36=0,0,P$36/NFM_fec!P$36)</f>
        <v>0.12531692043708573</v>
      </c>
      <c r="Q235" s="306">
        <f>IF(Q$36=0,0,Q$36/NFM_fec!Q$36)</f>
        <v>0.1253169204370857</v>
      </c>
      <c r="R235" s="306">
        <f>IF(R$36=0,0,R$36/NFM_fec!R$36)</f>
        <v>0.1253169204370857</v>
      </c>
      <c r="S235" s="306">
        <f>IF(S$36=0,0,S$36/NFM_fec!S$36)</f>
        <v>0.12531692043708573</v>
      </c>
      <c r="T235" s="306">
        <f>IF(T$36=0,0,T$36/NFM_fec!T$36)</f>
        <v>0.12531692043708573</v>
      </c>
      <c r="U235" s="306">
        <f>IF(U$36=0,0,U$36/NFM_fec!U$36)</f>
        <v>0.12531692043708573</v>
      </c>
      <c r="V235" s="306">
        <f>IF(V$36=0,0,V$36/NFM_fec!V$36)</f>
        <v>0.12531692043708573</v>
      </c>
      <c r="W235" s="306">
        <f>IF(W$36=0,0,W$36/NFM_fec!W$36)</f>
        <v>0.1253169204370857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0.66511452454202258</v>
      </c>
      <c r="C236" s="306">
        <f>IF(C$37=0,0,C$37/NFM_fec!C$37)</f>
        <v>0.66511452454202258</v>
      </c>
      <c r="D236" s="306">
        <f>IF(D$37=0,0,D$37/NFM_fec!D$37)</f>
        <v>0.66511452454202269</v>
      </c>
      <c r="E236" s="306">
        <f>IF(E$37=0,0,E$37/NFM_fec!E$37)</f>
        <v>0.66511452454202258</v>
      </c>
      <c r="F236" s="306">
        <f>IF(F$37=0,0,F$37/NFM_fec!F$37)</f>
        <v>0.6651145245420228</v>
      </c>
      <c r="G236" s="306">
        <f>IF(G$37=0,0,G$37/NFM_fec!G$37)</f>
        <v>0.66511452454202269</v>
      </c>
      <c r="H236" s="306">
        <f>IF(H$37=0,0,H$37/NFM_fec!H$37)</f>
        <v>0.66511452454202269</v>
      </c>
      <c r="I236" s="306">
        <f>IF(I$37=0,0,I$37/NFM_fec!I$37)</f>
        <v>0.67372017367289805</v>
      </c>
      <c r="J236" s="306">
        <f>IF(J$37=0,0,J$37/NFM_fec!J$37)</f>
        <v>0.67372017367289783</v>
      </c>
      <c r="K236" s="306">
        <f>IF(K$37=0,0,K$37/NFM_fec!K$37)</f>
        <v>0.6737201736728976</v>
      </c>
      <c r="L236" s="306">
        <f>IF(L$37=0,0,L$37/NFM_fec!L$37)</f>
        <v>0.67372017367289794</v>
      </c>
      <c r="M236" s="306">
        <f>IF(M$37=0,0,M$37/NFM_fec!M$37)</f>
        <v>0.68296415822134116</v>
      </c>
      <c r="N236" s="306">
        <f>IF(N$37=0,0,N$37/NFM_fec!N$37)</f>
        <v>0.68667013264051446</v>
      </c>
      <c r="O236" s="306">
        <f>IF(O$37=0,0,O$37/NFM_fec!O$37)</f>
        <v>0.68667013264051457</v>
      </c>
      <c r="P236" s="306">
        <f>IF(P$37=0,0,P$37/NFM_fec!P$37)</f>
        <v>0.68667013264051469</v>
      </c>
      <c r="Q236" s="306">
        <f>IF(Q$37=0,0,Q$37/NFM_fec!Q$37)</f>
        <v>0.68667013264051457</v>
      </c>
      <c r="R236" s="306">
        <f>IF(R$37=0,0,R$37/NFM_fec!R$37)</f>
        <v>0.68667013264051469</v>
      </c>
      <c r="S236" s="306">
        <f>IF(S$37=0,0,S$37/NFM_fec!S$37)</f>
        <v>0.68667013264051457</v>
      </c>
      <c r="T236" s="306">
        <f>IF(T$37=0,0,T$37/NFM_fec!T$37)</f>
        <v>0.68667013264051469</v>
      </c>
      <c r="U236" s="306">
        <f>IF(U$37=0,0,U$37/NFM_fec!U$37)</f>
        <v>0.68667013264051491</v>
      </c>
      <c r="V236" s="306">
        <f>IF(V$37=0,0,V$37/NFM_fec!V$37)</f>
        <v>0.68667013264051491</v>
      </c>
      <c r="W236" s="306">
        <f>IF(W$37=0,0,W$37/NFM_fec!W$37)</f>
        <v>0.68667013264051469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0.46401222284628107</v>
      </c>
      <c r="C237" s="306">
        <f>IF(C$38=0,0,C$38/NFM_fec!C$38)</f>
        <v>0.46401222284628096</v>
      </c>
      <c r="D237" s="306">
        <f>IF(D$38=0,0,D$38/NFM_fec!D$38)</f>
        <v>0.46401222284628113</v>
      </c>
      <c r="E237" s="306">
        <f>IF(E$38=0,0,E$38/NFM_fec!E$38)</f>
        <v>0.46401222284628102</v>
      </c>
      <c r="F237" s="306">
        <f>IF(F$38=0,0,F$38/NFM_fec!F$38)</f>
        <v>0.46401222284628085</v>
      </c>
      <c r="G237" s="306">
        <f>IF(G$38=0,0,G$38/NFM_fec!G$38)</f>
        <v>0.46401222284628102</v>
      </c>
      <c r="H237" s="306">
        <f>IF(H$38=0,0,H$38/NFM_fec!H$38)</f>
        <v>0.46401222284628102</v>
      </c>
      <c r="I237" s="306">
        <f>IF(I$38=0,0,I$38/NFM_fec!I$38)</f>
        <v>0.47001589023724977</v>
      </c>
      <c r="J237" s="306">
        <f>IF(J$38=0,0,J$38/NFM_fec!J$38)</f>
        <v>0.47001589023724977</v>
      </c>
      <c r="K237" s="306">
        <f>IF(K$38=0,0,K$38/NFM_fec!K$38)</f>
        <v>0.47001589023724977</v>
      </c>
      <c r="L237" s="306">
        <f>IF(L$38=0,0,L$38/NFM_fec!L$38)</f>
        <v>0.47001589023724955</v>
      </c>
      <c r="M237" s="306">
        <f>IF(M$38=0,0,M$38/NFM_fec!M$38)</f>
        <v>0.47905033321602791</v>
      </c>
      <c r="N237" s="306">
        <f>IF(N$38=0,0,N$38/NFM_fec!N$38)</f>
        <v>0.4790503332160278</v>
      </c>
      <c r="O237" s="306">
        <f>IF(O$38=0,0,O$38/NFM_fec!O$38)</f>
        <v>0.47905033321602764</v>
      </c>
      <c r="P237" s="306">
        <f>IF(P$38=0,0,P$38/NFM_fec!P$38)</f>
        <v>0.47905033321602758</v>
      </c>
      <c r="Q237" s="306">
        <f>IF(Q$38=0,0,Q$38/NFM_fec!Q$38)</f>
        <v>0.47905033321602802</v>
      </c>
      <c r="R237" s="306">
        <f>IF(R$38=0,0,R$38/NFM_fec!R$38)</f>
        <v>0.47905033321602797</v>
      </c>
      <c r="S237" s="306">
        <f>IF(S$38=0,0,S$38/NFM_fec!S$38)</f>
        <v>0.47905033321602775</v>
      </c>
      <c r="T237" s="306">
        <f>IF(T$38=0,0,T$38/NFM_fec!T$38)</f>
        <v>0.47905033321602786</v>
      </c>
      <c r="U237" s="306">
        <f>IF(U$38=0,0,U$38/NFM_fec!U$38)</f>
        <v>0.47905033321602775</v>
      </c>
      <c r="V237" s="306">
        <f>IF(V$38=0,0,V$38/NFM_fec!V$38)</f>
        <v>0.47905033321602786</v>
      </c>
      <c r="W237" s="306">
        <f>IF(W$38=0,0,W$38/NFM_fec!W$38)</f>
        <v>0.47905033321602764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0.77280272930317528</v>
      </c>
      <c r="C238" s="307">
        <f>IF(C$39=0,0,C$39/NFM_fec!C$39)</f>
        <v>0.78013066182468604</v>
      </c>
      <c r="D238" s="307">
        <f>IF(D$39=0,0,D$39/NFM_fec!D$39)</f>
        <v>0.78046487468889769</v>
      </c>
      <c r="E238" s="307">
        <f>IF(E$39=0,0,E$39/NFM_fec!E$39)</f>
        <v>0.78559242937372042</v>
      </c>
      <c r="F238" s="307">
        <f>IF(F$39=0,0,F$39/NFM_fec!F$39)</f>
        <v>0.77753884420187003</v>
      </c>
      <c r="G238" s="307">
        <f>IF(G$39=0,0,G$39/NFM_fec!G$39)</f>
        <v>0.77850084245638873</v>
      </c>
      <c r="H238" s="307">
        <f>IF(H$39=0,0,H$39/NFM_fec!H$39)</f>
        <v>0.78016527934949897</v>
      </c>
      <c r="I238" s="307">
        <f>IF(I$39=0,0,I$39/NFM_fec!I$39)</f>
        <v>0.78409633399198631</v>
      </c>
      <c r="J238" s="307">
        <f>IF(J$39=0,0,J$39/NFM_fec!J$39)</f>
        <v>0.78691069296968486</v>
      </c>
      <c r="K238" s="307">
        <f>IF(K$39=0,0,K$39/NFM_fec!K$39)</f>
        <v>0.79011945579879483</v>
      </c>
      <c r="L238" s="307">
        <f>IF(L$39=0,0,L$39/NFM_fec!L$39)</f>
        <v>0.79087565826334616</v>
      </c>
      <c r="M238" s="307">
        <f>IF(M$39=0,0,M$39/NFM_fec!M$39)</f>
        <v>0.81717969312597072</v>
      </c>
      <c r="N238" s="307">
        <f>IF(N$39=0,0,N$39/NFM_fec!N$39)</f>
        <v>0.8079943782158141</v>
      </c>
      <c r="O238" s="307">
        <f>IF(O$39=0,0,O$39/NFM_fec!O$39)</f>
        <v>0.81113634904144616</v>
      </c>
      <c r="P238" s="307">
        <f>IF(P$39=0,0,P$39/NFM_fec!P$39)</f>
        <v>0.81490295067699037</v>
      </c>
      <c r="Q238" s="307">
        <f>IF(Q$39=0,0,Q$39/NFM_fec!Q$39)</f>
        <v>0.81382130354197946</v>
      </c>
      <c r="R238" s="307">
        <f>IF(R$39=0,0,R$39/NFM_fec!R$39)</f>
        <v>0.81560664469618749</v>
      </c>
      <c r="S238" s="307">
        <f>IF(S$39=0,0,S$39/NFM_fec!S$39)</f>
        <v>0.80068832931249567</v>
      </c>
      <c r="T238" s="307">
        <f>IF(T$39=0,0,T$39/NFM_fec!T$39)</f>
        <v>0.80333752753287335</v>
      </c>
      <c r="U238" s="307">
        <f>IF(U$39=0,0,U$39/NFM_fec!U$39)</f>
        <v>0.80717105480520279</v>
      </c>
      <c r="V238" s="307">
        <f>IF(V$39=0,0,V$39/NFM_fec!V$39)</f>
        <v>0.80838847267010083</v>
      </c>
      <c r="W238" s="307">
        <f>IF(W$39=0,0,W$39/NFM_fec!W$39)</f>
        <v>0.80293957612858657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0.56584457379872943</v>
      </c>
      <c r="C239" s="308">
        <f>IF(C$45=0,0,C$45/NFM_fec!C$45)</f>
        <v>0.56584457379872921</v>
      </c>
      <c r="D239" s="308">
        <f>IF(D$45=0,0,D$45/NFM_fec!D$45)</f>
        <v>0.56584457379872932</v>
      </c>
      <c r="E239" s="308">
        <f>IF(E$45=0,0,E$45/NFM_fec!E$45)</f>
        <v>0.56584457379872932</v>
      </c>
      <c r="F239" s="308">
        <f>IF(F$45=0,0,F$45/NFM_fec!F$45)</f>
        <v>0.5658445737987291</v>
      </c>
      <c r="G239" s="308">
        <f>IF(G$45=0,0,G$45/NFM_fec!G$45)</f>
        <v>0.56584457379872932</v>
      </c>
      <c r="H239" s="308">
        <f>IF(H$45=0,0,H$45/NFM_fec!H$45)</f>
        <v>0.56584457379872943</v>
      </c>
      <c r="I239" s="308">
        <f>IF(I$45=0,0,I$45/NFM_fec!I$45)</f>
        <v>0.57316580899213376</v>
      </c>
      <c r="J239" s="308">
        <f>IF(J$45=0,0,J$45/NFM_fec!J$45)</f>
        <v>0.57316580899213387</v>
      </c>
      <c r="K239" s="308">
        <f>IF(K$45=0,0,K$45/NFM_fec!K$45)</f>
        <v>0.5731658089921341</v>
      </c>
      <c r="L239" s="308">
        <f>IF(L$45=0,0,L$45/NFM_fec!L$45)</f>
        <v>0.57316580899213354</v>
      </c>
      <c r="M239" s="308">
        <f>IF(M$45=0,0,M$45/NFM_fec!M$45)</f>
        <v>0.58418295527650876</v>
      </c>
      <c r="N239" s="308">
        <f>IF(N$45=0,0,N$45/NFM_fec!N$45)</f>
        <v>0.58418295527650899</v>
      </c>
      <c r="O239" s="308">
        <f>IF(O$45=0,0,O$45/NFM_fec!O$45)</f>
        <v>0.5841829552765091</v>
      </c>
      <c r="P239" s="308">
        <f>IF(P$45=0,0,P$45/NFM_fec!P$45)</f>
        <v>0.5841829552765091</v>
      </c>
      <c r="Q239" s="308">
        <f>IF(Q$45=0,0,Q$45/NFM_fec!Q$45)</f>
        <v>0.58418295527650888</v>
      </c>
      <c r="R239" s="308">
        <f>IF(R$45=0,0,R$45/NFM_fec!R$45)</f>
        <v>0.58418295527650899</v>
      </c>
      <c r="S239" s="308">
        <f>IF(S$45=0,0,S$45/NFM_fec!S$45)</f>
        <v>0.58418295527650899</v>
      </c>
      <c r="T239" s="308">
        <f>IF(T$45=0,0,T$45/NFM_fec!T$45)</f>
        <v>0.58418295527650888</v>
      </c>
      <c r="U239" s="308">
        <f>IF(U$45=0,0,U$45/NFM_fec!U$45)</f>
        <v>0.58418295527650888</v>
      </c>
      <c r="V239" s="308">
        <f>IF(V$45=0,0,V$45/NFM_fec!V$45)</f>
        <v>0.58418295527650899</v>
      </c>
      <c r="W239" s="308">
        <f>IF(W$45=0,0,W$45/NFM_fec!W$45)</f>
        <v>0.5841829552765091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0.48888469038518856</v>
      </c>
      <c r="C240" s="308">
        <f>IF(C$46=0,0,C$46/NFM_fec!C$46)</f>
        <v>0.4932585014012339</v>
      </c>
      <c r="D240" s="308">
        <f>IF(D$46=0,0,D$46/NFM_fec!D$46)</f>
        <v>0.49346643092877618</v>
      </c>
      <c r="E240" s="308">
        <f>IF(E$46=0,0,E$46/NFM_fec!E$46)</f>
        <v>0.49665652364282153</v>
      </c>
      <c r="F240" s="308">
        <f>IF(F$46=0,0,F$46/NFM_fec!F$46)</f>
        <v>0.49164600986815404</v>
      </c>
      <c r="G240" s="308">
        <f>IF(G$46=0,0,G$46/NFM_fec!G$46)</f>
        <v>0.49224451418674248</v>
      </c>
      <c r="H240" s="308">
        <f>IF(H$46=0,0,H$46/NFM_fec!H$46)</f>
        <v>0.49328003859010294</v>
      </c>
      <c r="I240" s="308">
        <f>IF(I$46=0,0,I$46/NFM_fec!I$46)</f>
        <v>0.49582798042412496</v>
      </c>
      <c r="J240" s="308">
        <f>IF(J$46=0,0,J$46/NFM_fec!J$46)</f>
        <v>0.49757892539133114</v>
      </c>
      <c r="K240" s="308">
        <f>IF(K$46=0,0,K$46/NFM_fec!K$46)</f>
        <v>0.49957524752760069</v>
      </c>
      <c r="L240" s="308">
        <f>IF(L$46=0,0,L$46/NFM_fec!L$46)</f>
        <v>0.50004571661487318</v>
      </c>
      <c r="M240" s="308">
        <f>IF(M$46=0,0,M$46/NFM_fec!M$46)</f>
        <v>0.51656455767104414</v>
      </c>
      <c r="N240" s="308">
        <f>IF(N$46=0,0,N$46/NFM_fec!N$46)</f>
        <v>0.51084994164601438</v>
      </c>
      <c r="O240" s="308">
        <f>IF(O$46=0,0,O$46/NFM_fec!O$46)</f>
        <v>0.51286930686202259</v>
      </c>
      <c r="P240" s="308">
        <f>IF(P$46=0,0,P$46/NFM_fec!P$46)</f>
        <v>0.51514808920904021</v>
      </c>
      <c r="Q240" s="308">
        <f>IF(Q$46=0,0,Q$46/NFM_fec!Q$46)</f>
        <v>0.51447017478392221</v>
      </c>
      <c r="R240" s="308">
        <f>IF(R$46=0,0,R$46/NFM_fec!R$46)</f>
        <v>0.51557588185758996</v>
      </c>
      <c r="S240" s="308">
        <f>IF(S$46=0,0,S$46/NFM_fec!S$46)</f>
        <v>0.50630030996439424</v>
      </c>
      <c r="T240" s="308">
        <f>IF(T$46=0,0,T$46/NFM_fec!T$46)</f>
        <v>0.50791119057042555</v>
      </c>
      <c r="U240" s="308">
        <f>IF(U$46=0,0,U$46/NFM_fec!U$46)</f>
        <v>0.51026875378248593</v>
      </c>
      <c r="V240" s="308">
        <f>IF(V$46=0,0,V$46/NFM_fec!V$46)</f>
        <v>0.5110352952348951</v>
      </c>
      <c r="W240" s="308">
        <f>IF(W$46=0,0,W$46/NFM_fec!W$46)</f>
        <v>0.50765042510031544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0.52619209940557321</v>
      </c>
      <c r="C241" s="309">
        <f>IF(C$53=0,0,C$53/NFM_fec!C$53)</f>
        <v>0.52954063979730948</v>
      </c>
      <c r="D241" s="309">
        <f>IF(D$53=0,0,D$53/NFM_fec!D$53)</f>
        <v>0.52952796494969867</v>
      </c>
      <c r="E241" s="309">
        <f>IF(E$53=0,0,E$53/NFM_fec!E$53)</f>
        <v>0.53049004752532991</v>
      </c>
      <c r="F241" s="309">
        <f>IF(F$53=0,0,F$53/NFM_fec!F$53)</f>
        <v>0.52836247508055212</v>
      </c>
      <c r="G241" s="309">
        <f>IF(G$53=0,0,G$53/NFM_fec!G$53)</f>
        <v>0.52859499079450578</v>
      </c>
      <c r="H241" s="309">
        <f>IF(H$53=0,0,H$53/NFM_fec!H$53)</f>
        <v>0.52908596332399294</v>
      </c>
      <c r="I241" s="309">
        <f>IF(I$53=0,0,I$53/NFM_fec!I$53)</f>
        <v>0.53439693386759635</v>
      </c>
      <c r="J241" s="309">
        <f>IF(J$53=0,0,J$53/NFM_fec!J$53)</f>
        <v>0.53505464411509651</v>
      </c>
      <c r="K241" s="309">
        <f>IF(K$53=0,0,K$53/NFM_fec!K$53)</f>
        <v>0.53616329144322117</v>
      </c>
      <c r="L241" s="309">
        <f>IF(L$53=0,0,L$53/NFM_fec!L$53)</f>
        <v>0.53626876582412453</v>
      </c>
      <c r="M241" s="309">
        <f>IF(M$53=0,0,M$53/NFM_fec!M$53)</f>
        <v>0.54961422272554006</v>
      </c>
      <c r="N241" s="309">
        <f>IF(N$53=0,0,N$53/NFM_fec!N$53)</f>
        <v>0.55497810431619643</v>
      </c>
      <c r="O241" s="309">
        <f>IF(O$53=0,0,O$53/NFM_fec!O$53)</f>
        <v>0.54863300230120893</v>
      </c>
      <c r="P241" s="309">
        <f>IF(P$53=0,0,P$53/NFM_fec!P$53)</f>
        <v>0.55151350071234351</v>
      </c>
      <c r="Q241" s="309">
        <f>IF(Q$53=0,0,Q$53/NFM_fec!Q$53)</f>
        <v>0.54974433423456581</v>
      </c>
      <c r="R241" s="309">
        <f>IF(R$53=0,0,R$53/NFM_fec!R$53)</f>
        <v>0.55022729673382509</v>
      </c>
      <c r="S241" s="309">
        <f>IF(S$53=0,0,S$53/NFM_fec!S$53)</f>
        <v>0.54562733759289606</v>
      </c>
      <c r="T241" s="309">
        <f>IF(T$53=0,0,T$53/NFM_fec!T$53)</f>
        <v>0.54616443804038028</v>
      </c>
      <c r="U241" s="309">
        <f>IF(U$53=0,0,U$53/NFM_fec!U$53)</f>
        <v>0.54702064369716774</v>
      </c>
      <c r="V241" s="309">
        <f>IF(V$53=0,0,V$53/NFM_fec!V$53)</f>
        <v>0.54737910875650186</v>
      </c>
      <c r="W241" s="309">
        <f>IF(W$53=0,0,W$53/NFM_fec!W$53)</f>
        <v>0.5459818739121518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0.66915516149649668</v>
      </c>
      <c r="C243" s="304">
        <f>IF(C$72=0,0,C$72/NFM_fec!C$72)</f>
        <v>0.67428715688603036</v>
      </c>
      <c r="D243" s="304">
        <f>IF(D$72=0,0,D$72/NFM_fec!D$72)</f>
        <v>0.67450808970922549</v>
      </c>
      <c r="E243" s="304">
        <f>IF(E$72=0,0,E$72/NFM_fec!E$72)</f>
        <v>0.67787189116927837</v>
      </c>
      <c r="F243" s="304">
        <f>IF(F$72=0,0,F$72/NFM_fec!F$72)</f>
        <v>0.67265653858855701</v>
      </c>
      <c r="G243" s="304">
        <f>IF(G$72=0,0,G$72/NFM_fec!G$72)</f>
        <v>0.67328776650734479</v>
      </c>
      <c r="H243" s="304">
        <f>IF(H$72=0,0,H$72/NFM_fec!H$72)</f>
        <v>0.68069889236061554</v>
      </c>
      <c r="I243" s="304">
        <f>IF(I$72=0,0,I$72/NFM_fec!I$72)</f>
        <v>0.68715709689801807</v>
      </c>
      <c r="J243" s="304">
        <f>IF(J$72=0,0,J$72/NFM_fec!J$72)</f>
        <v>0.69439828265856163</v>
      </c>
      <c r="K243" s="304">
        <f>IF(K$72=0,0,K$72/NFM_fec!K$72)</f>
        <v>0.69721613256567205</v>
      </c>
      <c r="L243" s="304">
        <f>IF(L$72=0,0,L$72/NFM_fec!L$72)</f>
        <v>0.7066186719662203</v>
      </c>
      <c r="M243" s="304">
        <f>IF(M$72=0,0,M$72/NFM_fec!M$72)</f>
        <v>0.72189493990646958</v>
      </c>
      <c r="N243" s="304">
        <f>IF(N$72=0,0,N$72/NFM_fec!N$72)</f>
        <v>0.71786098214061156</v>
      </c>
      <c r="O243" s="304">
        <f>IF(O$72=0,0,O$72/NFM_fec!O$72)</f>
        <v>0.7242029669533212</v>
      </c>
      <c r="P243" s="304">
        <f>IF(P$72=0,0,P$72/NFM_fec!P$72)</f>
        <v>0.72725009266700169</v>
      </c>
      <c r="Q243" s="304">
        <f>IF(Q$72=0,0,Q$72/NFM_fec!Q$72)</f>
        <v>0.72715948120142293</v>
      </c>
      <c r="R243" s="304">
        <f>IF(R$72=0,0,R$72/NFM_fec!R$72)</f>
        <v>0.73497981261180223</v>
      </c>
      <c r="S243" s="304">
        <f>IF(S$72=0,0,S$72/NFM_fec!S$72)</f>
        <v>0.72692284501328797</v>
      </c>
      <c r="T243" s="304">
        <f>IF(T$72=0,0,T$72/NFM_fec!T$72)</f>
        <v>0.7345147852580769</v>
      </c>
      <c r="U243" s="304">
        <f>IF(U$72=0,0,U$72/NFM_fec!U$72)</f>
        <v>0.74224792231962655</v>
      </c>
      <c r="V243" s="304">
        <f>IF(V$72=0,0,V$72/NFM_fec!V$72)</f>
        <v>0.7470405636866394</v>
      </c>
      <c r="W243" s="304">
        <f>IF(W$72=0,0,W$72/NFM_fec!W$72)</f>
        <v>0.74736877123772871</v>
      </c>
      <c r="X243" s="304">
        <f>IF(X$72=0,0,X$72/NFM_fec!X$72)</f>
        <v>0.74352440725164726</v>
      </c>
      <c r="Y243" s="304">
        <f>IF(Y$72=0,0,Y$72/NFM_fec!Y$72)</f>
        <v>0.75578884843705685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0.54449999999999998</v>
      </c>
      <c r="C244" s="305">
        <f>IF(C$73=0,0,C$73/NFM_fec!C$73)</f>
        <v>0.54449999999999998</v>
      </c>
      <c r="D244" s="305">
        <f>IF(D$73=0,0,D$73/NFM_fec!D$73)</f>
        <v>0.54449999999999998</v>
      </c>
      <c r="E244" s="305">
        <f>IF(E$73=0,0,E$73/NFM_fec!E$73)</f>
        <v>0.5445000000000001</v>
      </c>
      <c r="F244" s="305">
        <f>IF(F$73=0,0,F$73/NFM_fec!F$73)</f>
        <v>0.54449999999999976</v>
      </c>
      <c r="G244" s="305">
        <f>IF(G$73=0,0,G$73/NFM_fec!G$73)</f>
        <v>0.54450000000000021</v>
      </c>
      <c r="H244" s="305">
        <f>IF(H$73=0,0,H$73/NFM_fec!H$73)</f>
        <v>0.54449999999999998</v>
      </c>
      <c r="I244" s="305">
        <f>IF(I$73=0,0,I$73/NFM_fec!I$73)</f>
        <v>0.54449999999999987</v>
      </c>
      <c r="J244" s="305">
        <f>IF(J$73=0,0,J$73/NFM_fec!J$73)</f>
        <v>0.54449999999999998</v>
      </c>
      <c r="K244" s="305">
        <f>IF(K$73=0,0,K$73/NFM_fec!K$73)</f>
        <v>0.54449999999999998</v>
      </c>
      <c r="L244" s="305">
        <f>IF(L$73=0,0,L$73/NFM_fec!L$73)</f>
        <v>0.5445000000000001</v>
      </c>
      <c r="M244" s="305">
        <f>IF(M$73=0,0,M$73/NFM_fec!M$73)</f>
        <v>0.5445000000000001</v>
      </c>
      <c r="N244" s="305">
        <f>IF(N$73=0,0,N$73/NFM_fec!N$73)</f>
        <v>0.54449999999999987</v>
      </c>
      <c r="O244" s="305">
        <f>IF(O$73=0,0,O$73/NFM_fec!O$73)</f>
        <v>0.5445000000000001</v>
      </c>
      <c r="P244" s="305">
        <f>IF(P$73=0,0,P$73/NFM_fec!P$73)</f>
        <v>0.5445000000000001</v>
      </c>
      <c r="Q244" s="305">
        <f>IF(Q$73=0,0,Q$73/NFM_fec!Q$73)</f>
        <v>0.5445000000000001</v>
      </c>
      <c r="R244" s="305">
        <f>IF(R$73=0,0,R$73/NFM_fec!R$73)</f>
        <v>0.54449999999999987</v>
      </c>
      <c r="S244" s="305">
        <f>IF(S$73=0,0,S$73/NFM_fec!S$73)</f>
        <v>0.54449999999999998</v>
      </c>
      <c r="T244" s="305">
        <f>IF(T$73=0,0,T$73/NFM_fec!T$73)</f>
        <v>0.54449999999999998</v>
      </c>
      <c r="U244" s="305">
        <f>IF(U$73=0,0,U$73/NFM_fec!U$73)</f>
        <v>0.54449999999999998</v>
      </c>
      <c r="V244" s="305">
        <f>IF(V$73=0,0,V$73/NFM_fec!V$73)</f>
        <v>0.54449999999999987</v>
      </c>
      <c r="W244" s="305">
        <f>IF(W$73=0,0,W$73/NFM_fec!W$73)</f>
        <v>0.54449999999999998</v>
      </c>
      <c r="X244" s="305">
        <f>IF(X$73=0,0,X$73/NFM_fec!X$73)</f>
        <v>0.5445000000000001</v>
      </c>
      <c r="Y244" s="305">
        <f>IF(Y$73=0,0,Y$73/NFM_fec!Y$73)</f>
        <v>0.5445000000000001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0.14965130897172776</v>
      </c>
      <c r="C245" s="306">
        <f>IF(C$74=0,0,C$74/NFM_fec!C$74)</f>
        <v>0.14965130897172771</v>
      </c>
      <c r="D245" s="306">
        <f>IF(D$74=0,0,D$74/NFM_fec!D$74)</f>
        <v>0.14965130897172776</v>
      </c>
      <c r="E245" s="306">
        <f>IF(E$74=0,0,E$74/NFM_fec!E$74)</f>
        <v>0.14965130897172771</v>
      </c>
      <c r="F245" s="306">
        <f>IF(F$74=0,0,F$74/NFM_fec!F$74)</f>
        <v>0.14965130897172774</v>
      </c>
      <c r="G245" s="306">
        <f>IF(G$74=0,0,G$74/NFM_fec!G$74)</f>
        <v>0.14965130897172779</v>
      </c>
      <c r="H245" s="306">
        <f>IF(H$74=0,0,H$74/NFM_fec!H$74)</f>
        <v>0.15111480940163871</v>
      </c>
      <c r="I245" s="306">
        <f>IF(I$74=0,0,I$74/NFM_fec!I$74)</f>
        <v>0.15277871461673231</v>
      </c>
      <c r="J245" s="306">
        <f>IF(J$74=0,0,J$74/NFM_fec!J$74)</f>
        <v>0.15427622931031654</v>
      </c>
      <c r="K245" s="306">
        <f>IF(K$74=0,0,K$74/NFM_fec!K$74)</f>
        <v>0.15501961112302631</v>
      </c>
      <c r="L245" s="306">
        <f>IF(L$74=0,0,L$74/NFM_fec!L$74)</f>
        <v>0.15629303616598109</v>
      </c>
      <c r="M245" s="306">
        <f>IF(M$74=0,0,M$74/NFM_fec!M$74)</f>
        <v>0.1574391187046405</v>
      </c>
      <c r="N245" s="306">
        <f>IF(N$74=0,0,N$74/NFM_fec!N$74)</f>
        <v>0.15847059298943389</v>
      </c>
      <c r="O245" s="306">
        <f>IF(O$74=0,0,O$74/NFM_fec!O$74)</f>
        <v>0.15939891984574786</v>
      </c>
      <c r="P245" s="306">
        <f>IF(P$74=0,0,P$74/NFM_fec!P$74)</f>
        <v>0.1602344140164306</v>
      </c>
      <c r="Q245" s="306">
        <f>IF(Q$74=0,0,Q$74/NFM_fec!Q$74)</f>
        <v>0.16074664414004938</v>
      </c>
      <c r="R245" s="306">
        <f>IF(R$74=0,0,R$74/NFM_fec!R$74)</f>
        <v>0.1614473658813019</v>
      </c>
      <c r="S245" s="306">
        <f>IF(S$74=0,0,S$74/NFM_fec!S$74)</f>
        <v>0.16207801544842917</v>
      </c>
      <c r="T245" s="306">
        <f>IF(T$74=0,0,T$74/NFM_fec!T$74)</f>
        <v>0.16264560005884368</v>
      </c>
      <c r="U245" s="306">
        <f>IF(U$74=0,0,U$74/NFM_fec!U$74)</f>
        <v>0.16315642620821671</v>
      </c>
      <c r="V245" s="306">
        <f>IF(V$74=0,0,V$74/NFM_fec!V$74)</f>
        <v>0.16361616974265247</v>
      </c>
      <c r="W245" s="306">
        <f>IF(W$74=0,0,W$74/NFM_fec!W$74)</f>
        <v>0.16402993892364467</v>
      </c>
      <c r="X245" s="306">
        <f>IF(X$74=0,0,X$74/NFM_fec!X$74)</f>
        <v>0.1644023311865376</v>
      </c>
      <c r="Y245" s="306">
        <f>IF(Y$74=0,0,Y$74/NFM_fec!Y$74)</f>
        <v>0.16473748422314125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0.75849841896575743</v>
      </c>
      <c r="C246" s="306">
        <f>IF(C$75=0,0,C$75/NFM_fec!C$75)</f>
        <v>0.7584984189657572</v>
      </c>
      <c r="D246" s="306">
        <f>IF(D$75=0,0,D$75/NFM_fec!D$75)</f>
        <v>0.7584984189657572</v>
      </c>
      <c r="E246" s="306">
        <f>IF(E$75=0,0,E$75/NFM_fec!E$75)</f>
        <v>0.75849841896575732</v>
      </c>
      <c r="F246" s="306">
        <f>IF(F$75=0,0,F$75/NFM_fec!F$75)</f>
        <v>0.75849841896575709</v>
      </c>
      <c r="G246" s="306">
        <f>IF(G$75=0,0,G$75/NFM_fec!G$75)</f>
        <v>0.75849841896575687</v>
      </c>
      <c r="H246" s="306">
        <f>IF(H$75=0,0,H$75/NFM_fec!H$75)</f>
        <v>0.75849841896575743</v>
      </c>
      <c r="I246" s="306">
        <f>IF(I$75=0,0,I$75/NFM_fec!I$75)</f>
        <v>0.75849841896575698</v>
      </c>
      <c r="J246" s="306">
        <f>IF(J$75=0,0,J$75/NFM_fec!J$75)</f>
        <v>0.75849841896575732</v>
      </c>
      <c r="K246" s="306">
        <f>IF(K$75=0,0,K$75/NFM_fec!K$75)</f>
        <v>0.7584984189657572</v>
      </c>
      <c r="L246" s="306">
        <f>IF(L$75=0,0,L$75/NFM_fec!L$75)</f>
        <v>0.7584984189657572</v>
      </c>
      <c r="M246" s="306">
        <f>IF(M$75=0,0,M$75/NFM_fec!M$75)</f>
        <v>0.75849841896575709</v>
      </c>
      <c r="N246" s="306">
        <f>IF(N$75=0,0,N$75/NFM_fec!N$75)</f>
        <v>0.7584984189657572</v>
      </c>
      <c r="O246" s="306">
        <f>IF(O$75=0,0,O$75/NFM_fec!O$75)</f>
        <v>0.7584984189657572</v>
      </c>
      <c r="P246" s="306">
        <f>IF(P$75=0,0,P$75/NFM_fec!P$75)</f>
        <v>0.75849841896575687</v>
      </c>
      <c r="Q246" s="306">
        <f>IF(Q$75=0,0,Q$75/NFM_fec!Q$75)</f>
        <v>0.75849841896575709</v>
      </c>
      <c r="R246" s="306">
        <f>IF(R$75=0,0,R$75/NFM_fec!R$75)</f>
        <v>0.7584984189657572</v>
      </c>
      <c r="S246" s="306">
        <f>IF(S$75=0,0,S$75/NFM_fec!S$75)</f>
        <v>0.75849841896575709</v>
      </c>
      <c r="T246" s="306">
        <f>IF(T$75=0,0,T$75/NFM_fec!T$75)</f>
        <v>0.75849841896575676</v>
      </c>
      <c r="U246" s="306">
        <f>IF(U$75=0,0,U$75/NFM_fec!U$75)</f>
        <v>0.7584984189657572</v>
      </c>
      <c r="V246" s="306">
        <f>IF(V$75=0,0,V$75/NFM_fec!V$75)</f>
        <v>0.7584984189657572</v>
      </c>
      <c r="W246" s="306">
        <f>IF(W$75=0,0,W$75/NFM_fec!W$75)</f>
        <v>0.75849841896575709</v>
      </c>
      <c r="X246" s="306">
        <f>IF(X$75=0,0,X$75/NFM_fec!X$75)</f>
        <v>0.75849841896575732</v>
      </c>
      <c r="Y246" s="306">
        <f>IF(Y$75=0,0,Y$75/NFM_fec!Y$75)</f>
        <v>0.75849841896575709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0.57122350527429211</v>
      </c>
      <c r="C247" s="306">
        <f>IF(C$76=0,0,C$76/NFM_fec!C$76)</f>
        <v>0.57122350527429211</v>
      </c>
      <c r="D247" s="306">
        <f>IF(D$76=0,0,D$76/NFM_fec!D$76)</f>
        <v>0.57122350527429211</v>
      </c>
      <c r="E247" s="306">
        <f>IF(E$76=0,0,E$76/NFM_fec!E$76)</f>
        <v>0.57122350527429211</v>
      </c>
      <c r="F247" s="306">
        <f>IF(F$76=0,0,F$76/NFM_fec!F$76)</f>
        <v>0.57122350527429211</v>
      </c>
      <c r="G247" s="306">
        <f>IF(G$76=0,0,G$76/NFM_fec!G$76)</f>
        <v>0.57122350527429211</v>
      </c>
      <c r="H247" s="306">
        <f>IF(H$76=0,0,H$76/NFM_fec!H$76)</f>
        <v>0.57680973002092706</v>
      </c>
      <c r="I247" s="306">
        <f>IF(I$76=0,0,I$76/NFM_fec!I$76)</f>
        <v>0.58428097494406284</v>
      </c>
      <c r="J247" s="306">
        <f>IF(J$76=0,0,J$76/NFM_fec!J$76)</f>
        <v>0.59100509537488521</v>
      </c>
      <c r="K247" s="306">
        <f>IF(K$76=0,0,K$76/NFM_fec!K$76)</f>
        <v>0.59171447453681714</v>
      </c>
      <c r="L247" s="306">
        <f>IF(L$76=0,0,L$76/NFM_fec!L$76)</f>
        <v>0.59769524500836391</v>
      </c>
      <c r="M247" s="306">
        <f>IF(M$76=0,0,M$76/NFM_fec!M$76)</f>
        <v>0.60307793843275614</v>
      </c>
      <c r="N247" s="306">
        <f>IF(N$76=0,0,N$76/NFM_fec!N$76)</f>
        <v>0.60792236251470888</v>
      </c>
      <c r="O247" s="306">
        <f>IF(O$76=0,0,O$76/NFM_fec!O$76)</f>
        <v>0.61228234418846683</v>
      </c>
      <c r="P247" s="306">
        <f>IF(P$76=0,0,P$76/NFM_fec!P$76)</f>
        <v>0.61357473020236253</v>
      </c>
      <c r="Q247" s="306">
        <f>IF(Q$76=0,0,Q$76/NFM_fec!Q$76)</f>
        <v>0.61357473020236253</v>
      </c>
      <c r="R247" s="306">
        <f>IF(R$76=0,0,R$76/NFM_fec!R$76)</f>
        <v>0.61736947510735496</v>
      </c>
      <c r="S247" s="306">
        <f>IF(S$76=0,0,S$76/NFM_fec!S$76)</f>
        <v>0.62078474552184792</v>
      </c>
      <c r="T247" s="306">
        <f>IF(T$76=0,0,T$76/NFM_fec!T$76)</f>
        <v>0.62385848889489193</v>
      </c>
      <c r="U247" s="306">
        <f>IF(U$76=0,0,U$76/NFM_fec!U$76)</f>
        <v>0.62662485793063116</v>
      </c>
      <c r="V247" s="306">
        <f>IF(V$76=0,0,V$76/NFM_fec!V$76)</f>
        <v>0.6291145900627968</v>
      </c>
      <c r="W247" s="306">
        <f>IF(W$76=0,0,W$76/NFM_fec!W$76)</f>
        <v>0.63135534898174561</v>
      </c>
      <c r="X247" s="306">
        <f>IF(X$76=0,0,X$76/NFM_fec!X$76)</f>
        <v>0.63337203200879932</v>
      </c>
      <c r="Y247" s="306">
        <f>IF(Y$76=0,0,Y$76/NFM_fec!Y$76)</f>
        <v>0.6351870467331483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0.95638195628247513</v>
      </c>
      <c r="C248" s="307">
        <f>IF(C$77=0,0,C$77/NFM_fec!C$77)</f>
        <v>0.96545063859257463</v>
      </c>
      <c r="D248" s="307">
        <f>IF(D$77=0,0,D$77/NFM_fec!D$77)</f>
        <v>0.96586424369614088</v>
      </c>
      <c r="E248" s="307">
        <f>IF(E$77=0,0,E$77/NFM_fec!E$77)</f>
        <v>0.97220984858917447</v>
      </c>
      <c r="F248" s="307">
        <f>IF(F$77=0,0,F$77/NFM_fec!F$77)</f>
        <v>0.96224313489926971</v>
      </c>
      <c r="G248" s="307">
        <f>IF(G$77=0,0,G$77/NFM_fec!G$77)</f>
        <v>0.96343365576275897</v>
      </c>
      <c r="H248" s="307">
        <f>IF(H$77=0,0,H$77/NFM_fec!H$77)</f>
        <v>0.97493542914408027</v>
      </c>
      <c r="I248" s="307">
        <f>IF(I$77=0,0,I$77/NFM_fec!I$77)</f>
        <v>0.99232778836681979</v>
      </c>
      <c r="J248" s="307">
        <f>IF(J$77=0,0,J$77/NFM_fec!J$77)</f>
        <v>0.99588955303646398</v>
      </c>
      <c r="K248" s="307">
        <f>IF(K$77=0,0,K$77/NFM_fec!K$77)</f>
        <v>0.99995046288078537</v>
      </c>
      <c r="L248" s="307">
        <f>IF(L$77=0,0,L$77/NFM_fec!L$77)</f>
        <v>1.0202660983602037</v>
      </c>
      <c r="M248" s="307">
        <f>IF(M$77=0,0,M$77/NFM_fec!M$77)</f>
        <v>1.0521798048533051</v>
      </c>
      <c r="N248" s="307">
        <f>IF(N$77=0,0,N$77/NFM_fec!N$77)</f>
        <v>1.0403530268129522</v>
      </c>
      <c r="O248" s="307">
        <f>IF(O$77=0,0,O$77/NFM_fec!O$77)</f>
        <v>1.0443985485971783</v>
      </c>
      <c r="P248" s="307">
        <f>IF(P$77=0,0,P$77/NFM_fec!P$77)</f>
        <v>1.0492483291377175</v>
      </c>
      <c r="Q248" s="307">
        <f>IF(Q$77=0,0,Q$77/NFM_fec!Q$77)</f>
        <v>1.0478556277759377</v>
      </c>
      <c r="R248" s="307">
        <f>IF(R$77=0,0,R$77/NFM_fec!R$77)</f>
        <v>1.0654987462686152</v>
      </c>
      <c r="S248" s="307">
        <f>IF(S$77=0,0,S$77/NFM_fec!S$77)</f>
        <v>1.0460096378348749</v>
      </c>
      <c r="T248" s="307">
        <f>IF(T$77=0,0,T$77/NFM_fec!T$77)</f>
        <v>1.0807787621129585</v>
      </c>
      <c r="U248" s="307">
        <f>IF(U$77=0,0,U$77/NFM_fec!U$77)</f>
        <v>1.0859362391607925</v>
      </c>
      <c r="V248" s="307">
        <f>IF(V$77=0,0,V$77/NFM_fec!V$77)</f>
        <v>1.0875741053476735</v>
      </c>
      <c r="W248" s="307">
        <f>IF(W$77=0,0,W$77/NFM_fec!W$77)</f>
        <v>1.0978822439229374</v>
      </c>
      <c r="X248" s="307">
        <f>IF(X$77=0,0,X$77/NFM_fec!X$77)</f>
        <v>1.0995531081619268</v>
      </c>
      <c r="Y248" s="307">
        <f>IF(Y$77=0,0,Y$77/NFM_fec!Y$77)</f>
        <v>1.1167389539117216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0.6455270547862334</v>
      </c>
      <c r="C249" s="308">
        <f>IF(C$83=0,0,C$83/NFM_fec!C$83)</f>
        <v>0.65130226803980218</v>
      </c>
      <c r="D249" s="308">
        <f>IF(D$83=0,0,D$83/NFM_fec!D$83)</f>
        <v>0.65157681976571469</v>
      </c>
      <c r="E249" s="308">
        <f>IF(E$83=0,0,E$83/NFM_fec!E$83)</f>
        <v>0.65578904239140245</v>
      </c>
      <c r="F249" s="308">
        <f>IF(F$83=0,0,F$83/NFM_fec!F$83)</f>
        <v>0.64917312198412069</v>
      </c>
      <c r="G249" s="308">
        <f>IF(G$83=0,0,G$83/NFM_fec!G$83)</f>
        <v>0.6499633916277674</v>
      </c>
      <c r="H249" s="308">
        <f>IF(H$83=0,0,H$83/NFM_fec!H$83)</f>
        <v>0.65770033123617566</v>
      </c>
      <c r="I249" s="308">
        <f>IF(I$83=0,0,I$83/NFM_fec!I$83)</f>
        <v>0.66417935796078231</v>
      </c>
      <c r="J249" s="308">
        <f>IF(J$83=0,0,J$83/NFM_fec!J$83)</f>
        <v>0.67188197850302411</v>
      </c>
      <c r="K249" s="308">
        <f>IF(K$83=0,0,K$83/NFM_fec!K$83)</f>
        <v>0.67457761691976625</v>
      </c>
      <c r="L249" s="308">
        <f>IF(L$83=0,0,L$83/NFM_fec!L$83)</f>
        <v>0.68500724477240427</v>
      </c>
      <c r="M249" s="308">
        <f>IF(M$83=0,0,M$83/NFM_fec!M$83)</f>
        <v>0.70283440240014405</v>
      </c>
      <c r="N249" s="308">
        <f>IF(N$83=0,0,N$83/NFM_fec!N$83)</f>
        <v>0.70136026523962935</v>
      </c>
      <c r="O249" s="308">
        <f>IF(O$83=0,0,O$83/NFM_fec!O$83)</f>
        <v>0.70457039334666505</v>
      </c>
      <c r="P249" s="308">
        <f>IF(P$83=0,0,P$83/NFM_fec!P$83)</f>
        <v>0.70770094250043125</v>
      </c>
      <c r="Q249" s="308">
        <f>IF(Q$83=0,0,Q$83/NFM_fec!Q$83)</f>
        <v>0.7067696361680571</v>
      </c>
      <c r="R249" s="308">
        <f>IF(R$83=0,0,R$83/NFM_fec!R$83)</f>
        <v>0.71549655285781788</v>
      </c>
      <c r="S249" s="308">
        <f>IF(S$83=0,0,S$83/NFM_fec!S$83)</f>
        <v>0.70570901573454292</v>
      </c>
      <c r="T249" s="308">
        <f>IF(T$83=0,0,T$83/NFM_fec!T$83)</f>
        <v>0.71427129156065672</v>
      </c>
      <c r="U249" s="308">
        <f>IF(U$83=0,0,U$83/NFM_fec!U$83)</f>
        <v>0.72315217762716888</v>
      </c>
      <c r="V249" s="308">
        <f>IF(V$83=0,0,V$83/NFM_fec!V$83)</f>
        <v>0.72857521696614069</v>
      </c>
      <c r="W249" s="308">
        <f>IF(W$83=0,0,W$83/NFM_fec!W$83)</f>
        <v>0.72862158298584234</v>
      </c>
      <c r="X249" s="308">
        <f>IF(X$83=0,0,X$83/NFM_fec!X$83)</f>
        <v>0.72381357322336926</v>
      </c>
      <c r="Y249" s="308">
        <f>IF(Y$83=0,0,Y$83/NFM_fec!Y$83)</f>
        <v>0.73791662771533562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0.66451314463288735</v>
      </c>
      <c r="C250" s="308">
        <f>IF(C$90=0,0,C$90/NFM_fec!C$90)</f>
        <v>0.67045821709979625</v>
      </c>
      <c r="D250" s="308">
        <f>IF(D$90=0,0,D$90/NFM_fec!D$90)</f>
        <v>0.67074084387647082</v>
      </c>
      <c r="E250" s="308">
        <f>IF(E$90=0,0,E$90/NFM_fec!E$90)</f>
        <v>0.67507695540291401</v>
      </c>
      <c r="F250" s="308">
        <f>IF(F$90=0,0,F$90/NFM_fec!F$90)</f>
        <v>0.66826644910130062</v>
      </c>
      <c r="G250" s="308">
        <f>IF(G$90=0,0,G$90/NFM_fec!G$90)</f>
        <v>0.66907996196976072</v>
      </c>
      <c r="H250" s="308">
        <f>IF(H$90=0,0,H$90/NFM_fec!H$90)</f>
        <v>0.6770444586254748</v>
      </c>
      <c r="I250" s="308">
        <f>IF(I$90=0,0,I$90/NFM_fec!I$90)</f>
        <v>0.68371404495962895</v>
      </c>
      <c r="J250" s="308">
        <f>IF(J$90=0,0,J$90/NFM_fec!J$90)</f>
        <v>0.69164321316487753</v>
      </c>
      <c r="K250" s="308">
        <f>IF(K$90=0,0,K$90/NFM_fec!K$90)</f>
        <v>0.69441813506446481</v>
      </c>
      <c r="L250" s="308">
        <f>IF(L$90=0,0,L$90/NFM_fec!L$90)</f>
        <v>0.70515451667747464</v>
      </c>
      <c r="M250" s="308">
        <f>IF(M$90=0,0,M$90/NFM_fec!M$90)</f>
        <v>0.72350600247073626</v>
      </c>
      <c r="N250" s="308">
        <f>IF(N$90=0,0,N$90/NFM_fec!N$90)</f>
        <v>0.72198850833491257</v>
      </c>
      <c r="O250" s="308">
        <f>IF(O$90=0,0,O$90/NFM_fec!O$90)</f>
        <v>0.72529305197450777</v>
      </c>
      <c r="P250" s="308">
        <f>IF(P$90=0,0,P$90/NFM_fec!P$90)</f>
        <v>0.72851567610338486</v>
      </c>
      <c r="Q250" s="308">
        <f>IF(Q$90=0,0,Q$90/NFM_fec!Q$90)</f>
        <v>0.72755697840829392</v>
      </c>
      <c r="R250" s="308">
        <f>IF(R$90=0,0,R$90/NFM_fec!R$90)</f>
        <v>0.73654056911834176</v>
      </c>
      <c r="S250" s="308">
        <f>IF(S$90=0,0,S$90/NFM_fec!S$90)</f>
        <v>0.72646516325614696</v>
      </c>
      <c r="T250" s="308">
        <f>IF(T$90=0,0,T$90/NFM_fec!T$90)</f>
        <v>0.73527927072420518</v>
      </c>
      <c r="U250" s="308">
        <f>IF(U$90=0,0,U$90/NFM_fec!U$90)</f>
        <v>0.74442135932208542</v>
      </c>
      <c r="V250" s="308">
        <f>IF(V$90=0,0,V$90/NFM_fec!V$90)</f>
        <v>0.75000389981808568</v>
      </c>
      <c r="W250" s="308">
        <f>IF(W$90=0,0,W$90/NFM_fec!W$90)</f>
        <v>0.75005162954424953</v>
      </c>
      <c r="X250" s="308">
        <f>IF(X$90=0,0,X$90/NFM_fec!X$90)</f>
        <v>0.74510220772993907</v>
      </c>
      <c r="Y250" s="308">
        <f>IF(Y$90=0,0,Y$90/NFM_fec!Y$90)</f>
        <v>0.75962005794225684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0.6882569799525512</v>
      </c>
      <c r="C251" s="309">
        <f>IF(C$97=0,0,C$97/NFM_fec!C$97)</f>
        <v>0.69217333835006689</v>
      </c>
      <c r="D251" s="309">
        <f>IF(D$97=0,0,D$97/NFM_fec!D$97)</f>
        <v>0.6923235153189804</v>
      </c>
      <c r="E251" s="309">
        <f>IF(E$97=0,0,E$97/NFM_fec!E$97)</f>
        <v>0.69426916982775622</v>
      </c>
      <c r="F251" s="309">
        <f>IF(F$97=0,0,F$97/NFM_fec!F$97)</f>
        <v>0.69144347275666673</v>
      </c>
      <c r="G251" s="309">
        <f>IF(G$97=0,0,G$97/NFM_fec!G$97)</f>
        <v>0.69175166471646854</v>
      </c>
      <c r="H251" s="309">
        <f>IF(H$97=0,0,H$97/NFM_fec!H$97)</f>
        <v>0.69913502012760576</v>
      </c>
      <c r="I251" s="309">
        <f>IF(I$97=0,0,I$97/NFM_fec!I$97)</f>
        <v>0.70533792120840444</v>
      </c>
      <c r="J251" s="309">
        <f>IF(J$97=0,0,J$97/NFM_fec!J$97)</f>
        <v>0.71170179261942468</v>
      </c>
      <c r="K251" s="309">
        <f>IF(K$97=0,0,K$97/NFM_fec!K$97)</f>
        <v>0.71634138951224313</v>
      </c>
      <c r="L251" s="309">
        <f>IF(L$97=0,0,L$97/NFM_fec!L$97)</f>
        <v>0.72315189138223301</v>
      </c>
      <c r="M251" s="309">
        <f>IF(M$97=0,0,M$97/NFM_fec!M$97)</f>
        <v>0.7324199007913329</v>
      </c>
      <c r="N251" s="309">
        <f>IF(N$97=0,0,N$97/NFM_fec!N$97)</f>
        <v>0.72183291442444708</v>
      </c>
      <c r="O251" s="309">
        <f>IF(O$97=0,0,O$97/NFM_fec!O$97)</f>
        <v>0.73778652666662847</v>
      </c>
      <c r="P251" s="309">
        <f>IF(P$97=0,0,P$97/NFM_fec!P$97)</f>
        <v>0.74207201970903258</v>
      </c>
      <c r="Q251" s="309">
        <f>IF(Q$97=0,0,Q$97/NFM_fec!Q$97)</f>
        <v>0.74412780784092869</v>
      </c>
      <c r="R251" s="309">
        <f>IF(R$97=0,0,R$97/NFM_fec!R$97)</f>
        <v>0.74933209413593205</v>
      </c>
      <c r="S251" s="309">
        <f>IF(S$97=0,0,S$97/NFM_fec!S$97)</f>
        <v>0.74584347243610638</v>
      </c>
      <c r="T251" s="309">
        <f>IF(T$97=0,0,T$97/NFM_fec!T$97)</f>
        <v>0.75042278902968662</v>
      </c>
      <c r="U251" s="309">
        <f>IF(U$97=0,0,U$97/NFM_fec!U$97)</f>
        <v>0.75467512338557841</v>
      </c>
      <c r="V251" s="309">
        <f>IF(V$97=0,0,V$97/NFM_fec!V$97)</f>
        <v>0.75804081331288187</v>
      </c>
      <c r="W251" s="309">
        <f>IF(W$97=0,0,W$97/NFM_fec!W$97)</f>
        <v>0.75927553465875963</v>
      </c>
      <c r="X251" s="309">
        <f>IF(X$97=0,0,X$97/NFM_fec!X$97)</f>
        <v>0.758761862247611</v>
      </c>
      <c r="Y251" s="309">
        <f>IF(Y$97=0,0,Y$97/NFM_fec!Y$97)</f>
        <v>0.76606134393779024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0.45296478700604581</v>
      </c>
      <c r="C253" s="304">
        <f>IF(C$115=0,0,C$115/NFM_fec!C$115)</f>
        <v>0.45654876330190497</v>
      </c>
      <c r="D253" s="304">
        <f>IF(D$115=0,0,D$115/NFM_fec!D$115)</f>
        <v>0.45666064104971155</v>
      </c>
      <c r="E253" s="304">
        <f>IF(E$115=0,0,E$115/NFM_fec!E$115)</f>
        <v>0.45872058222598366</v>
      </c>
      <c r="F253" s="304">
        <f>IF(F$115=0,0,F$115/NFM_fec!F$115)</f>
        <v>0.45764108653019431</v>
      </c>
      <c r="G253" s="304">
        <f>IF(G$115=0,0,G$115/NFM_fec!G$115)</f>
        <v>0.45808920458538643</v>
      </c>
      <c r="H253" s="304">
        <f>IF(H$115=0,0,H$115/NFM_fec!H$115)</f>
        <v>0.46457759764539791</v>
      </c>
      <c r="I253" s="304">
        <f>IF(I$115=0,0,I$115/NFM_fec!I$115)</f>
        <v>0.46185277603752689</v>
      </c>
      <c r="J253" s="304">
        <f>IF(J$115=0,0,J$115/NFM_fec!J$115)</f>
        <v>0.46700363608991713</v>
      </c>
      <c r="K253" s="304">
        <f>IF(K$115=0,0,K$115/NFM_fec!K$115)</f>
        <v>0.46755670036573893</v>
      </c>
      <c r="L253" s="304">
        <f>IF(L$115=0,0,L$115/NFM_fec!L$115)</f>
        <v>0.47654815197778622</v>
      </c>
      <c r="M253" s="304">
        <f>IF(M$115=0,0,M$115/NFM_fec!M$115)</f>
        <v>0.48641917488017239</v>
      </c>
      <c r="N253" s="304">
        <f>IF(N$115=0,0,N$115/NFM_fec!N$115)</f>
        <v>0.4832786472744573</v>
      </c>
      <c r="O253" s="304">
        <f>IF(O$115=0,0,O$115/NFM_fec!O$115)</f>
        <v>0.49137597226987845</v>
      </c>
      <c r="P253" s="304">
        <f>IF(P$115=0,0,P$115/NFM_fec!P$115)</f>
        <v>0.49232511509204435</v>
      </c>
      <c r="Q253" s="304">
        <f>IF(Q$115=0,0,Q$115/NFM_fec!Q$115)</f>
        <v>0.50161246532359727</v>
      </c>
      <c r="R253" s="304">
        <f>IF(R$115=0,0,R$115/NFM_fec!R$115)</f>
        <v>0.50269565900196389</v>
      </c>
      <c r="S253" s="304">
        <f>IF(S$115=0,0,S$115/NFM_fec!S$115)</f>
        <v>0.49507591792937594</v>
      </c>
      <c r="T253" s="304">
        <f>IF(T$115=0,0,T$115/NFM_fec!T$115)</f>
        <v>0.50232923284311093</v>
      </c>
      <c r="U253" s="304">
        <f>IF(U$115=0,0,U$115/NFM_fec!U$115)</f>
        <v>0.50493209686985496</v>
      </c>
      <c r="V253" s="304">
        <f>IF(V$115=0,0,V$115/NFM_fec!V$115)</f>
        <v>0.50549100260625213</v>
      </c>
      <c r="W253" s="304">
        <f>IF(W$115=0,0,W$115/NFM_fec!W$115)</f>
        <v>0.50237047797762102</v>
      </c>
      <c r="X253" s="304">
        <f>IF(X$115=0,0,X$115/NFM_fec!X$115)</f>
        <v>0.49585621604652086</v>
      </c>
      <c r="Y253" s="304">
        <f>IF(Y$115=0,0,Y$115/NFM_fec!Y$115)</f>
        <v>0.50233846899832391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0.48648586299732532</v>
      </c>
      <c r="C254" s="305">
        <f>IF(C$116=0,0,C$116/NFM_fec!C$116)</f>
        <v>0.48648586299732544</v>
      </c>
      <c r="D254" s="305">
        <f>IF(D$116=0,0,D$116/NFM_fec!D$116)</f>
        <v>0.48648586299732544</v>
      </c>
      <c r="E254" s="305">
        <f>IF(E$116=0,0,E$116/NFM_fec!E$116)</f>
        <v>0.48648586299732521</v>
      </c>
      <c r="F254" s="305">
        <f>IF(F$116=0,0,F$116/NFM_fec!F$116)</f>
        <v>0.48891436695041274</v>
      </c>
      <c r="G254" s="305">
        <f>IF(G$116=0,0,G$116/NFM_fec!G$116)</f>
        <v>0.48891436695041268</v>
      </c>
      <c r="H254" s="305">
        <f>IF(H$116=0,0,H$116/NFM_fec!H$116)</f>
        <v>0.49502293025537125</v>
      </c>
      <c r="I254" s="305">
        <f>IF(I$116=0,0,I$116/NFM_fec!I$116)</f>
        <v>0.49540338860342542</v>
      </c>
      <c r="J254" s="305">
        <f>IF(J$116=0,0,J$116/NFM_fec!J$116)</f>
        <v>0.49937896951470101</v>
      </c>
      <c r="K254" s="305">
        <f>IF(K$116=0,0,K$116/NFM_fec!K$116)</f>
        <v>0.49937896951470095</v>
      </c>
      <c r="L254" s="305">
        <f>IF(L$116=0,0,L$116/NFM_fec!L$116)</f>
        <v>0.5044410725632309</v>
      </c>
      <c r="M254" s="305">
        <f>IF(M$116=0,0,M$116/NFM_fec!M$116)</f>
        <v>0.50899696530690763</v>
      </c>
      <c r="N254" s="305">
        <f>IF(N$116=0,0,N$116/NFM_fec!N$116)</f>
        <v>0.51309726877621686</v>
      </c>
      <c r="O254" s="305">
        <f>IF(O$116=0,0,O$116/NFM_fec!O$116)</f>
        <v>0.51678754189859522</v>
      </c>
      <c r="P254" s="305">
        <f>IF(P$116=0,0,P$116/NFM_fec!P$116)</f>
        <v>0.52010878770873603</v>
      </c>
      <c r="Q254" s="305">
        <f>IF(Q$116=0,0,Q$116/NFM_fec!Q$116)</f>
        <v>0.52309790893786234</v>
      </c>
      <c r="R254" s="305">
        <f>IF(R$116=0,0,R$116/NFM_fec!R$116)</f>
        <v>0.52578811804407577</v>
      </c>
      <c r="S254" s="305">
        <f>IF(S$116=0,0,S$116/NFM_fec!S$116)</f>
        <v>0.52820930623966855</v>
      </c>
      <c r="T254" s="305">
        <f>IF(T$116=0,0,T$116/NFM_fec!T$116)</f>
        <v>0.53038837561570118</v>
      </c>
      <c r="U254" s="305">
        <f>IF(U$116=0,0,U$116/NFM_fec!U$116)</f>
        <v>0.53234953805413143</v>
      </c>
      <c r="V254" s="305">
        <f>IF(V$116=0,0,V$116/NFM_fec!V$116)</f>
        <v>0.53411458424871816</v>
      </c>
      <c r="W254" s="305">
        <f>IF(W$116=0,0,W$116/NFM_fec!W$116)</f>
        <v>0.53570312582384638</v>
      </c>
      <c r="X254" s="305">
        <f>IF(X$116=0,0,X$116/NFM_fec!X$116)</f>
        <v>0.537132813241462</v>
      </c>
      <c r="Y254" s="305">
        <f>IF(Y$116=0,0,Y$116/NFM_fec!Y$116)</f>
        <v>0.53841953191731562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0.12625126249317967</v>
      </c>
      <c r="C255" s="306">
        <f>IF(C$117=0,0,C$117/NFM_fec!C$117)</f>
        <v>0.12625126249317969</v>
      </c>
      <c r="D255" s="306">
        <f>IF(D$117=0,0,D$117/NFM_fec!D$117)</f>
        <v>0.12625126249317964</v>
      </c>
      <c r="E255" s="306">
        <f>IF(E$117=0,0,E$117/NFM_fec!E$117)</f>
        <v>0.12625126249317961</v>
      </c>
      <c r="F255" s="306">
        <f>IF(F$117=0,0,F$117/NFM_fec!F$117)</f>
        <v>0.12688150010822147</v>
      </c>
      <c r="G255" s="306">
        <f>IF(G$117=0,0,G$117/NFM_fec!G$117)</f>
        <v>0.12688150010822136</v>
      </c>
      <c r="H255" s="306">
        <f>IF(H$117=0,0,H$117/NFM_fec!H$117)</f>
        <v>0.12856551035055591</v>
      </c>
      <c r="I255" s="306">
        <f>IF(I$117=0,0,I$117/NFM_fec!I$117)</f>
        <v>0.12856551035055602</v>
      </c>
      <c r="J255" s="306">
        <f>IF(J$117=0,0,J$117/NFM_fec!J$117)</f>
        <v>0.12959724045284474</v>
      </c>
      <c r="K255" s="306">
        <f>IF(K$117=0,0,K$117/NFM_fec!K$117)</f>
        <v>0.12959724045284482</v>
      </c>
      <c r="L255" s="306">
        <f>IF(L$117=0,0,L$117/NFM_fec!L$117)</f>
        <v>0.13197953409659216</v>
      </c>
      <c r="M255" s="306">
        <f>IF(M$117=0,0,M$117/NFM_fec!M$117)</f>
        <v>0.13316060070284433</v>
      </c>
      <c r="N255" s="306">
        <f>IF(N$117=0,0,N$117/NFM_fec!N$117)</f>
        <v>0.1331606007028443</v>
      </c>
      <c r="O255" s="306">
        <f>IF(O$117=0,0,O$117/NFM_fec!O$117)</f>
        <v>0.13580859455744401</v>
      </c>
      <c r="P255" s="306">
        <f>IF(P$117=0,0,P$117/NFM_fec!P$117)</f>
        <v>0.13580859455744407</v>
      </c>
      <c r="Q255" s="306">
        <f>IF(Q$117=0,0,Q$117/NFM_fec!Q$117)</f>
        <v>0.13854681963152207</v>
      </c>
      <c r="R255" s="306">
        <f>IF(R$117=0,0,R$117/NFM_fec!R$117)</f>
        <v>0.13854681963152204</v>
      </c>
      <c r="S255" s="306">
        <f>IF(S$117=0,0,S$117/NFM_fec!S$117)</f>
        <v>0.1385468196315221</v>
      </c>
      <c r="T255" s="306">
        <f>IF(T$117=0,0,T$117/NFM_fec!T$117)</f>
        <v>0.14019547700308224</v>
      </c>
      <c r="U255" s="306">
        <f>IF(U$117=0,0,U$117/NFM_fec!U$117)</f>
        <v>0.14019547700308216</v>
      </c>
      <c r="V255" s="306">
        <f>IF(V$117=0,0,V$117/NFM_fec!V$117)</f>
        <v>0.14019547700308221</v>
      </c>
      <c r="W255" s="306">
        <f>IF(W$117=0,0,W$117/NFM_fec!W$117)</f>
        <v>0.14019547700308213</v>
      </c>
      <c r="X255" s="306">
        <f>IF(X$117=0,0,X$117/NFM_fec!X$117)</f>
        <v>0.14019547700308224</v>
      </c>
      <c r="Y255" s="306">
        <f>IF(Y$117=0,0,Y$117/NFM_fec!Y$117)</f>
        <v>0.14019547700308216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0.69386462118478975</v>
      </c>
      <c r="C256" s="306">
        <f>IF(C$118=0,0,C$118/NFM_fec!C$118)</f>
        <v>0.69386462118478998</v>
      </c>
      <c r="D256" s="306">
        <f>IF(D$118=0,0,D$118/NFM_fec!D$118)</f>
        <v>0.69386462118478975</v>
      </c>
      <c r="E256" s="306">
        <f>IF(E$118=0,0,E$118/NFM_fec!E$118)</f>
        <v>0.69386462118478975</v>
      </c>
      <c r="F256" s="306">
        <f>IF(F$118=0,0,F$118/NFM_fec!F$118)</f>
        <v>0.69732834562905843</v>
      </c>
      <c r="G256" s="306">
        <f>IF(G$118=0,0,G$118/NFM_fec!G$118)</f>
        <v>0.69732834562905832</v>
      </c>
      <c r="H256" s="306">
        <f>IF(H$118=0,0,H$118/NFM_fec!H$118)</f>
        <v>0.70421151298188533</v>
      </c>
      <c r="I256" s="306">
        <f>IF(I$118=0,0,I$118/NFM_fec!I$118)</f>
        <v>0.70658350162349304</v>
      </c>
      <c r="J256" s="306">
        <f>IF(J$118=0,0,J$118/NFM_fec!J$118)</f>
        <v>0.71225378960677754</v>
      </c>
      <c r="K256" s="306">
        <f>IF(K$118=0,0,K$118/NFM_fec!K$118)</f>
        <v>0.71225378960677754</v>
      </c>
      <c r="L256" s="306">
        <f>IF(L$118=0,0,L$118/NFM_fec!L$118)</f>
        <v>0.71764441256183298</v>
      </c>
      <c r="M256" s="306">
        <f>IF(M$118=0,0,M$118/NFM_fec!M$118)</f>
        <v>0.7224959732213827</v>
      </c>
      <c r="N256" s="306">
        <f>IF(N$118=0,0,N$118/NFM_fec!N$118)</f>
        <v>0.72686237781497742</v>
      </c>
      <c r="O256" s="306">
        <f>IF(O$118=0,0,O$118/NFM_fec!O$118)</f>
        <v>0.73079214194921249</v>
      </c>
      <c r="P256" s="306">
        <f>IF(P$118=0,0,P$118/NFM_fec!P$118)</f>
        <v>0.73432892967002461</v>
      </c>
      <c r="Q256" s="306">
        <f>IF(Q$118=0,0,Q$118/NFM_fec!Q$118)</f>
        <v>0.73751203861875503</v>
      </c>
      <c r="R256" s="306">
        <f>IF(R$118=0,0,R$118/NFM_fec!R$118)</f>
        <v>0.74037683667261245</v>
      </c>
      <c r="S256" s="306">
        <f>IF(S$118=0,0,S$118/NFM_fec!S$118)</f>
        <v>0.74295515492108444</v>
      </c>
      <c r="T256" s="306">
        <f>IF(T$118=0,0,T$118/NFM_fec!T$118)</f>
        <v>0.74527564134470892</v>
      </c>
      <c r="U256" s="306">
        <f>IF(U$118=0,0,U$118/NFM_fec!U$118)</f>
        <v>0.74736407912597091</v>
      </c>
      <c r="V256" s="306">
        <f>IF(V$118=0,0,V$118/NFM_fec!V$118)</f>
        <v>0.74924367312910722</v>
      </c>
      <c r="W256" s="306">
        <f>IF(W$118=0,0,W$118/NFM_fec!W$118)</f>
        <v>0.7509353077319294</v>
      </c>
      <c r="X256" s="306">
        <f>IF(X$118=0,0,X$118/NFM_fec!X$118)</f>
        <v>0.7524577788744693</v>
      </c>
      <c r="Y256" s="306">
        <f>IF(Y$118=0,0,Y$118/NFM_fec!Y$118)</f>
        <v>0.75382800290275553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0.48203159813547064</v>
      </c>
      <c r="C257" s="306">
        <f>IF(C$119=0,0,C$119/NFM_fec!C$119)</f>
        <v>0.4820315981354707</v>
      </c>
      <c r="D257" s="306">
        <f>IF(D$119=0,0,D$119/NFM_fec!D$119)</f>
        <v>0.48203159813547064</v>
      </c>
      <c r="E257" s="306">
        <f>IF(E$119=0,0,E$119/NFM_fec!E$119)</f>
        <v>0.48203159813547058</v>
      </c>
      <c r="F257" s="306">
        <f>IF(F$119=0,0,F$119/NFM_fec!F$119)</f>
        <v>0.48443786670486488</v>
      </c>
      <c r="G257" s="306">
        <f>IF(G$119=0,0,G$119/NFM_fec!G$119)</f>
        <v>0.48443786670486499</v>
      </c>
      <c r="H257" s="306">
        <f>IF(H$119=0,0,H$119/NFM_fec!H$119)</f>
        <v>0.4908674748716178</v>
      </c>
      <c r="I257" s="306">
        <f>IF(I$119=0,0,I$119/NFM_fec!I$119)</f>
        <v>0.49086747487161775</v>
      </c>
      <c r="J257" s="306">
        <f>IF(J$119=0,0,J$119/NFM_fec!J$119)</f>
        <v>0.49480665536161555</v>
      </c>
      <c r="K257" s="306">
        <f>IF(K$119=0,0,K$119/NFM_fec!K$119)</f>
        <v>0.49480665536161567</v>
      </c>
      <c r="L257" s="306">
        <f>IF(L$119=0,0,L$119/NFM_fec!L$119)</f>
        <v>0.50390233321581213</v>
      </c>
      <c r="M257" s="306">
        <f>IF(M$119=0,0,M$119/NFM_fec!M$119)</f>
        <v>0.50841168553810612</v>
      </c>
      <c r="N257" s="306">
        <f>IF(N$119=0,0,N$119/NFM_fec!N$119)</f>
        <v>0.50841168553810612</v>
      </c>
      <c r="O257" s="306">
        <f>IF(O$119=0,0,O$119/NFM_fec!O$119)</f>
        <v>0.5185218158004038</v>
      </c>
      <c r="P257" s="306">
        <f>IF(P$119=0,0,P$119/NFM_fec!P$119)</f>
        <v>0.5185218158004038</v>
      </c>
      <c r="Q257" s="306">
        <f>IF(Q$119=0,0,Q$119/NFM_fec!Q$119)</f>
        <v>0.52897645191609211</v>
      </c>
      <c r="R257" s="306">
        <f>IF(R$119=0,0,R$119/NFM_fec!R$119)</f>
        <v>0.52897645191609222</v>
      </c>
      <c r="S257" s="306">
        <f>IF(S$119=0,0,S$119/NFM_fec!S$119)</f>
        <v>0.52897645191609244</v>
      </c>
      <c r="T257" s="306">
        <f>IF(T$119=0,0,T$119/NFM_fec!T$119)</f>
        <v>0.53527108162432113</v>
      </c>
      <c r="U257" s="306">
        <f>IF(U$119=0,0,U$119/NFM_fec!U$119)</f>
        <v>0.5352710816243208</v>
      </c>
      <c r="V257" s="306">
        <f>IF(V$119=0,0,V$119/NFM_fec!V$119)</f>
        <v>0.5352710816243208</v>
      </c>
      <c r="W257" s="306">
        <f>IF(W$119=0,0,W$119/NFM_fec!W$119)</f>
        <v>0.5352710816243208</v>
      </c>
      <c r="X257" s="306">
        <f>IF(X$119=0,0,X$119/NFM_fec!X$119)</f>
        <v>0.53527108162432091</v>
      </c>
      <c r="Y257" s="306">
        <f>IF(Y$119=0,0,Y$119/NFM_fec!Y$119)</f>
        <v>0.53527108162432102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0.8065042915611772</v>
      </c>
      <c r="C258" s="307">
        <f>IF(C$120=0,0,C$120/NFM_fec!C$120)</f>
        <v>0.81415179176112884</v>
      </c>
      <c r="D258" s="307">
        <f>IF(D$120=0,0,D$120/NFM_fec!D$120)</f>
        <v>0.81450057949059851</v>
      </c>
      <c r="E258" s="307">
        <f>IF(E$120=0,0,E$120/NFM_fec!E$120)</f>
        <v>0.81985174441499364</v>
      </c>
      <c r="F258" s="307">
        <f>IF(F$120=0,0,F$120/NFM_fec!F$120)</f>
        <v>0.81549763351503679</v>
      </c>
      <c r="G258" s="307">
        <f>IF(G$120=0,0,G$120/NFM_fec!G$120)</f>
        <v>0.81650659571140261</v>
      </c>
      <c r="H258" s="307">
        <f>IF(H$120=0,0,H$120/NFM_fec!H$120)</f>
        <v>0.82911238472102344</v>
      </c>
      <c r="I258" s="307">
        <f>IF(I$120=0,0,I$120/NFM_fec!I$120)</f>
        <v>0.82264618353095642</v>
      </c>
      <c r="J258" s="307">
        <f>IF(J$120=0,0,J$120/NFM_fec!J$120)</f>
        <v>0.8322242886991551</v>
      </c>
      <c r="K258" s="307">
        <f>IF(K$120=0,0,K$120/NFM_fec!K$120)</f>
        <v>0.83561782545868579</v>
      </c>
      <c r="L258" s="307">
        <f>IF(L$120=0,0,L$120/NFM_fec!L$120)</f>
        <v>0.85179284093468</v>
      </c>
      <c r="M258" s="307">
        <f>IF(M$120=0,0,M$120/NFM_fec!M$120)</f>
        <v>0.87125220751050314</v>
      </c>
      <c r="N258" s="307">
        <f>IF(N$120=0,0,N$120/NFM_fec!N$120)</f>
        <v>0.861459103301636</v>
      </c>
      <c r="O258" s="307">
        <f>IF(O$120=0,0,O$120/NFM_fec!O$120)</f>
        <v>0.88200632281483216</v>
      </c>
      <c r="P258" s="307">
        <f>IF(P$120=0,0,P$120/NFM_fec!P$120)</f>
        <v>0.88610201703689495</v>
      </c>
      <c r="Q258" s="307">
        <f>IF(Q$120=0,0,Q$120/NFM_fec!Q$120)</f>
        <v>0.90276808043469858</v>
      </c>
      <c r="R258" s="307">
        <f>IF(R$120=0,0,R$120/NFM_fec!R$120)</f>
        <v>0.90474855083979977</v>
      </c>
      <c r="S258" s="307">
        <f>IF(S$120=0,0,S$120/NFM_fec!S$120)</f>
        <v>0.88819973492205528</v>
      </c>
      <c r="T258" s="307">
        <f>IF(T$120=0,0,T$120/NFM_fec!T$120)</f>
        <v>0.90174270552600866</v>
      </c>
      <c r="U258" s="307">
        <f>IF(U$120=0,0,U$120/NFM_fec!U$120)</f>
        <v>0.90604582238010889</v>
      </c>
      <c r="V258" s="307">
        <f>IF(V$120=0,0,V$120/NFM_fec!V$120)</f>
        <v>0.90741236837307448</v>
      </c>
      <c r="W258" s="307">
        <f>IF(W$120=0,0,W$120/NFM_fec!W$120)</f>
        <v>0.90129600689228317</v>
      </c>
      <c r="X258" s="307">
        <f>IF(X$120=0,0,X$120/NFM_fec!X$120)</f>
        <v>0.88921545659150192</v>
      </c>
      <c r="Y258" s="307">
        <f>IF(Y$120=0,0,Y$120/NFM_fec!Y$120)</f>
        <v>0.90311375723917264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0.38592608863717087</v>
      </c>
      <c r="C259" s="308">
        <f>IF(C$126=0,0,C$126/NFM_fec!C$126)</f>
        <v>0.389378779652164</v>
      </c>
      <c r="D259" s="308">
        <f>IF(D$126=0,0,D$126/NFM_fec!D$126)</f>
        <v>0.38954291943983715</v>
      </c>
      <c r="E259" s="308">
        <f>IF(E$126=0,0,E$126/NFM_fec!E$126)</f>
        <v>0.39206118198258838</v>
      </c>
      <c r="F259" s="308">
        <f>IF(F$126=0,0,F$126/NFM_fec!F$126)</f>
        <v>0.39004327497366326</v>
      </c>
      <c r="G259" s="308">
        <f>IF(G$126=0,0,G$126/NFM_fec!G$126)</f>
        <v>0.39051809339956822</v>
      </c>
      <c r="H259" s="308">
        <f>IF(H$126=0,0,H$126/NFM_fec!H$126)</f>
        <v>0.39653359769178753</v>
      </c>
      <c r="I259" s="308">
        <f>IF(I$126=0,0,I$126/NFM_fec!I$126)</f>
        <v>0.3934905981802973</v>
      </c>
      <c r="J259" s="308">
        <f>IF(J$126=0,0,J$126/NFM_fec!J$126)</f>
        <v>0.39804904174562</v>
      </c>
      <c r="K259" s="308">
        <f>IF(K$126=0,0,K$126/NFM_fec!K$126)</f>
        <v>0.39964604289017741</v>
      </c>
      <c r="L259" s="308">
        <f>IF(L$126=0,0,L$126/NFM_fec!L$126)</f>
        <v>0.40737573140544275</v>
      </c>
      <c r="M259" s="308">
        <f>IF(M$126=0,0,M$126/NFM_fec!M$126)</f>
        <v>0.41659168355204523</v>
      </c>
      <c r="N259" s="308">
        <f>IF(N$126=0,0,N$126/NFM_fec!N$126)</f>
        <v>0.41198304078829512</v>
      </c>
      <c r="O259" s="308">
        <f>IF(O$126=0,0,O$126/NFM_fec!O$126)</f>
        <v>0.42183655241434981</v>
      </c>
      <c r="P259" s="308">
        <f>IF(P$126=0,0,P$126/NFM_fec!P$126)</f>
        <v>0.42371085777071843</v>
      </c>
      <c r="Q259" s="308">
        <f>IF(Q$126=0,0,Q$126/NFM_fec!Q$126)</f>
        <v>0.43168504997849844</v>
      </c>
      <c r="R259" s="308">
        <f>IF(R$126=0,0,R$126/NFM_fec!R$126)</f>
        <v>0.43261283401099015</v>
      </c>
      <c r="S259" s="308">
        <f>IF(S$126=0,0,S$126/NFM_fec!S$126)</f>
        <v>0.42482982556356175</v>
      </c>
      <c r="T259" s="308">
        <f>IF(T$126=0,0,T$126/NFM_fec!T$126)</f>
        <v>0.43125290060195703</v>
      </c>
      <c r="U259" s="308">
        <f>IF(U$126=0,0,U$126/NFM_fec!U$126)</f>
        <v>0.43325464026123028</v>
      </c>
      <c r="V259" s="308">
        <f>IF(V$126=0,0,V$126/NFM_fec!V$126)</f>
        <v>0.43390548873813017</v>
      </c>
      <c r="W259" s="308">
        <f>IF(W$126=0,0,W$126/NFM_fec!W$126)</f>
        <v>0.4310314920812362</v>
      </c>
      <c r="X259" s="308">
        <f>IF(X$126=0,0,X$126/NFM_fec!X$126)</f>
        <v>0.42532122929186872</v>
      </c>
      <c r="Y259" s="308">
        <f>IF(Y$126=0,0,Y$126/NFM_fec!Y$126)</f>
        <v>0.43186338798320623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0.51456811818289494</v>
      </c>
      <c r="C260" s="308">
        <f>IF(C$134=0,0,C$134/NFM_fec!C$134)</f>
        <v>0.51917170620288533</v>
      </c>
      <c r="D260" s="308">
        <f>IF(D$134=0,0,D$134/NFM_fec!D$134)</f>
        <v>0.51939055925311628</v>
      </c>
      <c r="E260" s="308">
        <f>IF(E$134=0,0,E$134/NFM_fec!E$134)</f>
        <v>0.5227482426434511</v>
      </c>
      <c r="F260" s="308">
        <f>IF(F$134=0,0,F$134/NFM_fec!F$134)</f>
        <v>0.52005769996488427</v>
      </c>
      <c r="G260" s="308">
        <f>IF(G$134=0,0,G$134/NFM_fec!G$134)</f>
        <v>0.5206907911994243</v>
      </c>
      <c r="H260" s="308">
        <f>IF(H$134=0,0,H$134/NFM_fec!H$134)</f>
        <v>0.52871146358905008</v>
      </c>
      <c r="I260" s="308">
        <f>IF(I$134=0,0,I$134/NFM_fec!I$134)</f>
        <v>0.52465413090706337</v>
      </c>
      <c r="J260" s="308">
        <f>IF(J$134=0,0,J$134/NFM_fec!J$134)</f>
        <v>0.53073205566082671</v>
      </c>
      <c r="K260" s="308">
        <f>IF(K$134=0,0,K$134/NFM_fec!K$134)</f>
        <v>0.53286139052023662</v>
      </c>
      <c r="L260" s="308">
        <f>IF(L$134=0,0,L$134/NFM_fec!L$134)</f>
        <v>0.54316764187392341</v>
      </c>
      <c r="M260" s="308">
        <f>IF(M$134=0,0,M$134/NFM_fec!M$134)</f>
        <v>0.55545557806939405</v>
      </c>
      <c r="N260" s="308">
        <f>IF(N$134=0,0,N$134/NFM_fec!N$134)</f>
        <v>0.54931072105106016</v>
      </c>
      <c r="O260" s="308">
        <f>IF(O$134=0,0,O$134/NFM_fec!O$134)</f>
        <v>0.5624487365524663</v>
      </c>
      <c r="P260" s="308">
        <f>IF(P$134=0,0,P$134/NFM_fec!P$134)</f>
        <v>0.56494781036095776</v>
      </c>
      <c r="Q260" s="308">
        <f>IF(Q$134=0,0,Q$134/NFM_fec!Q$134)</f>
        <v>0.57558006663799777</v>
      </c>
      <c r="R260" s="308">
        <f>IF(R$134=0,0,R$134/NFM_fec!R$134)</f>
        <v>0.57681711201465391</v>
      </c>
      <c r="S260" s="308">
        <f>IF(S$134=0,0,S$134/NFM_fec!S$134)</f>
        <v>0.56643976741808233</v>
      </c>
      <c r="T260" s="308">
        <f>IF(T$134=0,0,T$134/NFM_fec!T$134)</f>
        <v>0.57500386746927612</v>
      </c>
      <c r="U260" s="308">
        <f>IF(U$134=0,0,U$134/NFM_fec!U$134)</f>
        <v>0.57767285368164034</v>
      </c>
      <c r="V260" s="308">
        <f>IF(V$134=0,0,V$134/NFM_fec!V$134)</f>
        <v>0.57854065165084012</v>
      </c>
      <c r="W260" s="308">
        <f>IF(W$134=0,0,W$134/NFM_fec!W$134)</f>
        <v>0.57470865610831512</v>
      </c>
      <c r="X260" s="308">
        <f>IF(X$134=0,0,X$134/NFM_fec!X$134)</f>
        <v>0.5670949723891584</v>
      </c>
      <c r="Y260" s="308">
        <f>IF(Y$134=0,0,Y$134/NFM_fec!Y$134)</f>
        <v>0.57581785064427493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0.55251730198862514</v>
      </c>
      <c r="C261" s="309">
        <f>IF(C$141=0,0,C$141/NFM_fec!C$141)</f>
        <v>0.55582720815576137</v>
      </c>
      <c r="D261" s="309">
        <f>IF(D$141=0,0,D$141/NFM_fec!D$141)</f>
        <v>0.55580657902221109</v>
      </c>
      <c r="E261" s="309">
        <f>IF(E$141=0,0,E$141/NFM_fec!E$141)</f>
        <v>0.55663902229458229</v>
      </c>
      <c r="F261" s="309">
        <f>IF(F$141=0,0,F$141/NFM_fec!F$141)</f>
        <v>0.55744321654393525</v>
      </c>
      <c r="G261" s="309">
        <f>IF(G$141=0,0,G$141/NFM_fec!G$141)</f>
        <v>0.55763620853617879</v>
      </c>
      <c r="H261" s="309">
        <f>IF(H$141=0,0,H$141/NFM_fec!H$141)</f>
        <v>0.56562625024064017</v>
      </c>
      <c r="I261" s="309">
        <f>IF(I$141=0,0,I$141/NFM_fec!I$141)</f>
        <v>0.56429048659602643</v>
      </c>
      <c r="J261" s="309">
        <f>IF(J$141=0,0,J$141/NFM_fec!J$141)</f>
        <v>0.56931026174433996</v>
      </c>
      <c r="K261" s="309">
        <f>IF(K$141=0,0,K$141/NFM_fec!K$141)</f>
        <v>0.57079911021498964</v>
      </c>
      <c r="L261" s="309">
        <f>IF(L$141=0,0,L$141/NFM_fec!L$141)</f>
        <v>0.58125070928979361</v>
      </c>
      <c r="M261" s="309">
        <f>IF(M$141=0,0,M$141/NFM_fec!M$141)</f>
        <v>0.58884950567248362</v>
      </c>
      <c r="N261" s="309">
        <f>IF(N$141=0,0,N$141/NFM_fec!N$141)</f>
        <v>0.59388706230801724</v>
      </c>
      <c r="O261" s="309">
        <f>IF(O$141=0,0,O$141/NFM_fec!O$141)</f>
        <v>0.60048956446617985</v>
      </c>
      <c r="P261" s="309">
        <f>IF(P$141=0,0,P$141/NFM_fec!P$141)</f>
        <v>0.60416950941590331</v>
      </c>
      <c r="Q261" s="309">
        <f>IF(Q$141=0,0,Q$141/NFM_fec!Q$141)</f>
        <v>0.61450332024870358</v>
      </c>
      <c r="R261" s="309">
        <f>IF(R$141=0,0,R$141/NFM_fec!R$141)</f>
        <v>0.61484410090220643</v>
      </c>
      <c r="S261" s="309">
        <f>IF(S$141=0,0,S$141/NFM_fec!S$141)</f>
        <v>0.61077515791936499</v>
      </c>
      <c r="T261" s="309">
        <f>IF(T$141=0,0,T$141/NFM_fec!T$141)</f>
        <v>0.61830159500791337</v>
      </c>
      <c r="U261" s="309">
        <f>IF(U$141=0,0,U$141/NFM_fec!U$141)</f>
        <v>0.61861936731577183</v>
      </c>
      <c r="V261" s="309">
        <f>IF(V$141=0,0,V$141/NFM_fec!V$141)</f>
        <v>0.61899513813080387</v>
      </c>
      <c r="W261" s="309">
        <f>IF(W$141=0,0,W$141/NFM_fec!W$141)</f>
        <v>0.61803418312218339</v>
      </c>
      <c r="X261" s="309">
        <f>IF(X$141=0,0,X$141/NFM_fec!X$141)</f>
        <v>0.61599843409860078</v>
      </c>
      <c r="Y261" s="309">
        <f>IF(Y$141=0,0,Y$141/NFM_fec!Y$141)</f>
        <v>0.6192708631472239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NL: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521.91074827204375</v>
      </c>
      <c r="C34" s="223">
        <f t="shared" si="0"/>
        <v>500.28142130147319</v>
      </c>
      <c r="D34" s="223">
        <f t="shared" si="0"/>
        <v>488.47643972447344</v>
      </c>
      <c r="E34" s="223">
        <f t="shared" si="0"/>
        <v>475.69698970254115</v>
      </c>
      <c r="F34" s="223">
        <f t="shared" si="0"/>
        <v>562.21967583350568</v>
      </c>
      <c r="G34" s="223">
        <f t="shared" si="0"/>
        <v>566.40370972312019</v>
      </c>
      <c r="H34" s="223">
        <f t="shared" si="0"/>
        <v>484.04700338358833</v>
      </c>
      <c r="I34" s="223">
        <f t="shared" si="0"/>
        <v>548.0912005605976</v>
      </c>
      <c r="J34" s="223">
        <f t="shared" si="0"/>
        <v>566.80159411661566</v>
      </c>
      <c r="K34" s="223">
        <f t="shared" si="0"/>
        <v>278.12941398110246</v>
      </c>
      <c r="L34" s="223">
        <f t="shared" si="0"/>
        <v>365.06167280456953</v>
      </c>
      <c r="M34" s="223">
        <f t="shared" si="0"/>
        <v>492.73637870935437</v>
      </c>
      <c r="N34" s="223">
        <f t="shared" si="0"/>
        <v>176.82640842052137</v>
      </c>
      <c r="O34" s="223">
        <f t="shared" si="0"/>
        <v>136.79881612688459</v>
      </c>
      <c r="P34" s="223">
        <f t="shared" si="0"/>
        <v>3.2791049576366627</v>
      </c>
      <c r="Q34" s="223">
        <f t="shared" si="0"/>
        <v>43.334295148818342</v>
      </c>
      <c r="R34" s="223">
        <f t="shared" si="0"/>
        <v>56.599557671710741</v>
      </c>
      <c r="S34" s="223">
        <f t="shared" si="0"/>
        <v>47.494459559436159</v>
      </c>
      <c r="T34" s="223">
        <f t="shared" si="0"/>
        <v>82.810288039778413</v>
      </c>
      <c r="U34" s="223">
        <f t="shared" si="0"/>
        <v>145.26684510877456</v>
      </c>
      <c r="V34" s="223">
        <f t="shared" si="0"/>
        <v>126.26869606646997</v>
      </c>
      <c r="W34" s="223">
        <f t="shared" si="0"/>
        <v>90.050170996574309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0.64301237890582663</v>
      </c>
      <c r="C39" s="260">
        <v>0.52755082155870592</v>
      </c>
      <c r="D39" s="260">
        <v>0.51623419954182348</v>
      </c>
      <c r="E39" s="260">
        <v>0.4400366560597796</v>
      </c>
      <c r="F39" s="260">
        <v>0.63023199513499351</v>
      </c>
      <c r="G39" s="260">
        <v>0.61538877306154816</v>
      </c>
      <c r="H39" s="260">
        <v>0.50639229177019562</v>
      </c>
      <c r="I39" s="260">
        <v>0.63123429645741014</v>
      </c>
      <c r="J39" s="260">
        <v>0.63661314801787716</v>
      </c>
      <c r="K39" s="260">
        <v>0.29066135627223522</v>
      </c>
      <c r="L39" s="260">
        <v>0.37478878800324172</v>
      </c>
      <c r="M39" s="260">
        <v>0.37509189378943841</v>
      </c>
      <c r="N39" s="260">
        <v>0.13054197656056299</v>
      </c>
      <c r="O39" s="260">
        <v>0.1138814682049991</v>
      </c>
      <c r="P39" s="260">
        <v>9.5092776271784706E-4</v>
      </c>
      <c r="Q39" s="260">
        <v>3.2776623102831803E-2</v>
      </c>
      <c r="R39" s="260">
        <v>4.2170213920131192E-2</v>
      </c>
      <c r="S39" s="260">
        <v>5.2400552046259583E-2</v>
      </c>
      <c r="T39" s="260">
        <v>7.0629963753094743E-2</v>
      </c>
      <c r="U39" s="260">
        <v>0.12689883854768139</v>
      </c>
      <c r="V39" s="260">
        <v>0.11265721375913371</v>
      </c>
      <c r="W39" s="260">
        <v>7.9463529691882362E-2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5.8487500285283628E-2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4.6442797196262851E-3</v>
      </c>
      <c r="P40" s="226">
        <v>0</v>
      </c>
      <c r="Q40" s="226">
        <v>8.2157788806678904E-5</v>
      </c>
      <c r="R40" s="226">
        <v>1.085441335590729E-4</v>
      </c>
      <c r="S40" s="226">
        <v>2.160058849676695E-4</v>
      </c>
      <c r="T40" s="226">
        <v>1.1511655109877981E-3</v>
      </c>
      <c r="U40" s="226">
        <v>2.2360016887269609E-3</v>
      </c>
      <c r="V40" s="226">
        <v>2.3911622999970221E-3</v>
      </c>
      <c r="W40" s="226">
        <v>1.336981639796063E-3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0.58452487862054303</v>
      </c>
      <c r="C41" s="226">
        <v>0.52755082155870592</v>
      </c>
      <c r="D41" s="226">
        <v>0.51623419954182348</v>
      </c>
      <c r="E41" s="226">
        <v>0.4400366560597796</v>
      </c>
      <c r="F41" s="226">
        <v>0.63023199513499351</v>
      </c>
      <c r="G41" s="226">
        <v>0.61538877306154816</v>
      </c>
      <c r="H41" s="226">
        <v>0.50639229177019562</v>
      </c>
      <c r="I41" s="226">
        <v>0.63123429645741014</v>
      </c>
      <c r="J41" s="226">
        <v>0.63661314801787716</v>
      </c>
      <c r="K41" s="226">
        <v>0.29066135627223522</v>
      </c>
      <c r="L41" s="226">
        <v>0.37478878800324172</v>
      </c>
      <c r="M41" s="226">
        <v>0.37509189378943841</v>
      </c>
      <c r="N41" s="226">
        <v>0.13054197656056299</v>
      </c>
      <c r="O41" s="226">
        <v>0.1092371884853728</v>
      </c>
      <c r="P41" s="226">
        <v>9.5092776271784706E-4</v>
      </c>
      <c r="Q41" s="226">
        <v>3.2694465314025117E-2</v>
      </c>
      <c r="R41" s="226">
        <v>4.2061669786572123E-2</v>
      </c>
      <c r="S41" s="226">
        <v>5.2184546161291909E-2</v>
      </c>
      <c r="T41" s="226">
        <v>6.947879824210694E-2</v>
      </c>
      <c r="U41" s="226">
        <v>0.12466283685895441</v>
      </c>
      <c r="V41" s="226">
        <v>0.1102660514591367</v>
      </c>
      <c r="W41" s="226">
        <v>7.8126548052086298E-2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34.464394917878408</v>
      </c>
      <c r="C46" s="294">
        <v>28.275847324104589</v>
      </c>
      <c r="D46" s="294">
        <v>27.669295190551789</v>
      </c>
      <c r="E46" s="294">
        <v>23.585233488962078</v>
      </c>
      <c r="F46" s="294">
        <v>33.77938758686939</v>
      </c>
      <c r="G46" s="294">
        <v>32.983815550972537</v>
      </c>
      <c r="H46" s="294">
        <v>27.141785289787659</v>
      </c>
      <c r="I46" s="294">
        <v>33.83310927207436</v>
      </c>
      <c r="J46" s="294">
        <v>34.121406776859622</v>
      </c>
      <c r="K46" s="294">
        <v>15.578965660005739</v>
      </c>
      <c r="L46" s="294">
        <v>20.088056193438369</v>
      </c>
      <c r="M46" s="294">
        <v>20.104302159861529</v>
      </c>
      <c r="N46" s="294">
        <v>6.9968330021879446</v>
      </c>
      <c r="O46" s="294">
        <v>6.1038574416305664</v>
      </c>
      <c r="P46" s="294">
        <v>5.0968147780374673E-2</v>
      </c>
      <c r="Q46" s="294">
        <v>1.757408132478399</v>
      </c>
      <c r="R46" s="294">
        <v>2.261606830053176</v>
      </c>
      <c r="S46" s="294">
        <v>2.8096699184630158</v>
      </c>
      <c r="T46" s="294">
        <v>3.7947127104702019</v>
      </c>
      <c r="U46" s="294">
        <v>6.8263889730921434</v>
      </c>
      <c r="V46" s="294">
        <v>6.059955190408191</v>
      </c>
      <c r="W46" s="294">
        <v>4.2713534471620767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34.464394917878408</v>
      </c>
      <c r="C47" s="262">
        <v>28.275847324104589</v>
      </c>
      <c r="D47" s="262">
        <v>27.669295190551789</v>
      </c>
      <c r="E47" s="262">
        <v>23.585233488962078</v>
      </c>
      <c r="F47" s="262">
        <v>33.77938758686939</v>
      </c>
      <c r="G47" s="262">
        <v>32.983815550972537</v>
      </c>
      <c r="H47" s="262">
        <v>27.141785289787659</v>
      </c>
      <c r="I47" s="262">
        <v>33.83310927207436</v>
      </c>
      <c r="J47" s="262">
        <v>34.121406776859622</v>
      </c>
      <c r="K47" s="262">
        <v>15.578965660005739</v>
      </c>
      <c r="L47" s="262">
        <v>20.088056193438369</v>
      </c>
      <c r="M47" s="262">
        <v>20.104302159861529</v>
      </c>
      <c r="N47" s="262">
        <v>6.9968330021879446</v>
      </c>
      <c r="O47" s="262">
        <v>6.1038574416305664</v>
      </c>
      <c r="P47" s="262">
        <v>5.0968147780374673E-2</v>
      </c>
      <c r="Q47" s="262">
        <v>1.757408132478399</v>
      </c>
      <c r="R47" s="262">
        <v>2.261606830053176</v>
      </c>
      <c r="S47" s="262">
        <v>2.8096699184630158</v>
      </c>
      <c r="T47" s="262">
        <v>3.7947127104702019</v>
      </c>
      <c r="U47" s="262">
        <v>6.8263889730921434</v>
      </c>
      <c r="V47" s="262">
        <v>6.059955190408191</v>
      </c>
      <c r="W47" s="262">
        <v>4.2713534471620767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8.027252235730854E-4</v>
      </c>
      <c r="R48" s="297">
        <v>1.6839422305999199E-3</v>
      </c>
      <c r="S48" s="297">
        <v>1.4882782368834801E-3</v>
      </c>
      <c r="T48" s="297">
        <v>1.210010014809332E-2</v>
      </c>
      <c r="U48" s="297">
        <v>3.1718426197218957E-2</v>
      </c>
      <c r="V48" s="297">
        <v>2.7630500036794289E-2</v>
      </c>
      <c r="W48" s="297">
        <v>1.6277248596826749E-2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3.1348328177158762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0.24892567486595171</v>
      </c>
      <c r="P49" s="297">
        <v>0</v>
      </c>
      <c r="Q49" s="297">
        <v>4.4031020405346007E-3</v>
      </c>
      <c r="R49" s="297">
        <v>5.816934489201577E-3</v>
      </c>
      <c r="S49" s="297">
        <v>1.157590400596374E-2</v>
      </c>
      <c r="T49" s="297">
        <v>6.1651074799532878E-2</v>
      </c>
      <c r="U49" s="297">
        <v>0.1197244591918922</v>
      </c>
      <c r="V49" s="297">
        <v>0.1280367843269854</v>
      </c>
      <c r="W49" s="297">
        <v>7.1592072180454977E-2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31.32956210016253</v>
      </c>
      <c r="C51" s="297">
        <v>28.275847324104589</v>
      </c>
      <c r="D51" s="297">
        <v>27.669295190551789</v>
      </c>
      <c r="E51" s="297">
        <v>23.585233488962078</v>
      </c>
      <c r="F51" s="297">
        <v>33.77938758686939</v>
      </c>
      <c r="G51" s="297">
        <v>32.983815550972537</v>
      </c>
      <c r="H51" s="297">
        <v>27.141785289787659</v>
      </c>
      <c r="I51" s="297">
        <v>33.83310927207436</v>
      </c>
      <c r="J51" s="297">
        <v>34.121406776859622</v>
      </c>
      <c r="K51" s="297">
        <v>15.578965660005739</v>
      </c>
      <c r="L51" s="297">
        <v>20.088056193438369</v>
      </c>
      <c r="M51" s="297">
        <v>20.104302159861529</v>
      </c>
      <c r="N51" s="297">
        <v>6.9968330021879446</v>
      </c>
      <c r="O51" s="297">
        <v>5.854931766764615</v>
      </c>
      <c r="P51" s="297">
        <v>5.0968147780374673E-2</v>
      </c>
      <c r="Q51" s="297">
        <v>1.7522023052142921</v>
      </c>
      <c r="R51" s="297">
        <v>2.254105953333374</v>
      </c>
      <c r="S51" s="297">
        <v>2.7966057362201688</v>
      </c>
      <c r="T51" s="297">
        <v>3.720961535522576</v>
      </c>
      <c r="U51" s="297">
        <v>6.6749460877030318</v>
      </c>
      <c r="V51" s="297">
        <v>5.9042879060444111</v>
      </c>
      <c r="W51" s="297">
        <v>4.1834841263847951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32.45995097525946</v>
      </c>
      <c r="C53" s="294">
        <f t="shared" si="1"/>
        <v>29.204033155809871</v>
      </c>
      <c r="D53" s="294">
        <f t="shared" si="1"/>
        <v>28.768750334379831</v>
      </c>
      <c r="E53" s="294">
        <f t="shared" si="1"/>
        <v>26.778529557519267</v>
      </c>
      <c r="F53" s="294">
        <f t="shared" si="1"/>
        <v>34.166706251501253</v>
      </c>
      <c r="G53" s="294">
        <f t="shared" si="1"/>
        <v>33.916265399086136</v>
      </c>
      <c r="H53" s="294">
        <f t="shared" si="1"/>
        <v>27.936315802030457</v>
      </c>
      <c r="I53" s="294">
        <f t="shared" si="1"/>
        <v>31.748276992065769</v>
      </c>
      <c r="J53" s="294">
        <f t="shared" si="1"/>
        <v>33.814074191738165</v>
      </c>
      <c r="K53" s="294">
        <f t="shared" si="1"/>
        <v>14.955626964824495</v>
      </c>
      <c r="L53" s="294">
        <f t="shared" si="1"/>
        <v>19.908637823127926</v>
      </c>
      <c r="M53" s="294">
        <f t="shared" si="1"/>
        <v>25.518324655703424</v>
      </c>
      <c r="N53" s="294">
        <f t="shared" si="1"/>
        <v>5.3957434417728587</v>
      </c>
      <c r="O53" s="294">
        <f t="shared" si="1"/>
        <v>5.8031472170490161</v>
      </c>
      <c r="P53" s="294">
        <f t="shared" si="1"/>
        <v>4.5255882093570308E-2</v>
      </c>
      <c r="Q53" s="294">
        <f t="shared" si="1"/>
        <v>1.6383103932371081</v>
      </c>
      <c r="R53" s="294">
        <f t="shared" si="1"/>
        <v>2.2143706277374364</v>
      </c>
      <c r="S53" s="294">
        <f t="shared" si="1"/>
        <v>2.111139088926882</v>
      </c>
      <c r="T53" s="294">
        <f t="shared" si="1"/>
        <v>3.0202153655551141</v>
      </c>
      <c r="U53" s="294">
        <f t="shared" si="1"/>
        <v>6.1086872971347415</v>
      </c>
      <c r="V53" s="294">
        <f t="shared" si="1"/>
        <v>5.4906136623026525</v>
      </c>
      <c r="W53" s="294">
        <f t="shared" si="1"/>
        <v>3.419364019720347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4.5774951265451111</v>
      </c>
      <c r="C54" s="262">
        <v>3.807165190720931</v>
      </c>
      <c r="D54" s="262">
        <v>3.7288667694030142</v>
      </c>
      <c r="E54" s="262">
        <v>3.2203367362437469</v>
      </c>
      <c r="F54" s="262">
        <v>4.5120304704239054</v>
      </c>
      <c r="G54" s="262">
        <v>4.4155083277926392</v>
      </c>
      <c r="H54" s="262">
        <v>3.6622348564040879</v>
      </c>
      <c r="I54" s="262">
        <v>4.4962921590530991</v>
      </c>
      <c r="J54" s="262">
        <v>4.5568147060086472</v>
      </c>
      <c r="K54" s="262">
        <v>2.126223326933705</v>
      </c>
      <c r="L54" s="262">
        <v>2.7360007116170681</v>
      </c>
      <c r="M54" s="262">
        <v>2.7804406362258551</v>
      </c>
      <c r="N54" s="262">
        <v>0.98048439083072414</v>
      </c>
      <c r="O54" s="262">
        <v>0.86265145439256952</v>
      </c>
      <c r="P54" s="262">
        <v>7.4999892519232196E-3</v>
      </c>
      <c r="Q54" s="262">
        <v>0.25441523573654412</v>
      </c>
      <c r="R54" s="262">
        <v>0.32634566661020947</v>
      </c>
      <c r="S54" s="262">
        <v>0.40305587421811212</v>
      </c>
      <c r="T54" s="262">
        <v>0.54132445482972713</v>
      </c>
      <c r="U54" s="262">
        <v>0.958658326462142</v>
      </c>
      <c r="V54" s="262">
        <v>0.85462991614891215</v>
      </c>
      <c r="W54" s="262">
        <v>0.60608555244478901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1.162083657249303E-4</v>
      </c>
      <c r="R55" s="230">
        <v>2.429897374183703E-4</v>
      </c>
      <c r="S55" s="230">
        <v>2.1349813439117609E-4</v>
      </c>
      <c r="T55" s="230">
        <v>1.7261069851161671E-3</v>
      </c>
      <c r="U55" s="230">
        <v>4.4543511212290906E-3</v>
      </c>
      <c r="V55" s="230">
        <v>3.896704049392059E-3</v>
      </c>
      <c r="W55" s="230">
        <v>2.309667258897427E-3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0.41636250918724832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3.5180391664160683E-2</v>
      </c>
      <c r="P56" s="230">
        <v>0</v>
      </c>
      <c r="Q56" s="230">
        <v>6.3742520756113392E-4</v>
      </c>
      <c r="R56" s="230">
        <v>8.3937284689831462E-4</v>
      </c>
      <c r="S56" s="230">
        <v>1.660599374442167E-3</v>
      </c>
      <c r="T56" s="230">
        <v>8.7946669489476579E-3</v>
      </c>
      <c r="U56" s="230">
        <v>1.6813406053756551E-2</v>
      </c>
      <c r="V56" s="230">
        <v>1.8056910128072621E-2</v>
      </c>
      <c r="W56" s="230">
        <v>1.015858817466571E-2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4.1611326173578629</v>
      </c>
      <c r="C57" s="230">
        <v>3.807165190720931</v>
      </c>
      <c r="D57" s="230">
        <v>3.7288667694030142</v>
      </c>
      <c r="E57" s="230">
        <v>3.2203367362437469</v>
      </c>
      <c r="F57" s="230">
        <v>4.5120304704239054</v>
      </c>
      <c r="G57" s="230">
        <v>4.4155083277926392</v>
      </c>
      <c r="H57" s="230">
        <v>3.6622348564040879</v>
      </c>
      <c r="I57" s="230">
        <v>4.4962921590530991</v>
      </c>
      <c r="J57" s="230">
        <v>4.5568147060086472</v>
      </c>
      <c r="K57" s="230">
        <v>2.126223326933705</v>
      </c>
      <c r="L57" s="230">
        <v>2.7360007116170681</v>
      </c>
      <c r="M57" s="230">
        <v>2.7804406362258551</v>
      </c>
      <c r="N57" s="230">
        <v>0.98048439083072414</v>
      </c>
      <c r="O57" s="230">
        <v>0.82747106272840887</v>
      </c>
      <c r="P57" s="230">
        <v>7.4999892519232196E-3</v>
      </c>
      <c r="Q57" s="230">
        <v>0.253661602163258</v>
      </c>
      <c r="R57" s="230">
        <v>0.32526330402589282</v>
      </c>
      <c r="S57" s="230">
        <v>0.40118177670927879</v>
      </c>
      <c r="T57" s="230">
        <v>0.53080368089566332</v>
      </c>
      <c r="U57" s="230">
        <v>0.93739056928715636</v>
      </c>
      <c r="V57" s="230">
        <v>0.83267630197144749</v>
      </c>
      <c r="W57" s="230">
        <v>0.5936172970112259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27.882455848714351</v>
      </c>
      <c r="C58" s="262">
        <v>25.396867965088941</v>
      </c>
      <c r="D58" s="262">
        <v>25.039883564976819</v>
      </c>
      <c r="E58" s="262">
        <v>23.558192821275519</v>
      </c>
      <c r="F58" s="262">
        <v>29.654675781077351</v>
      </c>
      <c r="G58" s="262">
        <v>29.500757071293499</v>
      </c>
      <c r="H58" s="262">
        <v>24.27408094562637</v>
      </c>
      <c r="I58" s="262">
        <v>27.251984833012671</v>
      </c>
      <c r="J58" s="262">
        <v>29.25725948572952</v>
      </c>
      <c r="K58" s="262">
        <v>12.82940363789079</v>
      </c>
      <c r="L58" s="262">
        <v>17.172637111510859</v>
      </c>
      <c r="M58" s="262">
        <v>22.737884019477569</v>
      </c>
      <c r="N58" s="262">
        <v>4.4152590509421348</v>
      </c>
      <c r="O58" s="262">
        <v>4.9404957626564467</v>
      </c>
      <c r="P58" s="262">
        <v>3.7755892841647092E-2</v>
      </c>
      <c r="Q58" s="262">
        <v>1.383895157500564</v>
      </c>
      <c r="R58" s="262">
        <v>1.8880249611272271</v>
      </c>
      <c r="S58" s="262">
        <v>1.7080832147087699</v>
      </c>
      <c r="T58" s="262">
        <v>2.4788909107253869</v>
      </c>
      <c r="U58" s="262">
        <v>5.150028970672599</v>
      </c>
      <c r="V58" s="262">
        <v>4.6359837461537401</v>
      </c>
      <c r="W58" s="262">
        <v>2.8132784672755582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6.3211699614688379E-4</v>
      </c>
      <c r="R61" s="229">
        <v>1.405781465735207E-3</v>
      </c>
      <c r="S61" s="229">
        <v>9.0476929639751096E-4</v>
      </c>
      <c r="T61" s="229">
        <v>7.9043739446243329E-3</v>
      </c>
      <c r="U61" s="229">
        <v>2.392931525931279E-2</v>
      </c>
      <c r="V61" s="229">
        <v>2.1137870667992581E-2</v>
      </c>
      <c r="W61" s="229">
        <v>1.072082503834209E-2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2.536148910820466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0.20148180943804969</v>
      </c>
      <c r="P62" s="229">
        <v>0</v>
      </c>
      <c r="Q62" s="229">
        <v>3.467283142296248E-3</v>
      </c>
      <c r="R62" s="229">
        <v>4.8560684230849306E-3</v>
      </c>
      <c r="S62" s="229">
        <v>7.0373417168102612E-3</v>
      </c>
      <c r="T62" s="229">
        <v>4.0273480660430912E-2</v>
      </c>
      <c r="U62" s="229">
        <v>9.032365951702577E-2</v>
      </c>
      <c r="V62" s="229">
        <v>9.7950633692674871E-2</v>
      </c>
      <c r="W62" s="229">
        <v>4.7153305757623283E-2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0.32968882155041529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25.346306937893878</v>
      </c>
      <c r="C65" s="229">
        <v>25.396867965088941</v>
      </c>
      <c r="D65" s="229">
        <v>25.039883564976819</v>
      </c>
      <c r="E65" s="229">
        <v>23.558192821275519</v>
      </c>
      <c r="F65" s="229">
        <v>29.654675781077351</v>
      </c>
      <c r="G65" s="229">
        <v>29.500757071293499</v>
      </c>
      <c r="H65" s="229">
        <v>24.27408094562637</v>
      </c>
      <c r="I65" s="229">
        <v>27.251984833012671</v>
      </c>
      <c r="J65" s="229">
        <v>29.25725948572952</v>
      </c>
      <c r="K65" s="229">
        <v>12.82940363789079</v>
      </c>
      <c r="L65" s="229">
        <v>17.172637111510859</v>
      </c>
      <c r="M65" s="229">
        <v>22.737884019477569</v>
      </c>
      <c r="N65" s="229">
        <v>4.0855702293917204</v>
      </c>
      <c r="O65" s="229">
        <v>4.7390139532183966</v>
      </c>
      <c r="P65" s="229">
        <v>3.7755892841647092E-2</v>
      </c>
      <c r="Q65" s="229">
        <v>1.3797957573621209</v>
      </c>
      <c r="R65" s="229">
        <v>1.881763111238407</v>
      </c>
      <c r="S65" s="229">
        <v>1.700141103695562</v>
      </c>
      <c r="T65" s="229">
        <v>2.4307130561203318</v>
      </c>
      <c r="U65" s="229">
        <v>5.0357759958962607</v>
      </c>
      <c r="V65" s="229">
        <v>4.5168952417930726</v>
      </c>
      <c r="W65" s="229">
        <v>2.755404336479593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454.34339</v>
      </c>
      <c r="C70" s="279">
        <v>442.27399000000003</v>
      </c>
      <c r="D70" s="279">
        <v>431.52215999999999</v>
      </c>
      <c r="E70" s="279">
        <v>424.89319</v>
      </c>
      <c r="F70" s="279">
        <v>493.64335</v>
      </c>
      <c r="G70" s="279">
        <v>498.88824</v>
      </c>
      <c r="H70" s="279">
        <v>428.46251000000001</v>
      </c>
      <c r="I70" s="279">
        <v>481.87858</v>
      </c>
      <c r="J70" s="279">
        <v>498.22949999999997</v>
      </c>
      <c r="K70" s="279">
        <v>247.30416</v>
      </c>
      <c r="L70" s="279">
        <v>324.69018999999997</v>
      </c>
      <c r="M70" s="279">
        <v>446.73865999999998</v>
      </c>
      <c r="N70" s="279">
        <v>164.30329</v>
      </c>
      <c r="O70" s="279">
        <v>124.77793</v>
      </c>
      <c r="P70" s="279">
        <v>3.1819299999999999</v>
      </c>
      <c r="Q70" s="279">
        <v>39.905799999999999</v>
      </c>
      <c r="R70" s="279">
        <v>52.081409999999998</v>
      </c>
      <c r="S70" s="279">
        <v>42.521250000000002</v>
      </c>
      <c r="T70" s="279">
        <v>75.924729999999997</v>
      </c>
      <c r="U70" s="279">
        <v>132.20487</v>
      </c>
      <c r="V70" s="279">
        <v>114.60547</v>
      </c>
      <c r="W70" s="279">
        <v>82.279989999999998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19.160681889557971</v>
      </c>
      <c r="C72" s="223">
        <v>16.35361785495186</v>
      </c>
      <c r="D72" s="223">
        <v>14.03638868026356</v>
      </c>
      <c r="E72" s="223">
        <v>14.443275560630569</v>
      </c>
      <c r="F72" s="223">
        <v>15.21662636772702</v>
      </c>
      <c r="G72" s="223">
        <v>14.742942068471701</v>
      </c>
      <c r="H72" s="223">
        <v>15.832895601147211</v>
      </c>
      <c r="I72" s="223">
        <v>21.461618957162042</v>
      </c>
      <c r="J72" s="223">
        <v>14.049689896915931</v>
      </c>
      <c r="K72" s="223">
        <v>8.9858704751847114</v>
      </c>
      <c r="L72" s="223">
        <v>18.552042118149981</v>
      </c>
      <c r="M72" s="223">
        <v>16.666693728295659</v>
      </c>
      <c r="N72" s="223">
        <v>15.157185545159439</v>
      </c>
      <c r="O72" s="223">
        <v>13.519073822032951</v>
      </c>
      <c r="P72" s="223">
        <v>12.891908006646551</v>
      </c>
      <c r="Q72" s="223">
        <v>12.45837536796218</v>
      </c>
      <c r="R72" s="223">
        <v>13.567819730722521</v>
      </c>
      <c r="S72" s="223">
        <v>18.526184058021919</v>
      </c>
      <c r="T72" s="223">
        <v>18.616362331150061</v>
      </c>
      <c r="U72" s="223">
        <v>17.911882168776689</v>
      </c>
      <c r="V72" s="223">
        <v>18.499052224939859</v>
      </c>
      <c r="W72" s="223">
        <v>18.023060356951479</v>
      </c>
      <c r="X72" s="223">
        <v>21.895985221122348</v>
      </c>
      <c r="Y72" s="223">
        <v>16.673704400864949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3.6845487636674633E-2</v>
      </c>
      <c r="C77" s="260">
        <v>2.9996781876855141E-2</v>
      </c>
      <c r="D77" s="260">
        <v>2.5657390101316249E-2</v>
      </c>
      <c r="E77" s="260">
        <v>2.519247947371446E-2</v>
      </c>
      <c r="F77" s="260">
        <v>2.8201480571867641E-2</v>
      </c>
      <c r="G77" s="260">
        <v>2.708988514559128E-2</v>
      </c>
      <c r="H77" s="260">
        <v>2.9109943141996841E-2</v>
      </c>
      <c r="I77" s="260">
        <v>4.1356028912579397E-2</v>
      </c>
      <c r="J77" s="260">
        <v>2.6324889463063349E-2</v>
      </c>
      <c r="K77" s="260">
        <v>1.7173382473411509E-2</v>
      </c>
      <c r="L77" s="260">
        <v>3.4854803877131177E-2</v>
      </c>
      <c r="M77" s="260">
        <v>2.7301697259661899E-2</v>
      </c>
      <c r="N77" s="260">
        <v>3.2299058825264501E-2</v>
      </c>
      <c r="O77" s="260">
        <v>2.6086133001159299E-2</v>
      </c>
      <c r="P77" s="260">
        <v>2.5892247781177071E-2</v>
      </c>
      <c r="Q77" s="260">
        <v>2.4354525138787601E-2</v>
      </c>
      <c r="R77" s="260">
        <v>2.583704513797425E-2</v>
      </c>
      <c r="S77" s="260">
        <v>4.0189295705944553E-2</v>
      </c>
      <c r="T77" s="260">
        <v>3.9204525279281928E-2</v>
      </c>
      <c r="U77" s="260">
        <v>3.5498529691448073E-2</v>
      </c>
      <c r="V77" s="260">
        <v>3.64540377165396E-2</v>
      </c>
      <c r="W77" s="260">
        <v>3.7806828948149712E-2</v>
      </c>
      <c r="X77" s="260">
        <v>5.0958907616071039E-2</v>
      </c>
      <c r="Y77" s="260">
        <v>3.6006475304388753E-2</v>
      </c>
      <c r="DA77" s="68" t="s">
        <v>857</v>
      </c>
    </row>
    <row r="78" spans="1:105" ht="12" customHeight="1" x14ac:dyDescent="0.25">
      <c r="A78" s="37" t="s">
        <v>159</v>
      </c>
      <c r="B78" s="226">
        <v>3.3514136575853318E-3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1.063836815333927E-3</v>
      </c>
      <c r="P78" s="226">
        <v>0</v>
      </c>
      <c r="Q78" s="226">
        <v>6.104698237405035E-5</v>
      </c>
      <c r="R78" s="226">
        <v>6.6503330610074999E-5</v>
      </c>
      <c r="S78" s="226">
        <v>1.65668567337347E-4</v>
      </c>
      <c r="T78" s="226">
        <v>6.389766464262299E-4</v>
      </c>
      <c r="U78" s="226">
        <v>6.254964446154288E-4</v>
      </c>
      <c r="V78" s="226">
        <v>7.7374113704628924E-4</v>
      </c>
      <c r="W78" s="226">
        <v>6.3610358561444751E-4</v>
      </c>
      <c r="X78" s="226">
        <v>7.981991785672803E-4</v>
      </c>
      <c r="Y78" s="226">
        <v>9.4638336727160741E-4</v>
      </c>
      <c r="DA78" s="69" t="s">
        <v>858</v>
      </c>
    </row>
    <row r="79" spans="1:105" ht="12" customHeight="1" x14ac:dyDescent="0.25">
      <c r="A79" s="37" t="s">
        <v>35</v>
      </c>
      <c r="B79" s="226">
        <v>3.3494073979089302E-2</v>
      </c>
      <c r="C79" s="226">
        <v>2.9996781876855141E-2</v>
      </c>
      <c r="D79" s="226">
        <v>2.5657390101316249E-2</v>
      </c>
      <c r="E79" s="226">
        <v>2.519247947371446E-2</v>
      </c>
      <c r="F79" s="226">
        <v>2.8201480571867641E-2</v>
      </c>
      <c r="G79" s="226">
        <v>2.708988514559128E-2</v>
      </c>
      <c r="H79" s="226">
        <v>2.9109943141996841E-2</v>
      </c>
      <c r="I79" s="226">
        <v>4.1356028912579397E-2</v>
      </c>
      <c r="J79" s="226">
        <v>2.6324889463063349E-2</v>
      </c>
      <c r="K79" s="226">
        <v>1.7173382473411509E-2</v>
      </c>
      <c r="L79" s="226">
        <v>3.4854803877131177E-2</v>
      </c>
      <c r="M79" s="226">
        <v>2.7301697259661899E-2</v>
      </c>
      <c r="N79" s="226">
        <v>3.2299058825264501E-2</v>
      </c>
      <c r="O79" s="226">
        <v>2.5022296185825368E-2</v>
      </c>
      <c r="P79" s="226">
        <v>2.5892247781177071E-2</v>
      </c>
      <c r="Q79" s="226">
        <v>2.4293478156413549E-2</v>
      </c>
      <c r="R79" s="226">
        <v>2.577054180736417E-2</v>
      </c>
      <c r="S79" s="226">
        <v>4.0023627138607208E-2</v>
      </c>
      <c r="T79" s="226">
        <v>3.8565548632855703E-2</v>
      </c>
      <c r="U79" s="226">
        <v>3.4873033246832642E-2</v>
      </c>
      <c r="V79" s="226">
        <v>3.5680296579493308E-2</v>
      </c>
      <c r="W79" s="226">
        <v>3.7170725362535267E-2</v>
      </c>
      <c r="X79" s="226">
        <v>5.0160708437503761E-2</v>
      </c>
      <c r="Y79" s="226">
        <v>3.5060091937117142E-2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3.1781489470288631</v>
      </c>
      <c r="C83" s="261">
        <v>2.587406134402451</v>
      </c>
      <c r="D83" s="261">
        <v>2.2131070197274871</v>
      </c>
      <c r="E83" s="261">
        <v>2.173005631027058</v>
      </c>
      <c r="F83" s="261">
        <v>2.4325504025877831</v>
      </c>
      <c r="G83" s="261">
        <v>2.3366684897636478</v>
      </c>
      <c r="H83" s="261">
        <v>2.5109108626023602</v>
      </c>
      <c r="I83" s="261">
        <v>3.5672107542141269</v>
      </c>
      <c r="J83" s="261">
        <v>2.270682927382659</v>
      </c>
      <c r="K83" s="261">
        <v>1.481309406541012</v>
      </c>
      <c r="L83" s="261">
        <v>3.0064402820046241</v>
      </c>
      <c r="M83" s="261">
        <v>2.3549385817200781</v>
      </c>
      <c r="N83" s="261">
        <v>2.785991620134304</v>
      </c>
      <c r="O83" s="261">
        <v>2.2500887204208979</v>
      </c>
      <c r="P83" s="261">
        <v>2.233364932862238</v>
      </c>
      <c r="Q83" s="261">
        <v>2.1014869855939708</v>
      </c>
      <c r="R83" s="261">
        <v>2.229937859323631</v>
      </c>
      <c r="S83" s="261">
        <v>3.4679150378340462</v>
      </c>
      <c r="T83" s="261">
        <v>3.3897270736313692</v>
      </c>
      <c r="U83" s="261">
        <v>3.073140127040944</v>
      </c>
      <c r="V83" s="261">
        <v>3.155692367363395</v>
      </c>
      <c r="W83" s="261">
        <v>3.270442548925323</v>
      </c>
      <c r="X83" s="261">
        <v>4.4094022135494022</v>
      </c>
      <c r="Y83" s="261">
        <v>3.1192321493761752</v>
      </c>
      <c r="DA83" s="70" t="s">
        <v>863</v>
      </c>
    </row>
    <row r="84" spans="1:105" ht="12" customHeight="1" x14ac:dyDescent="0.25">
      <c r="A84" s="60" t="s">
        <v>560</v>
      </c>
      <c r="B84" s="262">
        <v>3.1781489470288631</v>
      </c>
      <c r="C84" s="262">
        <v>2.587406134402451</v>
      </c>
      <c r="D84" s="262">
        <v>2.2131070197274871</v>
      </c>
      <c r="E84" s="262">
        <v>2.173005631027058</v>
      </c>
      <c r="F84" s="262">
        <v>2.4325504025877831</v>
      </c>
      <c r="G84" s="262">
        <v>2.3366684897636478</v>
      </c>
      <c r="H84" s="262">
        <v>2.5109108626023602</v>
      </c>
      <c r="I84" s="262">
        <v>3.5672107542141269</v>
      </c>
      <c r="J84" s="262">
        <v>2.270682927382659</v>
      </c>
      <c r="K84" s="262">
        <v>1.481309406541012</v>
      </c>
      <c r="L84" s="262">
        <v>3.0064402820046241</v>
      </c>
      <c r="M84" s="262">
        <v>2.3549385817200781</v>
      </c>
      <c r="N84" s="262">
        <v>2.785991620134304</v>
      </c>
      <c r="O84" s="262">
        <v>2.2500887204208979</v>
      </c>
      <c r="P84" s="262">
        <v>2.233364932862238</v>
      </c>
      <c r="Q84" s="262">
        <v>2.1014869855939708</v>
      </c>
      <c r="R84" s="262">
        <v>2.229937859323631</v>
      </c>
      <c r="S84" s="262">
        <v>3.4679150378340462</v>
      </c>
      <c r="T84" s="262">
        <v>3.3897270736313692</v>
      </c>
      <c r="U84" s="262">
        <v>3.073140127040944</v>
      </c>
      <c r="V84" s="262">
        <v>3.155692367363395</v>
      </c>
      <c r="W84" s="262">
        <v>3.270442548925323</v>
      </c>
      <c r="X84" s="262">
        <v>4.4094022135494022</v>
      </c>
      <c r="Y84" s="262">
        <v>3.1192321493761752</v>
      </c>
      <c r="DA84" s="72" t="s">
        <v>864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9.5988892914013191E-4</v>
      </c>
      <c r="R85" s="230">
        <v>1.6603622181492761E-3</v>
      </c>
      <c r="S85" s="230">
        <v>1.8369497584943091E-3</v>
      </c>
      <c r="T85" s="230">
        <v>1.080873314927721E-2</v>
      </c>
      <c r="U85" s="230">
        <v>1.427916995317469E-2</v>
      </c>
      <c r="V85" s="230">
        <v>1.438844930909011E-2</v>
      </c>
      <c r="W85" s="230">
        <v>1.2462983232133641E-2</v>
      </c>
      <c r="X85" s="230">
        <v>2.0724035464589979E-2</v>
      </c>
      <c r="Y85" s="230">
        <v>1.8366955407805901E-2</v>
      </c>
      <c r="DA85" s="71" t="s">
        <v>865</v>
      </c>
    </row>
    <row r="86" spans="1:105" ht="12" customHeight="1" x14ac:dyDescent="0.25">
      <c r="A86" s="59" t="s">
        <v>159</v>
      </c>
      <c r="B86" s="230">
        <v>0.28907995171465922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9.1762440161022668E-2</v>
      </c>
      <c r="P86" s="230">
        <v>0</v>
      </c>
      <c r="Q86" s="230">
        <v>5.2651751539219936E-3</v>
      </c>
      <c r="R86" s="230">
        <v>5.7354807521389434E-3</v>
      </c>
      <c r="S86" s="230">
        <v>1.428788887798082E-2</v>
      </c>
      <c r="T86" s="230">
        <v>5.5071446328424277E-2</v>
      </c>
      <c r="U86" s="230">
        <v>5.3898194372041359E-2</v>
      </c>
      <c r="V86" s="230">
        <v>6.6674536419336947E-2</v>
      </c>
      <c r="W86" s="230">
        <v>5.4815824052269882E-2</v>
      </c>
      <c r="X86" s="230">
        <v>6.8742433474745152E-2</v>
      </c>
      <c r="Y86" s="230">
        <v>8.1502208114367106E-2</v>
      </c>
      <c r="DA86" s="71" t="s">
        <v>866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2.8890689953142039</v>
      </c>
      <c r="C88" s="230">
        <v>2.587406134402451</v>
      </c>
      <c r="D88" s="230">
        <v>2.2131070197274871</v>
      </c>
      <c r="E88" s="230">
        <v>2.173005631027058</v>
      </c>
      <c r="F88" s="230">
        <v>2.4325504025877831</v>
      </c>
      <c r="G88" s="230">
        <v>2.3366684897636478</v>
      </c>
      <c r="H88" s="230">
        <v>2.5109108626023602</v>
      </c>
      <c r="I88" s="230">
        <v>3.5672107542141269</v>
      </c>
      <c r="J88" s="230">
        <v>2.270682927382659</v>
      </c>
      <c r="K88" s="230">
        <v>1.481309406541012</v>
      </c>
      <c r="L88" s="230">
        <v>3.0064402820046241</v>
      </c>
      <c r="M88" s="230">
        <v>2.3549385817200781</v>
      </c>
      <c r="N88" s="230">
        <v>2.785991620134304</v>
      </c>
      <c r="O88" s="230">
        <v>2.1583262802598751</v>
      </c>
      <c r="P88" s="230">
        <v>2.233364932862238</v>
      </c>
      <c r="Q88" s="230">
        <v>2.0952619215109092</v>
      </c>
      <c r="R88" s="230">
        <v>2.2225420163533429</v>
      </c>
      <c r="S88" s="230">
        <v>3.4517901991975708</v>
      </c>
      <c r="T88" s="230">
        <v>3.3238468941536672</v>
      </c>
      <c r="U88" s="230">
        <v>3.0049627627157278</v>
      </c>
      <c r="V88" s="230">
        <v>3.074629381634967</v>
      </c>
      <c r="W88" s="230">
        <v>3.2031637416409189</v>
      </c>
      <c r="X88" s="230">
        <v>4.319935744610067</v>
      </c>
      <c r="Y88" s="230">
        <v>3.0193629858540021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6.0954678940007652</v>
      </c>
      <c r="C90" s="294">
        <v>4.962464404235976</v>
      </c>
      <c r="D90" s="294">
        <v>4.2445848226678811</v>
      </c>
      <c r="E90" s="294">
        <v>4.1676731576067372</v>
      </c>
      <c r="F90" s="294">
        <v>4.6654619171874234</v>
      </c>
      <c r="G90" s="294">
        <v>4.4815670994881867</v>
      </c>
      <c r="H90" s="294">
        <v>4.8157518111285222</v>
      </c>
      <c r="I90" s="294">
        <v>6.8416612895924782</v>
      </c>
      <c r="J90" s="294">
        <v>4.3550113956288952</v>
      </c>
      <c r="K90" s="294">
        <v>2.8410480689060238</v>
      </c>
      <c r="L90" s="294">
        <v>5.7661426571343659</v>
      </c>
      <c r="M90" s="294">
        <v>4.5166078608864124</v>
      </c>
      <c r="N90" s="294">
        <v>5.3433375076267646</v>
      </c>
      <c r="O90" s="294">
        <v>4.315513143838281</v>
      </c>
      <c r="P90" s="294">
        <v>4.2834380863664787</v>
      </c>
      <c r="Q90" s="294">
        <v>4.0305053865784624</v>
      </c>
      <c r="R90" s="294">
        <v>4.2768651984769752</v>
      </c>
      <c r="S90" s="294">
        <v>6.6512190349044387</v>
      </c>
      <c r="T90" s="294">
        <v>6.5012599758929834</v>
      </c>
      <c r="U90" s="294">
        <v>5.8940683052805296</v>
      </c>
      <c r="V90" s="294">
        <v>6.0523977413296972</v>
      </c>
      <c r="W90" s="294">
        <v>6.2724805817501821</v>
      </c>
      <c r="X90" s="294">
        <v>8.4569257364583148</v>
      </c>
      <c r="Y90" s="294">
        <v>5.9824695875982172</v>
      </c>
      <c r="DA90" s="70" t="s">
        <v>870</v>
      </c>
    </row>
    <row r="91" spans="1:105" ht="12" customHeight="1" x14ac:dyDescent="0.25">
      <c r="A91" s="60" t="s">
        <v>519</v>
      </c>
      <c r="B91" s="262">
        <v>6.0954678940007652</v>
      </c>
      <c r="C91" s="262">
        <v>4.962464404235976</v>
      </c>
      <c r="D91" s="262">
        <v>4.2445848226678811</v>
      </c>
      <c r="E91" s="262">
        <v>4.1676731576067372</v>
      </c>
      <c r="F91" s="262">
        <v>4.6654619171874234</v>
      </c>
      <c r="G91" s="262">
        <v>4.4815670994881867</v>
      </c>
      <c r="H91" s="262">
        <v>4.8157518111285222</v>
      </c>
      <c r="I91" s="262">
        <v>6.8416612895924782</v>
      </c>
      <c r="J91" s="262">
        <v>4.3550113956288952</v>
      </c>
      <c r="K91" s="262">
        <v>2.8410480689060238</v>
      </c>
      <c r="L91" s="262">
        <v>5.7661426571343659</v>
      </c>
      <c r="M91" s="262">
        <v>4.5166078608864124</v>
      </c>
      <c r="N91" s="262">
        <v>5.3433375076267646</v>
      </c>
      <c r="O91" s="262">
        <v>4.315513143838281</v>
      </c>
      <c r="P91" s="262">
        <v>4.2834380863664787</v>
      </c>
      <c r="Q91" s="262">
        <v>4.0305053865784624</v>
      </c>
      <c r="R91" s="262">
        <v>4.2768651984769752</v>
      </c>
      <c r="S91" s="262">
        <v>6.6512190349044387</v>
      </c>
      <c r="T91" s="262">
        <v>6.5012599758929834</v>
      </c>
      <c r="U91" s="262">
        <v>5.8940683052805296</v>
      </c>
      <c r="V91" s="262">
        <v>6.0523977413296972</v>
      </c>
      <c r="W91" s="262">
        <v>6.2724805817501821</v>
      </c>
      <c r="X91" s="262">
        <v>8.4569257364583148</v>
      </c>
      <c r="Y91" s="262">
        <v>5.9824695875982172</v>
      </c>
      <c r="DA91" s="72" t="s">
        <v>871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1.840999980460423E-3</v>
      </c>
      <c r="R92" s="297">
        <v>3.1844588664109892E-3</v>
      </c>
      <c r="S92" s="297">
        <v>3.5231414456714672E-3</v>
      </c>
      <c r="T92" s="297">
        <v>2.0730395895332061E-2</v>
      </c>
      <c r="U92" s="297">
        <v>2.7386451501565282E-2</v>
      </c>
      <c r="V92" s="297">
        <v>2.7596041680176091E-2</v>
      </c>
      <c r="W92" s="297">
        <v>2.3903132112785341E-2</v>
      </c>
      <c r="X92" s="297">
        <v>3.9747253798987622E-2</v>
      </c>
      <c r="Y92" s="297">
        <v>3.5226538738370797E-2</v>
      </c>
      <c r="DA92" s="71" t="s">
        <v>872</v>
      </c>
    </row>
    <row r="93" spans="1:105" ht="12" customHeight="1" x14ac:dyDescent="0.25">
      <c r="A93" s="59" t="s">
        <v>159</v>
      </c>
      <c r="B93" s="297">
        <v>0.55443517401011033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0.17599395660784939</v>
      </c>
      <c r="P93" s="297">
        <v>0</v>
      </c>
      <c r="Q93" s="297">
        <v>1.009823851617316E-2</v>
      </c>
      <c r="R93" s="297">
        <v>1.1000251833384191E-2</v>
      </c>
      <c r="S93" s="297">
        <v>2.7403173790895269E-2</v>
      </c>
      <c r="T93" s="297">
        <v>0.1056231909095757</v>
      </c>
      <c r="U93" s="297">
        <v>0.10337297553235381</v>
      </c>
      <c r="V93" s="297">
        <v>0.12787710798494631</v>
      </c>
      <c r="W93" s="297">
        <v>0.1051329252224539</v>
      </c>
      <c r="X93" s="297">
        <v>0.13184319022949401</v>
      </c>
      <c r="Y93" s="297">
        <v>0.15631554755032109</v>
      </c>
      <c r="DA93" s="71" t="s">
        <v>873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5.5410327199906551</v>
      </c>
      <c r="C95" s="297">
        <v>4.962464404235976</v>
      </c>
      <c r="D95" s="297">
        <v>4.2445848226678811</v>
      </c>
      <c r="E95" s="297">
        <v>4.1676731576067372</v>
      </c>
      <c r="F95" s="297">
        <v>4.6654619171874234</v>
      </c>
      <c r="G95" s="297">
        <v>4.4815670994881867</v>
      </c>
      <c r="H95" s="297">
        <v>4.8157518111285222</v>
      </c>
      <c r="I95" s="297">
        <v>6.8416612895924782</v>
      </c>
      <c r="J95" s="297">
        <v>4.3550113956288952</v>
      </c>
      <c r="K95" s="297">
        <v>2.8410480689060238</v>
      </c>
      <c r="L95" s="297">
        <v>5.7661426571343659</v>
      </c>
      <c r="M95" s="297">
        <v>4.5166078608864124</v>
      </c>
      <c r="N95" s="297">
        <v>5.3433375076267646</v>
      </c>
      <c r="O95" s="297">
        <v>4.139519187230432</v>
      </c>
      <c r="P95" s="297">
        <v>4.2834380863664787</v>
      </c>
      <c r="Q95" s="297">
        <v>4.0185661480818284</v>
      </c>
      <c r="R95" s="297">
        <v>4.26268048777718</v>
      </c>
      <c r="S95" s="297">
        <v>6.620292719667872</v>
      </c>
      <c r="T95" s="297">
        <v>6.3749063890880757</v>
      </c>
      <c r="U95" s="297">
        <v>5.7633088782466118</v>
      </c>
      <c r="V95" s="297">
        <v>5.8969245916645736</v>
      </c>
      <c r="W95" s="297">
        <v>6.1434445244149432</v>
      </c>
      <c r="X95" s="297">
        <v>8.2853352924298331</v>
      </c>
      <c r="Y95" s="297">
        <v>5.7909275013095254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9.8502195608916665</v>
      </c>
      <c r="C97" s="294">
        <f t="shared" si="2"/>
        <v>8.7737505344365747</v>
      </c>
      <c r="D97" s="294">
        <f t="shared" si="2"/>
        <v>7.5530394477668725</v>
      </c>
      <c r="E97" s="294">
        <f t="shared" si="2"/>
        <v>8.0774042925230596</v>
      </c>
      <c r="F97" s="294">
        <f t="shared" si="2"/>
        <v>8.0904125673799445</v>
      </c>
      <c r="G97" s="294">
        <f t="shared" si="2"/>
        <v>7.8976165940742753</v>
      </c>
      <c r="H97" s="294">
        <f t="shared" si="2"/>
        <v>8.477122984274331</v>
      </c>
      <c r="I97" s="294">
        <f t="shared" si="2"/>
        <v>11.011390884442855</v>
      </c>
      <c r="J97" s="294">
        <f t="shared" si="2"/>
        <v>7.3976706844413131</v>
      </c>
      <c r="K97" s="294">
        <f t="shared" si="2"/>
        <v>4.646339617264263</v>
      </c>
      <c r="L97" s="294">
        <f t="shared" si="2"/>
        <v>9.7446043751338589</v>
      </c>
      <c r="M97" s="294">
        <f t="shared" si="2"/>
        <v>9.7678455884295055</v>
      </c>
      <c r="N97" s="294">
        <f t="shared" si="2"/>
        <v>6.9955573585731123</v>
      </c>
      <c r="O97" s="294">
        <f t="shared" si="2"/>
        <v>6.9273858247726121</v>
      </c>
      <c r="P97" s="294">
        <f t="shared" si="2"/>
        <v>6.3492127396366573</v>
      </c>
      <c r="Q97" s="294">
        <f t="shared" si="2"/>
        <v>6.3020284706509537</v>
      </c>
      <c r="R97" s="294">
        <f t="shared" si="2"/>
        <v>7.0351796277839389</v>
      </c>
      <c r="S97" s="294">
        <f t="shared" si="2"/>
        <v>8.366860689577484</v>
      </c>
      <c r="T97" s="294">
        <f t="shared" si="2"/>
        <v>8.6861707563464297</v>
      </c>
      <c r="U97" s="294">
        <f t="shared" si="2"/>
        <v>8.9091752067637682</v>
      </c>
      <c r="V97" s="294">
        <f t="shared" si="2"/>
        <v>9.2545080785302343</v>
      </c>
      <c r="W97" s="294">
        <f t="shared" si="2"/>
        <v>8.4423303973278259</v>
      </c>
      <c r="X97" s="294">
        <f t="shared" si="2"/>
        <v>8.9786983634985642</v>
      </c>
      <c r="Y97" s="294">
        <f t="shared" si="2"/>
        <v>7.5359961885861715</v>
      </c>
      <c r="DA97" s="70"/>
    </row>
    <row r="98" spans="1:105" ht="12" customHeight="1" x14ac:dyDescent="0.25">
      <c r="A98" s="60" t="s">
        <v>528</v>
      </c>
      <c r="B98" s="262">
        <v>1.414311916584555</v>
      </c>
      <c r="C98" s="262">
        <v>1.1489876762208471</v>
      </c>
      <c r="D98" s="262">
        <v>0.98200371962314981</v>
      </c>
      <c r="E98" s="262">
        <v>0.95609500343370257</v>
      </c>
      <c r="F98" s="262">
        <v>1.0839233076931949</v>
      </c>
      <c r="G98" s="262">
        <v>1.0407361904512129</v>
      </c>
      <c r="H98" s="262">
        <v>1.109406845086176</v>
      </c>
      <c r="I98" s="262">
        <v>1.584202185532614</v>
      </c>
      <c r="J98" s="262">
        <v>1.0097367726333779</v>
      </c>
      <c r="K98" s="262">
        <v>0.64402860192241118</v>
      </c>
      <c r="L98" s="262">
        <v>1.3122497204185239</v>
      </c>
      <c r="M98" s="262">
        <v>1.029326618279587</v>
      </c>
      <c r="N98" s="262">
        <v>1.227471832673801</v>
      </c>
      <c r="O98" s="262">
        <v>0.95204067479594134</v>
      </c>
      <c r="P98" s="262">
        <v>0.92117584749135872</v>
      </c>
      <c r="Q98" s="262">
        <v>0.87259561023485099</v>
      </c>
      <c r="R98" s="262">
        <v>0.92743894325937948</v>
      </c>
      <c r="S98" s="262">
        <v>1.4498351930928339</v>
      </c>
      <c r="T98" s="262">
        <v>1.4210899425048089</v>
      </c>
      <c r="U98" s="262">
        <v>1.302441572091785</v>
      </c>
      <c r="V98" s="262">
        <v>1.3337936498504059</v>
      </c>
      <c r="W98" s="262">
        <v>1.375072482050502</v>
      </c>
      <c r="X98" s="262">
        <v>1.827363949387697</v>
      </c>
      <c r="Y98" s="262">
        <v>1.2873342621895589</v>
      </c>
      <c r="DA98" s="72" t="s">
        <v>877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3.9857247350212383E-4</v>
      </c>
      <c r="R99" s="230">
        <v>6.9055044497752592E-4</v>
      </c>
      <c r="S99" s="230">
        <v>7.6797567955177819E-4</v>
      </c>
      <c r="T99" s="230">
        <v>4.5313919486742104E-3</v>
      </c>
      <c r="U99" s="230">
        <v>6.0517203229147861E-3</v>
      </c>
      <c r="V99" s="230">
        <v>6.0814617160205829E-3</v>
      </c>
      <c r="W99" s="230">
        <v>5.2401181278647546E-3</v>
      </c>
      <c r="X99" s="230">
        <v>8.5885463515789472E-3</v>
      </c>
      <c r="Y99" s="230">
        <v>7.5802023883682563E-3</v>
      </c>
      <c r="DA99" s="71" t="s">
        <v>878</v>
      </c>
    </row>
    <row r="100" spans="1:105" ht="12" customHeight="1" x14ac:dyDescent="0.25">
      <c r="A100" s="59" t="s">
        <v>159</v>
      </c>
      <c r="B100" s="230">
        <v>0.12864381983668469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3.8825835914363623E-2</v>
      </c>
      <c r="P100" s="230">
        <v>0</v>
      </c>
      <c r="Q100" s="230">
        <v>2.1862465758413301E-3</v>
      </c>
      <c r="R100" s="230">
        <v>2.385406474717492E-3</v>
      </c>
      <c r="S100" s="230">
        <v>5.9733539905966948E-3</v>
      </c>
      <c r="T100" s="230">
        <v>2.308784064218972E-2</v>
      </c>
      <c r="U100" s="230">
        <v>2.284284025747416E-2</v>
      </c>
      <c r="V100" s="230">
        <v>2.8180843672392888E-2</v>
      </c>
      <c r="W100" s="230">
        <v>2.3047563168466931E-2</v>
      </c>
      <c r="X100" s="230">
        <v>2.848854303627113E-2</v>
      </c>
      <c r="Y100" s="230">
        <v>3.3636670797558957E-2</v>
      </c>
      <c r="DA100" s="71" t="s">
        <v>879</v>
      </c>
    </row>
    <row r="101" spans="1:105" ht="12" customHeight="1" x14ac:dyDescent="0.25">
      <c r="A101" s="59" t="s">
        <v>35</v>
      </c>
      <c r="B101" s="230">
        <v>1.28566809674787</v>
      </c>
      <c r="C101" s="230">
        <v>1.1489876762208471</v>
      </c>
      <c r="D101" s="230">
        <v>0.98200371962314981</v>
      </c>
      <c r="E101" s="230">
        <v>0.95609500343370257</v>
      </c>
      <c r="F101" s="230">
        <v>1.0839233076931949</v>
      </c>
      <c r="G101" s="230">
        <v>1.0407361904512129</v>
      </c>
      <c r="H101" s="230">
        <v>1.109406845086176</v>
      </c>
      <c r="I101" s="230">
        <v>1.584202185532614</v>
      </c>
      <c r="J101" s="230">
        <v>1.0097367726333779</v>
      </c>
      <c r="K101" s="230">
        <v>0.64402860192241118</v>
      </c>
      <c r="L101" s="230">
        <v>1.3122497204185239</v>
      </c>
      <c r="M101" s="230">
        <v>1.029326618279587</v>
      </c>
      <c r="N101" s="230">
        <v>1.227471832673801</v>
      </c>
      <c r="O101" s="230">
        <v>0.91321483888157773</v>
      </c>
      <c r="P101" s="230">
        <v>0.92117584749135872</v>
      </c>
      <c r="Q101" s="230">
        <v>0.8700107911855075</v>
      </c>
      <c r="R101" s="230">
        <v>0.9243629863396845</v>
      </c>
      <c r="S101" s="230">
        <v>1.443093863422686</v>
      </c>
      <c r="T101" s="230">
        <v>1.3934707099139449</v>
      </c>
      <c r="U101" s="230">
        <v>1.273547011511396</v>
      </c>
      <c r="V101" s="230">
        <v>1.299531344461992</v>
      </c>
      <c r="W101" s="230">
        <v>1.3467848007541701</v>
      </c>
      <c r="X101" s="230">
        <v>1.7902868599998469</v>
      </c>
      <c r="Y101" s="230">
        <v>1.246117389003631</v>
      </c>
      <c r="DA101" s="71" t="s">
        <v>880</v>
      </c>
    </row>
    <row r="102" spans="1:105" ht="12" customHeight="1" x14ac:dyDescent="0.25">
      <c r="A102" s="60" t="s">
        <v>533</v>
      </c>
      <c r="B102" s="262">
        <v>8.435907644307111</v>
      </c>
      <c r="C102" s="262">
        <v>7.6247628582157274</v>
      </c>
      <c r="D102" s="262">
        <v>6.5710357281437224</v>
      </c>
      <c r="E102" s="262">
        <v>7.1213092890893579</v>
      </c>
      <c r="F102" s="262">
        <v>7.0064892596867496</v>
      </c>
      <c r="G102" s="262">
        <v>6.8568804036230624</v>
      </c>
      <c r="H102" s="262">
        <v>7.3677161391881549</v>
      </c>
      <c r="I102" s="262">
        <v>9.4271886989102409</v>
      </c>
      <c r="J102" s="262">
        <v>6.3879339118079352</v>
      </c>
      <c r="K102" s="262">
        <v>4.002311015341852</v>
      </c>
      <c r="L102" s="262">
        <v>8.4323546547153345</v>
      </c>
      <c r="M102" s="262">
        <v>8.7385189701499186</v>
      </c>
      <c r="N102" s="262">
        <v>5.7680855258993118</v>
      </c>
      <c r="O102" s="262">
        <v>5.975345149976671</v>
      </c>
      <c r="P102" s="262">
        <v>5.4280368921452986</v>
      </c>
      <c r="Q102" s="262">
        <v>5.4294328604161031</v>
      </c>
      <c r="R102" s="262">
        <v>6.1077406845245594</v>
      </c>
      <c r="S102" s="262">
        <v>6.9170254964846496</v>
      </c>
      <c r="T102" s="262">
        <v>7.2650808138416201</v>
      </c>
      <c r="U102" s="262">
        <v>7.6067336346719827</v>
      </c>
      <c r="V102" s="262">
        <v>7.9207144286798288</v>
      </c>
      <c r="W102" s="262">
        <v>7.0672579152773229</v>
      </c>
      <c r="X102" s="262">
        <v>7.1513344141108677</v>
      </c>
      <c r="Y102" s="262">
        <v>6.2486619263966121</v>
      </c>
      <c r="DA102" s="72" t="s">
        <v>881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2.4799832356563558E-3</v>
      </c>
      <c r="R105" s="229">
        <v>4.5476881019068808E-3</v>
      </c>
      <c r="S105" s="229">
        <v>3.6639387576237661E-3</v>
      </c>
      <c r="T105" s="229">
        <v>2.31659712180378E-2</v>
      </c>
      <c r="U105" s="229">
        <v>3.5344253066194237E-2</v>
      </c>
      <c r="V105" s="229">
        <v>3.6114673035780892E-2</v>
      </c>
      <c r="W105" s="229">
        <v>2.693186490134436E-2</v>
      </c>
      <c r="X105" s="229">
        <v>3.3611020460271743E-2</v>
      </c>
      <c r="Y105" s="229">
        <v>3.6793957443511861E-2</v>
      </c>
      <c r="DA105" s="73" t="s">
        <v>884</v>
      </c>
    </row>
    <row r="106" spans="1:105" ht="12" customHeight="1" x14ac:dyDescent="0.25">
      <c r="A106" s="64" t="s">
        <v>159</v>
      </c>
      <c r="B106" s="229">
        <v>0.76731827712651157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0.24368472531324231</v>
      </c>
      <c r="P106" s="229">
        <v>0</v>
      </c>
      <c r="Q106" s="229">
        <v>1.360318440823967E-2</v>
      </c>
      <c r="R106" s="229">
        <v>1.570932974148968E-2</v>
      </c>
      <c r="S106" s="229">
        <v>2.8498302461775069E-2</v>
      </c>
      <c r="T106" s="229">
        <v>0.1180326614562876</v>
      </c>
      <c r="U106" s="229">
        <v>0.133410515313099</v>
      </c>
      <c r="V106" s="229">
        <v>0.16735153530932459</v>
      </c>
      <c r="W106" s="229">
        <v>0.1184541726755462</v>
      </c>
      <c r="X106" s="229">
        <v>0.1114890650499203</v>
      </c>
      <c r="Y106" s="229">
        <v>0.1632708693590989</v>
      </c>
      <c r="DA106" s="73" t="s">
        <v>885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0.43070481203814531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7.6685893671805987</v>
      </c>
      <c r="C109" s="229">
        <v>7.6247628582157274</v>
      </c>
      <c r="D109" s="229">
        <v>6.5710357281437224</v>
      </c>
      <c r="E109" s="229">
        <v>7.1213092890893579</v>
      </c>
      <c r="F109" s="229">
        <v>7.0064892596867496</v>
      </c>
      <c r="G109" s="229">
        <v>6.8568804036230624</v>
      </c>
      <c r="H109" s="229">
        <v>7.3677161391881549</v>
      </c>
      <c r="I109" s="229">
        <v>9.4271886989102409</v>
      </c>
      <c r="J109" s="229">
        <v>6.3879339118079352</v>
      </c>
      <c r="K109" s="229">
        <v>4.002311015341852</v>
      </c>
      <c r="L109" s="229">
        <v>8.4323546547153345</v>
      </c>
      <c r="M109" s="229">
        <v>8.7385189701499186</v>
      </c>
      <c r="N109" s="229">
        <v>5.3373807138611662</v>
      </c>
      <c r="O109" s="229">
        <v>5.7316604246634286</v>
      </c>
      <c r="P109" s="229">
        <v>5.4280368921452986</v>
      </c>
      <c r="Q109" s="229">
        <v>5.4133496927722069</v>
      </c>
      <c r="R109" s="229">
        <v>6.0874836666811616</v>
      </c>
      <c r="S109" s="229">
        <v>6.8848632552652509</v>
      </c>
      <c r="T109" s="229">
        <v>7.1238821811672954</v>
      </c>
      <c r="U109" s="229">
        <v>7.4379788662926893</v>
      </c>
      <c r="V109" s="229">
        <v>7.7172482203347226</v>
      </c>
      <c r="W109" s="229">
        <v>6.9218718777004327</v>
      </c>
      <c r="X109" s="229">
        <v>7.0062343286006756</v>
      </c>
      <c r="Y109" s="229">
        <v>6.0485970995940006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159.05510354900932</v>
      </c>
      <c r="C115" s="223">
        <f t="shared" si="3"/>
        <v>134.08944953081809</v>
      </c>
      <c r="D115" s="223">
        <f t="shared" si="3"/>
        <v>134.84470011313576</v>
      </c>
      <c r="E115" s="223">
        <f t="shared" si="3"/>
        <v>130.65923662237867</v>
      </c>
      <c r="F115" s="223">
        <f t="shared" si="3"/>
        <v>147.27832170238997</v>
      </c>
      <c r="G115" s="223">
        <f t="shared" si="3"/>
        <v>144.46793366722835</v>
      </c>
      <c r="H115" s="223">
        <f t="shared" si="3"/>
        <v>142.58732012822861</v>
      </c>
      <c r="I115" s="223">
        <f t="shared" si="3"/>
        <v>159.74645887757251</v>
      </c>
      <c r="J115" s="223">
        <f t="shared" si="3"/>
        <v>159.96109649601632</v>
      </c>
      <c r="K115" s="223">
        <f t="shared" si="3"/>
        <v>134.07684118478008</v>
      </c>
      <c r="L115" s="223">
        <f t="shared" si="3"/>
        <v>143.19209875247157</v>
      </c>
      <c r="M115" s="223">
        <f t="shared" si="3"/>
        <v>121.14374840638359</v>
      </c>
      <c r="N115" s="223">
        <f t="shared" si="3"/>
        <v>125.75827122293647</v>
      </c>
      <c r="O115" s="223">
        <f t="shared" si="3"/>
        <v>131.44810601777684</v>
      </c>
      <c r="P115" s="223">
        <f t="shared" si="3"/>
        <v>108.27391480918033</v>
      </c>
      <c r="Q115" s="223">
        <f t="shared" si="3"/>
        <v>115.71213263837629</v>
      </c>
      <c r="R115" s="223">
        <f t="shared" si="3"/>
        <v>112.49161236458693</v>
      </c>
      <c r="S115" s="223">
        <f t="shared" si="3"/>
        <v>154.49046401516978</v>
      </c>
      <c r="T115" s="223">
        <f t="shared" si="3"/>
        <v>150.26700117332268</v>
      </c>
      <c r="U115" s="223">
        <f t="shared" si="3"/>
        <v>130.9039558472985</v>
      </c>
      <c r="V115" s="223">
        <f t="shared" si="3"/>
        <v>127.89687387217165</v>
      </c>
      <c r="W115" s="223">
        <f t="shared" si="3"/>
        <v>137.78501154854021</v>
      </c>
      <c r="X115" s="223">
        <f t="shared" si="3"/>
        <v>124.07636035088784</v>
      </c>
      <c r="Y115" s="223">
        <f t="shared" si="3"/>
        <v>87.685098334142083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0.33970484722675842</v>
      </c>
      <c r="C120" s="260">
        <v>0.27786097622532641</v>
      </c>
      <c r="D120" s="260">
        <v>0.27879435925644758</v>
      </c>
      <c r="E120" s="260">
        <v>0.2619505466248071</v>
      </c>
      <c r="F120" s="260">
        <v>0.30727204048455159</v>
      </c>
      <c r="G120" s="260">
        <v>0.29974567131870389</v>
      </c>
      <c r="H120" s="260">
        <v>0.2958494050486481</v>
      </c>
      <c r="I120" s="260">
        <v>0.34159736279394681</v>
      </c>
      <c r="J120" s="260">
        <v>0.33604166461000867</v>
      </c>
      <c r="K120" s="260">
        <v>0.2849370567002672</v>
      </c>
      <c r="L120" s="260">
        <v>0.30107647158184969</v>
      </c>
      <c r="M120" s="260">
        <v>0.23293337841262751</v>
      </c>
      <c r="N120" s="260">
        <v>0.28610958547062237</v>
      </c>
      <c r="O120" s="260">
        <v>0.28070566867793811</v>
      </c>
      <c r="P120" s="260">
        <v>0.23680805182954509</v>
      </c>
      <c r="Q120" s="260">
        <v>0.2488910601290833</v>
      </c>
      <c r="R120" s="260">
        <v>0.2380005848809624</v>
      </c>
      <c r="S120" s="260">
        <v>0.35434228793041223</v>
      </c>
      <c r="T120" s="260">
        <v>0.33830031297987112</v>
      </c>
      <c r="U120" s="260">
        <v>0.2838981175288286</v>
      </c>
      <c r="V120" s="260">
        <v>0.27636499710559931</v>
      </c>
      <c r="W120" s="260">
        <v>0.30944494424908398</v>
      </c>
      <c r="X120" s="260">
        <v>0.29623836127531722</v>
      </c>
      <c r="Y120" s="260">
        <v>0.20013219277427879</v>
      </c>
      <c r="DA120" s="68" t="s">
        <v>897</v>
      </c>
    </row>
    <row r="121" spans="1:105" ht="12" customHeight="1" x14ac:dyDescent="0.25">
      <c r="A121" s="37" t="s">
        <v>159</v>
      </c>
      <c r="B121" s="226">
        <v>3.0899074420458611E-2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1.144765399299493E-2</v>
      </c>
      <c r="P121" s="226">
        <v>0</v>
      </c>
      <c r="Q121" s="226">
        <v>6.2386961249186689E-4</v>
      </c>
      <c r="R121" s="226">
        <v>6.1260223439663986E-4</v>
      </c>
      <c r="S121" s="226">
        <v>1.460672006247327E-3</v>
      </c>
      <c r="T121" s="226">
        <v>5.5138022443306381E-3</v>
      </c>
      <c r="U121" s="226">
        <v>5.0023836111182801E-3</v>
      </c>
      <c r="V121" s="226">
        <v>5.86587880231609E-3</v>
      </c>
      <c r="W121" s="226">
        <v>5.2064413774839642E-3</v>
      </c>
      <c r="X121" s="226">
        <v>4.6401547382366451E-3</v>
      </c>
      <c r="Y121" s="226">
        <v>5.2602143613342429E-3</v>
      </c>
      <c r="DA121" s="69" t="s">
        <v>898</v>
      </c>
    </row>
    <row r="122" spans="1:105" ht="12" customHeight="1" x14ac:dyDescent="0.25">
      <c r="A122" s="37" t="s">
        <v>35</v>
      </c>
      <c r="B122" s="226">
        <v>0.30880577280629978</v>
      </c>
      <c r="C122" s="226">
        <v>0.27786097622532641</v>
      </c>
      <c r="D122" s="226">
        <v>0.27879435925644758</v>
      </c>
      <c r="E122" s="226">
        <v>0.2619505466248071</v>
      </c>
      <c r="F122" s="226">
        <v>0.30727204048455159</v>
      </c>
      <c r="G122" s="226">
        <v>0.29974567131870389</v>
      </c>
      <c r="H122" s="226">
        <v>0.2958494050486481</v>
      </c>
      <c r="I122" s="226">
        <v>0.34159736279394681</v>
      </c>
      <c r="J122" s="226">
        <v>0.33604166461000867</v>
      </c>
      <c r="K122" s="226">
        <v>0.2849370567002672</v>
      </c>
      <c r="L122" s="226">
        <v>0.30107647158184969</v>
      </c>
      <c r="M122" s="226">
        <v>0.23293337841262751</v>
      </c>
      <c r="N122" s="226">
        <v>0.28610958547062237</v>
      </c>
      <c r="O122" s="226">
        <v>0.2692580146849432</v>
      </c>
      <c r="P122" s="226">
        <v>0.23680805182954509</v>
      </c>
      <c r="Q122" s="226">
        <v>0.24826719051659141</v>
      </c>
      <c r="R122" s="226">
        <v>0.23738798264656569</v>
      </c>
      <c r="S122" s="226">
        <v>0.35288161592416489</v>
      </c>
      <c r="T122" s="226">
        <v>0.33278651073554039</v>
      </c>
      <c r="U122" s="226">
        <v>0.27889573391771028</v>
      </c>
      <c r="V122" s="226">
        <v>0.27049911830328321</v>
      </c>
      <c r="W122" s="226">
        <v>0.30423850287160009</v>
      </c>
      <c r="X122" s="226">
        <v>0.29159820653708057</v>
      </c>
      <c r="Y122" s="226">
        <v>0.1948719784129446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72.592394082585614</v>
      </c>
      <c r="C126" s="294">
        <v>59.376819762764953</v>
      </c>
      <c r="D126" s="294">
        <v>59.576276760150471</v>
      </c>
      <c r="E126" s="294">
        <v>55.976879535202762</v>
      </c>
      <c r="F126" s="294">
        <v>65.661744998667672</v>
      </c>
      <c r="G126" s="294">
        <v>64.053416000837558</v>
      </c>
      <c r="H126" s="294">
        <v>63.220812937220451</v>
      </c>
      <c r="I126" s="294">
        <v>72.996810554656307</v>
      </c>
      <c r="J126" s="294">
        <v>71.809599258542164</v>
      </c>
      <c r="K126" s="294">
        <v>60.888925423282998</v>
      </c>
      <c r="L126" s="294">
        <v>64.337798098815142</v>
      </c>
      <c r="M126" s="294">
        <v>49.776126948904952</v>
      </c>
      <c r="N126" s="294">
        <v>61.139486082825108</v>
      </c>
      <c r="O126" s="294">
        <v>59.984709338817737</v>
      </c>
      <c r="P126" s="294">
        <v>50.604115780734737</v>
      </c>
      <c r="Q126" s="294">
        <v>53.205407469843657</v>
      </c>
      <c r="R126" s="294">
        <v>50.889405655516128</v>
      </c>
      <c r="S126" s="294">
        <v>75.749623020978404</v>
      </c>
      <c r="T126" s="294">
        <v>72.465345907508194</v>
      </c>
      <c r="U126" s="294">
        <v>60.888313938761478</v>
      </c>
      <c r="V126" s="294">
        <v>59.269531593129663</v>
      </c>
      <c r="W126" s="294">
        <v>66.316118806199853</v>
      </c>
      <c r="X126" s="294">
        <v>63.503891589835987</v>
      </c>
      <c r="Y126" s="294">
        <v>42.952008756718527</v>
      </c>
      <c r="DA126" s="70" t="s">
        <v>903</v>
      </c>
    </row>
    <row r="127" spans="1:105" ht="12" customHeight="1" x14ac:dyDescent="0.25">
      <c r="A127" s="60" t="s">
        <v>604</v>
      </c>
      <c r="B127" s="262">
        <v>72.592394082585614</v>
      </c>
      <c r="C127" s="262">
        <v>59.376819762764953</v>
      </c>
      <c r="D127" s="262">
        <v>59.576276760150471</v>
      </c>
      <c r="E127" s="262">
        <v>55.976879535202762</v>
      </c>
      <c r="F127" s="262">
        <v>65.661744998667672</v>
      </c>
      <c r="G127" s="262">
        <v>64.053416000837558</v>
      </c>
      <c r="H127" s="262">
        <v>63.220812937220451</v>
      </c>
      <c r="I127" s="262">
        <v>72.996810554656307</v>
      </c>
      <c r="J127" s="262">
        <v>71.809599258542164</v>
      </c>
      <c r="K127" s="262">
        <v>60.888925423282998</v>
      </c>
      <c r="L127" s="262">
        <v>64.337798098815142</v>
      </c>
      <c r="M127" s="262">
        <v>49.776126948904952</v>
      </c>
      <c r="N127" s="262">
        <v>61.139486082825108</v>
      </c>
      <c r="O127" s="262">
        <v>59.984709338817737</v>
      </c>
      <c r="P127" s="262">
        <v>50.604115780734737</v>
      </c>
      <c r="Q127" s="262">
        <v>53.205407469843657</v>
      </c>
      <c r="R127" s="262">
        <v>50.889405655516128</v>
      </c>
      <c r="S127" s="262">
        <v>75.749623020978404</v>
      </c>
      <c r="T127" s="262">
        <v>72.465345907508194</v>
      </c>
      <c r="U127" s="262">
        <v>60.888313938761478</v>
      </c>
      <c r="V127" s="262">
        <v>59.269531593129663</v>
      </c>
      <c r="W127" s="262">
        <v>66.316118806199853</v>
      </c>
      <c r="X127" s="262">
        <v>63.503891589835987</v>
      </c>
      <c r="Y127" s="262">
        <v>42.952008756718527</v>
      </c>
      <c r="DA127" s="72" t="s">
        <v>904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905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2.4302449622954789E-2</v>
      </c>
      <c r="R129" s="230">
        <v>3.7891121540095059E-2</v>
      </c>
      <c r="S129" s="230">
        <v>4.0124469658671037E-2</v>
      </c>
      <c r="T129" s="230">
        <v>0.23106833366535001</v>
      </c>
      <c r="U129" s="230">
        <v>0.28291407060926599</v>
      </c>
      <c r="V129" s="230">
        <v>0.27024074327428149</v>
      </c>
      <c r="W129" s="230">
        <v>0.25271707554484968</v>
      </c>
      <c r="X129" s="230">
        <v>0.29846605905063539</v>
      </c>
      <c r="Y129" s="230">
        <v>0.25291404798713418</v>
      </c>
      <c r="DA129" s="71" t="s">
        <v>906</v>
      </c>
    </row>
    <row r="130" spans="1:105" ht="12" customHeight="1" x14ac:dyDescent="0.25">
      <c r="A130" s="59" t="s">
        <v>159</v>
      </c>
      <c r="B130" s="230">
        <v>6.6029019174395476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2.4462783406380368</v>
      </c>
      <c r="P130" s="230">
        <v>0</v>
      </c>
      <c r="Q130" s="230">
        <v>0.1333036042501772</v>
      </c>
      <c r="R130" s="230">
        <v>0.1308893902153547</v>
      </c>
      <c r="S130" s="230">
        <v>0.31209017074093331</v>
      </c>
      <c r="T130" s="230">
        <v>1.1773134890003929</v>
      </c>
      <c r="U130" s="230">
        <v>1.067888232879632</v>
      </c>
      <c r="V130" s="230">
        <v>1.252266723978833</v>
      </c>
      <c r="W130" s="230">
        <v>1.1115231794867051</v>
      </c>
      <c r="X130" s="230">
        <v>0.99002355230545769</v>
      </c>
      <c r="Y130" s="230">
        <v>1.1222901627633921</v>
      </c>
      <c r="DA130" s="71" t="s">
        <v>907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908</v>
      </c>
    </row>
    <row r="132" spans="1:105" ht="12" customHeight="1" x14ac:dyDescent="0.25">
      <c r="A132" s="59" t="s">
        <v>35</v>
      </c>
      <c r="B132" s="230">
        <v>65.989492165146061</v>
      </c>
      <c r="C132" s="230">
        <v>59.376819762764953</v>
      </c>
      <c r="D132" s="230">
        <v>59.576276760150471</v>
      </c>
      <c r="E132" s="230">
        <v>55.976879535202762</v>
      </c>
      <c r="F132" s="230">
        <v>65.661744998667672</v>
      </c>
      <c r="G132" s="230">
        <v>64.053416000837558</v>
      </c>
      <c r="H132" s="230">
        <v>63.220812937220451</v>
      </c>
      <c r="I132" s="230">
        <v>72.996810554656307</v>
      </c>
      <c r="J132" s="230">
        <v>71.809599258542164</v>
      </c>
      <c r="K132" s="230">
        <v>60.888925423282998</v>
      </c>
      <c r="L132" s="230">
        <v>64.337798098815142</v>
      </c>
      <c r="M132" s="230">
        <v>49.776126948904952</v>
      </c>
      <c r="N132" s="230">
        <v>61.139486082825108</v>
      </c>
      <c r="O132" s="230">
        <v>57.538430998179713</v>
      </c>
      <c r="P132" s="230">
        <v>50.604115780734737</v>
      </c>
      <c r="Q132" s="230">
        <v>53.047801415970532</v>
      </c>
      <c r="R132" s="230">
        <v>50.720625143760678</v>
      </c>
      <c r="S132" s="230">
        <v>75.397408380578796</v>
      </c>
      <c r="T132" s="230">
        <v>71.056964084842448</v>
      </c>
      <c r="U132" s="230">
        <v>59.53751163527258</v>
      </c>
      <c r="V132" s="230">
        <v>57.747024125876543</v>
      </c>
      <c r="W132" s="230">
        <v>64.951878551168292</v>
      </c>
      <c r="X132" s="230">
        <v>62.215401978479903</v>
      </c>
      <c r="Y132" s="230">
        <v>41.576804545968002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37.197417125427521</v>
      </c>
      <c r="C134" s="294">
        <v>30.42556124797569</v>
      </c>
      <c r="D134" s="294">
        <v>30.527765965482239</v>
      </c>
      <c r="E134" s="294">
        <v>28.683381554848719</v>
      </c>
      <c r="F134" s="294">
        <v>33.646049958349877</v>
      </c>
      <c r="G134" s="294">
        <v>32.821918375926138</v>
      </c>
      <c r="H134" s="294">
        <v>32.395280243258433</v>
      </c>
      <c r="I134" s="294">
        <v>37.404646111247907</v>
      </c>
      <c r="J134" s="294">
        <v>36.796301471899937</v>
      </c>
      <c r="K134" s="294">
        <v>31.20038656821545</v>
      </c>
      <c r="L134" s="294">
        <v>32.967639971902727</v>
      </c>
      <c r="M134" s="294">
        <v>25.506024155922191</v>
      </c>
      <c r="N134" s="294">
        <v>31.328777558566411</v>
      </c>
      <c r="O134" s="294">
        <v>30.737052863762759</v>
      </c>
      <c r="P134" s="294">
        <v>25.93029788792958</v>
      </c>
      <c r="Q134" s="294">
        <v>27.263238249623811</v>
      </c>
      <c r="R134" s="294">
        <v>26.07648464217591</v>
      </c>
      <c r="S134" s="294">
        <v>38.815227961756463</v>
      </c>
      <c r="T134" s="294">
        <v>37.132315760152217</v>
      </c>
      <c r="U134" s="294">
        <v>31.200073234496411</v>
      </c>
      <c r="V134" s="294">
        <v>30.370585201945211</v>
      </c>
      <c r="W134" s="294">
        <v>33.981360782332857</v>
      </c>
      <c r="X134" s="294">
        <v>32.540333934539959</v>
      </c>
      <c r="Y134" s="294">
        <v>22.009244994469089</v>
      </c>
      <c r="DA134" s="70" t="s">
        <v>911</v>
      </c>
    </row>
    <row r="135" spans="1:105" ht="12" customHeight="1" x14ac:dyDescent="0.25">
      <c r="A135" s="60" t="s">
        <v>615</v>
      </c>
      <c r="B135" s="262">
        <v>37.197417125427521</v>
      </c>
      <c r="C135" s="262">
        <v>30.42556124797569</v>
      </c>
      <c r="D135" s="262">
        <v>30.527765965482239</v>
      </c>
      <c r="E135" s="262">
        <v>28.683381554848719</v>
      </c>
      <c r="F135" s="262">
        <v>33.646049958349877</v>
      </c>
      <c r="G135" s="262">
        <v>32.821918375926138</v>
      </c>
      <c r="H135" s="262">
        <v>32.395280243258433</v>
      </c>
      <c r="I135" s="262">
        <v>37.404646111247907</v>
      </c>
      <c r="J135" s="262">
        <v>36.796301471899937</v>
      </c>
      <c r="K135" s="262">
        <v>31.20038656821545</v>
      </c>
      <c r="L135" s="262">
        <v>32.967639971902727</v>
      </c>
      <c r="M135" s="262">
        <v>25.506024155922191</v>
      </c>
      <c r="N135" s="262">
        <v>31.328777558566411</v>
      </c>
      <c r="O135" s="262">
        <v>30.737052863762759</v>
      </c>
      <c r="P135" s="262">
        <v>25.93029788792958</v>
      </c>
      <c r="Q135" s="262">
        <v>27.263238249623811</v>
      </c>
      <c r="R135" s="262">
        <v>26.07648464217591</v>
      </c>
      <c r="S135" s="262">
        <v>38.815227961756463</v>
      </c>
      <c r="T135" s="262">
        <v>37.132315760152217</v>
      </c>
      <c r="U135" s="262">
        <v>31.200073234496411</v>
      </c>
      <c r="V135" s="262">
        <v>30.370585201945211</v>
      </c>
      <c r="W135" s="262">
        <v>33.981360782332857</v>
      </c>
      <c r="X135" s="262">
        <v>32.540333934539959</v>
      </c>
      <c r="Y135" s="262">
        <v>22.009244994469089</v>
      </c>
      <c r="DA135" s="72" t="s">
        <v>912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1.2452934873126041E-2</v>
      </c>
      <c r="R136" s="297">
        <v>1.9415971481443479E-2</v>
      </c>
      <c r="S136" s="297">
        <v>2.0560372111879339E-2</v>
      </c>
      <c r="T136" s="297">
        <v>0.1184028340772055</v>
      </c>
      <c r="U136" s="297">
        <v>0.1449693570256568</v>
      </c>
      <c r="V136" s="297">
        <v>0.13847535652871501</v>
      </c>
      <c r="W136" s="297">
        <v>0.12949596982661099</v>
      </c>
      <c r="X136" s="297">
        <v>0.15293842607888719</v>
      </c>
      <c r="Y136" s="297">
        <v>0.12959690142131131</v>
      </c>
      <c r="DA136" s="71" t="s">
        <v>913</v>
      </c>
    </row>
    <row r="137" spans="1:105" ht="12" customHeight="1" x14ac:dyDescent="0.25">
      <c r="A137" s="59" t="s">
        <v>159</v>
      </c>
      <c r="B137" s="297">
        <v>3.3834246681802771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1.2535092276759741</v>
      </c>
      <c r="P137" s="297">
        <v>0</v>
      </c>
      <c r="Q137" s="297">
        <v>6.8306739766367294E-2</v>
      </c>
      <c r="R137" s="297">
        <v>6.7069660763556221E-2</v>
      </c>
      <c r="S137" s="297">
        <v>0.15991962255149389</v>
      </c>
      <c r="T137" s="297">
        <v>0.60327285649125151</v>
      </c>
      <c r="U137" s="297">
        <v>0.54720173571584352</v>
      </c>
      <c r="V137" s="297">
        <v>0.64168000343313847</v>
      </c>
      <c r="W137" s="297">
        <v>0.56956092817259762</v>
      </c>
      <c r="X137" s="297">
        <v>0.50730272096010121</v>
      </c>
      <c r="Y137" s="297">
        <v>0.57507808975938535</v>
      </c>
      <c r="DA137" s="71" t="s">
        <v>914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915</v>
      </c>
    </row>
    <row r="139" spans="1:105" ht="12" customHeight="1" x14ac:dyDescent="0.25">
      <c r="A139" s="59" t="s">
        <v>35</v>
      </c>
      <c r="B139" s="297">
        <v>33.813992457247252</v>
      </c>
      <c r="C139" s="297">
        <v>30.42556124797569</v>
      </c>
      <c r="D139" s="297">
        <v>30.527765965482239</v>
      </c>
      <c r="E139" s="297">
        <v>28.683381554848719</v>
      </c>
      <c r="F139" s="297">
        <v>33.646049958349877</v>
      </c>
      <c r="G139" s="297">
        <v>32.821918375926138</v>
      </c>
      <c r="H139" s="297">
        <v>32.395280243258433</v>
      </c>
      <c r="I139" s="297">
        <v>37.404646111247907</v>
      </c>
      <c r="J139" s="297">
        <v>36.796301471899937</v>
      </c>
      <c r="K139" s="297">
        <v>31.20038656821545</v>
      </c>
      <c r="L139" s="297">
        <v>32.967639971902727</v>
      </c>
      <c r="M139" s="297">
        <v>25.506024155922191</v>
      </c>
      <c r="N139" s="297">
        <v>31.328777558566411</v>
      </c>
      <c r="O139" s="297">
        <v>29.483543636086779</v>
      </c>
      <c r="P139" s="297">
        <v>25.93029788792958</v>
      </c>
      <c r="Q139" s="297">
        <v>27.182478574984319</v>
      </c>
      <c r="R139" s="297">
        <v>25.989999009930909</v>
      </c>
      <c r="S139" s="297">
        <v>38.634747967093091</v>
      </c>
      <c r="T139" s="297">
        <v>36.410640069583771</v>
      </c>
      <c r="U139" s="297">
        <v>30.507902141754911</v>
      </c>
      <c r="V139" s="297">
        <v>29.590429841983362</v>
      </c>
      <c r="W139" s="297">
        <v>33.282303884333651</v>
      </c>
      <c r="X139" s="297">
        <v>31.880092787500971</v>
      </c>
      <c r="Y139" s="297">
        <v>21.30457000328839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48.92558749376942</v>
      </c>
      <c r="C141" s="261">
        <f t="shared" si="4"/>
        <v>44.009207543852114</v>
      </c>
      <c r="D141" s="261">
        <f t="shared" si="4"/>
        <v>44.461863028246597</v>
      </c>
      <c r="E141" s="261">
        <f t="shared" si="4"/>
        <v>45.737024985702377</v>
      </c>
      <c r="F141" s="261">
        <f t="shared" si="4"/>
        <v>47.663254704887862</v>
      </c>
      <c r="G141" s="261">
        <f t="shared" si="4"/>
        <v>47.29285361914593</v>
      </c>
      <c r="H141" s="261">
        <f t="shared" si="4"/>
        <v>46.675377542701078</v>
      </c>
      <c r="I141" s="261">
        <f t="shared" si="4"/>
        <v>49.003404848874339</v>
      </c>
      <c r="J141" s="261">
        <f t="shared" si="4"/>
        <v>51.019154100964215</v>
      </c>
      <c r="K141" s="261">
        <f t="shared" si="4"/>
        <v>41.702592136581366</v>
      </c>
      <c r="L141" s="261">
        <f t="shared" si="4"/>
        <v>45.585584210171838</v>
      </c>
      <c r="M141" s="261">
        <f t="shared" si="4"/>
        <v>45.628663923143819</v>
      </c>
      <c r="N141" s="261">
        <f t="shared" si="4"/>
        <v>33.003897996074329</v>
      </c>
      <c r="O141" s="261">
        <f t="shared" si="4"/>
        <v>40.445638146518412</v>
      </c>
      <c r="P141" s="261">
        <f t="shared" si="4"/>
        <v>31.502693088686463</v>
      </c>
      <c r="Q141" s="261">
        <f t="shared" si="4"/>
        <v>34.994595858779739</v>
      </c>
      <c r="R141" s="261">
        <f t="shared" si="4"/>
        <v>35.287721482013929</v>
      </c>
      <c r="S141" s="261">
        <f t="shared" si="4"/>
        <v>39.571270744504517</v>
      </c>
      <c r="T141" s="261">
        <f t="shared" si="4"/>
        <v>40.331039192682397</v>
      </c>
      <c r="U141" s="261">
        <f t="shared" si="4"/>
        <v>38.531670556511791</v>
      </c>
      <c r="V141" s="261">
        <f t="shared" si="4"/>
        <v>37.980392079991169</v>
      </c>
      <c r="W141" s="261">
        <f t="shared" si="4"/>
        <v>37.178087015758422</v>
      </c>
      <c r="X141" s="261">
        <f t="shared" si="4"/>
        <v>27.735896465236582</v>
      </c>
      <c r="Y141" s="261">
        <f t="shared" si="4"/>
        <v>22.523712390180187</v>
      </c>
      <c r="DA141" s="70"/>
    </row>
    <row r="142" spans="1:105" ht="12" customHeight="1" x14ac:dyDescent="0.25">
      <c r="A142" s="60" t="s">
        <v>624</v>
      </c>
      <c r="B142" s="262">
        <v>4.6563308433920172</v>
      </c>
      <c r="C142" s="262">
        <v>3.8086375403096988</v>
      </c>
      <c r="D142" s="262">
        <v>3.8214314119073221</v>
      </c>
      <c r="E142" s="262">
        <v>3.590553445586544</v>
      </c>
      <c r="F142" s="262">
        <v>4.2117746952994271</v>
      </c>
      <c r="G142" s="262">
        <v>4.1086108306334088</v>
      </c>
      <c r="H142" s="262">
        <v>4.0552047489850693</v>
      </c>
      <c r="I142" s="262">
        <v>4.6822715347864401</v>
      </c>
      <c r="J142" s="262">
        <v>4.6061196369797548</v>
      </c>
      <c r="K142" s="262">
        <v>3.905629302525556</v>
      </c>
      <c r="L142" s="262">
        <v>4.1268520961386486</v>
      </c>
      <c r="M142" s="262">
        <v>3.1928154196581842</v>
      </c>
      <c r="N142" s="262">
        <v>3.9217011423086499</v>
      </c>
      <c r="O142" s="262">
        <v>3.847629710469163</v>
      </c>
      <c r="P142" s="262">
        <v>3.245925528290873</v>
      </c>
      <c r="Q142" s="262">
        <v>3.41278150373752</v>
      </c>
      <c r="R142" s="262">
        <v>3.2642250217852031</v>
      </c>
      <c r="S142" s="262">
        <v>4.8588465844869226</v>
      </c>
      <c r="T142" s="262">
        <v>4.6481815277001211</v>
      </c>
      <c r="U142" s="262">
        <v>3.9055900797629808</v>
      </c>
      <c r="V142" s="262">
        <v>3.8017557006938909</v>
      </c>
      <c r="W142" s="262">
        <v>4.2537485271536788</v>
      </c>
      <c r="X142" s="262">
        <v>4.0733624069317109</v>
      </c>
      <c r="Y142" s="262">
        <v>2.7550925367197769</v>
      </c>
      <c r="DA142" s="72" t="s">
        <v>918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1.5588443827959039E-3</v>
      </c>
      <c r="R143" s="230">
        <v>2.4304694747653388E-3</v>
      </c>
      <c r="S143" s="230">
        <v>2.5737242586856232E-3</v>
      </c>
      <c r="T143" s="230">
        <v>1.482153361346813E-2</v>
      </c>
      <c r="U143" s="230">
        <v>1.8147101079333788E-2</v>
      </c>
      <c r="V143" s="230">
        <v>1.7334189400306409E-2</v>
      </c>
      <c r="W143" s="230">
        <v>1.6210159871192412E-2</v>
      </c>
      <c r="X143" s="230">
        <v>1.9144660181369191E-2</v>
      </c>
      <c r="Y143" s="230">
        <v>1.6222794374708902E-2</v>
      </c>
      <c r="DA143" s="71" t="s">
        <v>919</v>
      </c>
    </row>
    <row r="144" spans="1:105" ht="12" customHeight="1" x14ac:dyDescent="0.25">
      <c r="A144" s="59" t="s">
        <v>159</v>
      </c>
      <c r="B144" s="230">
        <v>0.42353329494944469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0.1569128754188214</v>
      </c>
      <c r="P144" s="230">
        <v>0</v>
      </c>
      <c r="Q144" s="230">
        <v>8.5505608659120699E-3</v>
      </c>
      <c r="R144" s="230">
        <v>8.3957047075643391E-3</v>
      </c>
      <c r="S144" s="230">
        <v>2.0018558504727699E-2</v>
      </c>
      <c r="T144" s="230">
        <v>7.5517017732427749E-2</v>
      </c>
      <c r="U144" s="230">
        <v>6.8498097891576265E-2</v>
      </c>
      <c r="V144" s="230">
        <v>8.0324781193776978E-2</v>
      </c>
      <c r="W144" s="230">
        <v>7.129699645807247E-2</v>
      </c>
      <c r="X144" s="230">
        <v>6.350358409504929E-2</v>
      </c>
      <c r="Y144" s="230">
        <v>7.1987628540883863E-2</v>
      </c>
      <c r="DA144" s="71" t="s">
        <v>920</v>
      </c>
    </row>
    <row r="145" spans="1:105" ht="12" customHeight="1" x14ac:dyDescent="0.25">
      <c r="A145" s="59" t="s">
        <v>35</v>
      </c>
      <c r="B145" s="230">
        <v>4.2327975484425728</v>
      </c>
      <c r="C145" s="230">
        <v>3.8086375403096988</v>
      </c>
      <c r="D145" s="230">
        <v>3.8214314119073221</v>
      </c>
      <c r="E145" s="230">
        <v>3.590553445586544</v>
      </c>
      <c r="F145" s="230">
        <v>4.2117746952994271</v>
      </c>
      <c r="G145" s="230">
        <v>4.1086108306334088</v>
      </c>
      <c r="H145" s="230">
        <v>4.0552047489850693</v>
      </c>
      <c r="I145" s="230">
        <v>4.6822715347864401</v>
      </c>
      <c r="J145" s="230">
        <v>4.6061196369797548</v>
      </c>
      <c r="K145" s="230">
        <v>3.905629302525556</v>
      </c>
      <c r="L145" s="230">
        <v>4.1268520961386486</v>
      </c>
      <c r="M145" s="230">
        <v>3.1928154196581842</v>
      </c>
      <c r="N145" s="230">
        <v>3.9217011423086499</v>
      </c>
      <c r="O145" s="230">
        <v>3.6907168350503419</v>
      </c>
      <c r="P145" s="230">
        <v>3.245925528290873</v>
      </c>
      <c r="Q145" s="230">
        <v>3.4026720984888121</v>
      </c>
      <c r="R145" s="230">
        <v>3.253398847602873</v>
      </c>
      <c r="S145" s="230">
        <v>4.8362543017235096</v>
      </c>
      <c r="T145" s="230">
        <v>4.557842976354225</v>
      </c>
      <c r="U145" s="230">
        <v>3.818944880792071</v>
      </c>
      <c r="V145" s="230">
        <v>3.704096730099808</v>
      </c>
      <c r="W145" s="230">
        <v>4.1662413708244141</v>
      </c>
      <c r="X145" s="230">
        <v>3.9907141626552929</v>
      </c>
      <c r="Y145" s="230">
        <v>2.6668821138041841</v>
      </c>
      <c r="DA145" s="71" t="s">
        <v>921</v>
      </c>
    </row>
    <row r="146" spans="1:105" ht="12" customHeight="1" x14ac:dyDescent="0.25">
      <c r="A146" s="60" t="s">
        <v>629</v>
      </c>
      <c r="B146" s="262">
        <v>44.2692566503774</v>
      </c>
      <c r="C146" s="262">
        <v>40.200570003542417</v>
      </c>
      <c r="D146" s="262">
        <v>40.640431616339278</v>
      </c>
      <c r="E146" s="262">
        <v>42.146471540115833</v>
      </c>
      <c r="F146" s="262">
        <v>43.451480009588437</v>
      </c>
      <c r="G146" s="262">
        <v>43.18424278851252</v>
      </c>
      <c r="H146" s="262">
        <v>42.620172793716009</v>
      </c>
      <c r="I146" s="262">
        <v>44.321133314087902</v>
      </c>
      <c r="J146" s="262">
        <v>46.413034463984459</v>
      </c>
      <c r="K146" s="262">
        <v>37.796962834055812</v>
      </c>
      <c r="L146" s="262">
        <v>41.458732114033189</v>
      </c>
      <c r="M146" s="262">
        <v>42.435848503485637</v>
      </c>
      <c r="N146" s="262">
        <v>29.08219685376568</v>
      </c>
      <c r="O146" s="262">
        <v>36.598008436049248</v>
      </c>
      <c r="P146" s="262">
        <v>28.256767560395591</v>
      </c>
      <c r="Q146" s="262">
        <v>31.581814355042219</v>
      </c>
      <c r="R146" s="262">
        <v>32.023496460228728</v>
      </c>
      <c r="S146" s="262">
        <v>34.712424160017591</v>
      </c>
      <c r="T146" s="262">
        <v>35.682857664982272</v>
      </c>
      <c r="U146" s="262">
        <v>34.626080476748811</v>
      </c>
      <c r="V146" s="262">
        <v>34.178636379297281</v>
      </c>
      <c r="W146" s="262">
        <v>32.924338488604739</v>
      </c>
      <c r="X146" s="262">
        <v>23.662534058304871</v>
      </c>
      <c r="Y146" s="262">
        <v>19.768619853460411</v>
      </c>
      <c r="DA146" s="72" t="s">
        <v>922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1.442551591771842E-2</v>
      </c>
      <c r="R149" s="229">
        <v>2.384398443808125E-2</v>
      </c>
      <c r="S149" s="229">
        <v>1.8387122660687209E-2</v>
      </c>
      <c r="T149" s="229">
        <v>0.1137809853497302</v>
      </c>
      <c r="U149" s="229">
        <v>0.16088810386133509</v>
      </c>
      <c r="V149" s="229">
        <v>0.15583825029441201</v>
      </c>
      <c r="W149" s="229">
        <v>0.12546787548596769</v>
      </c>
      <c r="X149" s="229">
        <v>0.1112130786117691</v>
      </c>
      <c r="Y149" s="229">
        <v>0.1164034422365738</v>
      </c>
      <c r="DA149" s="73" t="s">
        <v>925</v>
      </c>
    </row>
    <row r="150" spans="1:105" ht="12" customHeight="1" x14ac:dyDescent="0.25">
      <c r="A150" s="64" t="s">
        <v>159</v>
      </c>
      <c r="B150" s="229">
        <v>4.0266692304961804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1.492528951701678</v>
      </c>
      <c r="P150" s="229">
        <v>0</v>
      </c>
      <c r="Q150" s="229">
        <v>7.9126725693686006E-2</v>
      </c>
      <c r="R150" s="229">
        <v>8.2365590052603951E-2</v>
      </c>
      <c r="S150" s="229">
        <v>0.14301597751755599</v>
      </c>
      <c r="T150" s="229">
        <v>0.57972413060284611</v>
      </c>
      <c r="U150" s="229">
        <v>0.60728868152027726</v>
      </c>
      <c r="V150" s="229">
        <v>0.72213779758852881</v>
      </c>
      <c r="W150" s="229">
        <v>0.55184419803423534</v>
      </c>
      <c r="X150" s="229">
        <v>0.36889811692581931</v>
      </c>
      <c r="Y150" s="229">
        <v>0.51653294537656191</v>
      </c>
      <c r="DA150" s="73" t="s">
        <v>926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2.1715770463726889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928</v>
      </c>
    </row>
    <row r="153" spans="1:105" ht="12" customHeight="1" x14ac:dyDescent="0.25">
      <c r="A153" s="64" t="s">
        <v>35</v>
      </c>
      <c r="B153" s="229">
        <v>40.242587419881218</v>
      </c>
      <c r="C153" s="229">
        <v>40.200570003542417</v>
      </c>
      <c r="D153" s="229">
        <v>40.640431616339278</v>
      </c>
      <c r="E153" s="229">
        <v>42.146471540115833</v>
      </c>
      <c r="F153" s="229">
        <v>43.451480009588437</v>
      </c>
      <c r="G153" s="229">
        <v>43.18424278851252</v>
      </c>
      <c r="H153" s="229">
        <v>42.620172793716009</v>
      </c>
      <c r="I153" s="229">
        <v>44.321133314087902</v>
      </c>
      <c r="J153" s="229">
        <v>46.413034463984459</v>
      </c>
      <c r="K153" s="229">
        <v>37.796962834055812</v>
      </c>
      <c r="L153" s="229">
        <v>41.458732114033189</v>
      </c>
      <c r="M153" s="229">
        <v>42.435848503485637</v>
      </c>
      <c r="N153" s="229">
        <v>26.91061980739299</v>
      </c>
      <c r="O153" s="229">
        <v>35.105479484347569</v>
      </c>
      <c r="P153" s="229">
        <v>28.256767560395591</v>
      </c>
      <c r="Q153" s="229">
        <v>31.48826211343081</v>
      </c>
      <c r="R153" s="229">
        <v>31.91728688573804</v>
      </c>
      <c r="S153" s="229">
        <v>34.55102105983935</v>
      </c>
      <c r="T153" s="229">
        <v>34.989352549029697</v>
      </c>
      <c r="U153" s="229">
        <v>33.857903691367198</v>
      </c>
      <c r="V153" s="229">
        <v>33.300660331414342</v>
      </c>
      <c r="W153" s="229">
        <v>32.247026415084527</v>
      </c>
      <c r="X153" s="229">
        <v>23.182422862767289</v>
      </c>
      <c r="Y153" s="229">
        <v>19.135683465847269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0</v>
      </c>
      <c r="C158" s="279">
        <v>0</v>
      </c>
      <c r="D158" s="279">
        <v>0</v>
      </c>
      <c r="E158" s="279">
        <v>0</v>
      </c>
      <c r="F158" s="279">
        <v>0</v>
      </c>
      <c r="G158" s="279">
        <v>0</v>
      </c>
      <c r="H158" s="279">
        <v>0</v>
      </c>
      <c r="I158" s="279">
        <v>0</v>
      </c>
      <c r="J158" s="279">
        <v>0</v>
      </c>
      <c r="K158" s="279">
        <v>0</v>
      </c>
      <c r="L158" s="279">
        <v>0</v>
      </c>
      <c r="M158" s="279">
        <v>0</v>
      </c>
      <c r="N158" s="279">
        <v>0</v>
      </c>
      <c r="O158" s="279">
        <v>0</v>
      </c>
      <c r="P158" s="279">
        <v>0</v>
      </c>
      <c r="Q158" s="279">
        <v>0</v>
      </c>
      <c r="R158" s="279">
        <v>0</v>
      </c>
      <c r="S158" s="279">
        <v>0</v>
      </c>
      <c r="T158" s="279">
        <v>0</v>
      </c>
      <c r="U158" s="279">
        <v>0</v>
      </c>
      <c r="V158" s="279">
        <v>0</v>
      </c>
      <c r="W158" s="279">
        <v>0</v>
      </c>
      <c r="X158" s="279">
        <v>0</v>
      </c>
      <c r="Y158" s="279">
        <v>0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0.99999999999999989</v>
      </c>
      <c r="C171" s="232">
        <f t="shared" si="13"/>
        <v>1</v>
      </c>
      <c r="D171" s="232">
        <f t="shared" si="13"/>
        <v>1</v>
      </c>
      <c r="E171" s="232">
        <f t="shared" si="13"/>
        <v>1</v>
      </c>
      <c r="F171" s="232">
        <f t="shared" si="13"/>
        <v>0.99999999999999989</v>
      </c>
      <c r="G171" s="232">
        <f t="shared" si="13"/>
        <v>1</v>
      </c>
      <c r="H171" s="232">
        <f t="shared" si="13"/>
        <v>1</v>
      </c>
      <c r="I171" s="232">
        <f t="shared" si="13"/>
        <v>0.99999999999999989</v>
      </c>
      <c r="J171" s="232">
        <f t="shared" si="13"/>
        <v>1</v>
      </c>
      <c r="K171" s="232">
        <f t="shared" si="13"/>
        <v>1</v>
      </c>
      <c r="L171" s="232">
        <f t="shared" si="13"/>
        <v>1</v>
      </c>
      <c r="M171" s="232">
        <f t="shared" si="13"/>
        <v>1</v>
      </c>
      <c r="N171" s="232">
        <f t="shared" si="13"/>
        <v>0.99999999999999989</v>
      </c>
      <c r="O171" s="232">
        <f t="shared" si="13"/>
        <v>1</v>
      </c>
      <c r="P171" s="232">
        <f t="shared" si="13"/>
        <v>1</v>
      </c>
      <c r="Q171" s="232">
        <f t="shared" si="13"/>
        <v>0.99999999999999989</v>
      </c>
      <c r="R171" s="232">
        <f t="shared" si="13"/>
        <v>1</v>
      </c>
      <c r="S171" s="232">
        <f t="shared" si="13"/>
        <v>1</v>
      </c>
      <c r="T171" s="232">
        <f t="shared" si="13"/>
        <v>1</v>
      </c>
      <c r="U171" s="232">
        <f t="shared" si="13"/>
        <v>1</v>
      </c>
      <c r="V171" s="232">
        <f t="shared" si="13"/>
        <v>1</v>
      </c>
      <c r="W171" s="232">
        <f t="shared" si="13"/>
        <v>0.99999999999999989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1.2320351344262011E-3</v>
      </c>
      <c r="C176" s="300">
        <f t="shared" si="18"/>
        <v>1.054508121021748E-3</v>
      </c>
      <c r="D176" s="300">
        <f t="shared" si="18"/>
        <v>1.0568251763237689E-3</v>
      </c>
      <c r="E176" s="300">
        <f t="shared" si="18"/>
        <v>9.250356121339755E-4</v>
      </c>
      <c r="F176" s="300">
        <f t="shared" si="18"/>
        <v>1.1209710762979928E-3</v>
      </c>
      <c r="G176" s="300">
        <f t="shared" si="18"/>
        <v>1.0864843617679936E-3</v>
      </c>
      <c r="H176" s="300">
        <f t="shared" si="18"/>
        <v>1.0461634680731604E-3</v>
      </c>
      <c r="I176" s="300">
        <f t="shared" si="18"/>
        <v>1.1516957320456382E-3</v>
      </c>
      <c r="J176" s="300">
        <f t="shared" si="18"/>
        <v>1.1231675327414451E-3</v>
      </c>
      <c r="K176" s="300">
        <f t="shared" si="18"/>
        <v>1.0450579538199588E-3</v>
      </c>
      <c r="L176" s="300">
        <f t="shared" si="18"/>
        <v>1.0266451285448404E-3</v>
      </c>
      <c r="M176" s="300">
        <f t="shared" si="18"/>
        <v>7.6124254265928727E-4</v>
      </c>
      <c r="N176" s="300">
        <f t="shared" si="18"/>
        <v>7.3824932444543781E-4</v>
      </c>
      <c r="O176" s="300">
        <f t="shared" si="18"/>
        <v>8.3247407711022124E-4</v>
      </c>
      <c r="P176" s="300">
        <f t="shared" si="18"/>
        <v>2.8999613461693088E-4</v>
      </c>
      <c r="Q176" s="300">
        <f t="shared" si="18"/>
        <v>7.5636682194254101E-4</v>
      </c>
      <c r="R176" s="300">
        <f t="shared" si="18"/>
        <v>7.4506260569609474E-4</v>
      </c>
      <c r="S176" s="300">
        <f t="shared" si="18"/>
        <v>1.1032982064083448E-3</v>
      </c>
      <c r="T176" s="300">
        <f t="shared" si="18"/>
        <v>8.5291291003802838E-4</v>
      </c>
      <c r="U176" s="300">
        <f t="shared" si="18"/>
        <v>8.7355678752891366E-4</v>
      </c>
      <c r="V176" s="300">
        <f t="shared" si="18"/>
        <v>8.9220224227095095E-4</v>
      </c>
      <c r="W176" s="300">
        <f t="shared" si="18"/>
        <v>8.8243618876531968E-4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6.6035035745065723E-2</v>
      </c>
      <c r="C178" s="301">
        <f t="shared" si="20"/>
        <v>5.6519882850227535E-2</v>
      </c>
      <c r="D178" s="301">
        <f t="shared" si="20"/>
        <v>5.664407316381264E-2</v>
      </c>
      <c r="E178" s="301">
        <f t="shared" si="20"/>
        <v>4.9580371538004056E-2</v>
      </c>
      <c r="F178" s="301">
        <f t="shared" si="20"/>
        <v>6.0082186801432284E-2</v>
      </c>
      <c r="G178" s="301">
        <f t="shared" si="20"/>
        <v>5.8233756214443384E-2</v>
      </c>
      <c r="H178" s="301">
        <f t="shared" si="20"/>
        <v>5.6072623319762309E-2</v>
      </c>
      <c r="I178" s="301">
        <f t="shared" si="20"/>
        <v>6.1728977289672311E-2</v>
      </c>
      <c r="J178" s="301">
        <f t="shared" si="20"/>
        <v>6.0199913216615566E-2</v>
      </c>
      <c r="K178" s="301">
        <f t="shared" si="20"/>
        <v>5.6013369592991892E-2</v>
      </c>
      <c r="L178" s="301">
        <f t="shared" si="20"/>
        <v>5.5026472757637911E-2</v>
      </c>
      <c r="M178" s="301">
        <f t="shared" si="20"/>
        <v>4.0801335214017673E-2</v>
      </c>
      <c r="N178" s="301">
        <f t="shared" si="20"/>
        <v>3.9568936929083358E-2</v>
      </c>
      <c r="O178" s="301">
        <f t="shared" si="20"/>
        <v>4.4619227084312443E-2</v>
      </c>
      <c r="P178" s="301">
        <f t="shared" si="20"/>
        <v>1.5543310884781425E-2</v>
      </c>
      <c r="Q178" s="301">
        <f t="shared" si="20"/>
        <v>4.0554672146924736E-2</v>
      </c>
      <c r="R178" s="301">
        <f t="shared" si="20"/>
        <v>3.9958030116966074E-2</v>
      </c>
      <c r="S178" s="301">
        <f t="shared" si="20"/>
        <v>5.9157845873515011E-2</v>
      </c>
      <c r="T178" s="301">
        <f t="shared" si="20"/>
        <v>4.582416992255104E-2</v>
      </c>
      <c r="U178" s="301">
        <f t="shared" si="20"/>
        <v>4.6992064624110215E-2</v>
      </c>
      <c r="V178" s="301">
        <f t="shared" si="20"/>
        <v>4.7992537970124663E-2</v>
      </c>
      <c r="W178" s="301">
        <f t="shared" si="20"/>
        <v>4.743304093586416E-2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6.6035035745065723E-2</v>
      </c>
      <c r="C179" s="302">
        <f t="shared" si="21"/>
        <v>5.6519882850227535E-2</v>
      </c>
      <c r="D179" s="302">
        <f t="shared" si="21"/>
        <v>5.664407316381264E-2</v>
      </c>
      <c r="E179" s="302">
        <f t="shared" si="21"/>
        <v>4.9580371538004056E-2</v>
      </c>
      <c r="F179" s="302">
        <f t="shared" si="21"/>
        <v>6.0082186801432284E-2</v>
      </c>
      <c r="G179" s="302">
        <f t="shared" si="21"/>
        <v>5.8233756214443384E-2</v>
      </c>
      <c r="H179" s="302">
        <f t="shared" si="21"/>
        <v>5.6072623319762309E-2</v>
      </c>
      <c r="I179" s="302">
        <f t="shared" si="21"/>
        <v>6.1728977289672311E-2</v>
      </c>
      <c r="J179" s="302">
        <f t="shared" si="21"/>
        <v>6.0199913216615566E-2</v>
      </c>
      <c r="K179" s="302">
        <f t="shared" si="21"/>
        <v>5.6013369592991892E-2</v>
      </c>
      <c r="L179" s="302">
        <f t="shared" si="21"/>
        <v>5.5026472757637911E-2</v>
      </c>
      <c r="M179" s="302">
        <f t="shared" si="21"/>
        <v>4.0801335214017673E-2</v>
      </c>
      <c r="N179" s="302">
        <f t="shared" si="21"/>
        <v>3.9568936929083358E-2</v>
      </c>
      <c r="O179" s="302">
        <f t="shared" si="21"/>
        <v>4.4619227084312443E-2</v>
      </c>
      <c r="P179" s="302">
        <f t="shared" si="21"/>
        <v>1.5543310884781425E-2</v>
      </c>
      <c r="Q179" s="302">
        <f t="shared" si="21"/>
        <v>4.0554672146924736E-2</v>
      </c>
      <c r="R179" s="302">
        <f t="shared" si="21"/>
        <v>3.9958030116966074E-2</v>
      </c>
      <c r="S179" s="302">
        <f t="shared" si="21"/>
        <v>5.9157845873515011E-2</v>
      </c>
      <c r="T179" s="302">
        <f t="shared" si="21"/>
        <v>4.582416992255104E-2</v>
      </c>
      <c r="U179" s="302">
        <f t="shared" si="21"/>
        <v>4.6992064624110215E-2</v>
      </c>
      <c r="V179" s="302">
        <f t="shared" si="21"/>
        <v>4.7992537970124663E-2</v>
      </c>
      <c r="W179" s="302">
        <f t="shared" si="21"/>
        <v>4.743304093586416E-2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6.2194448155606576E-2</v>
      </c>
      <c r="C181" s="301">
        <f t="shared" si="23"/>
        <v>5.8375210256331529E-2</v>
      </c>
      <c r="D181" s="301">
        <f t="shared" si="23"/>
        <v>5.8894857550564624E-2</v>
      </c>
      <c r="E181" s="301">
        <f t="shared" si="23"/>
        <v>5.629324998307051E-2</v>
      </c>
      <c r="F181" s="301">
        <f t="shared" si="23"/>
        <v>6.077109663735656E-2</v>
      </c>
      <c r="G181" s="301">
        <f t="shared" si="23"/>
        <v>5.9880019881341708E-2</v>
      </c>
      <c r="H181" s="301">
        <f t="shared" si="23"/>
        <v>5.7714055880420397E-2</v>
      </c>
      <c r="I181" s="301">
        <f t="shared" si="23"/>
        <v>5.7925171868464694E-2</v>
      </c>
      <c r="J181" s="301">
        <f t="shared" si="23"/>
        <v>5.9657690702932538E-2</v>
      </c>
      <c r="K181" s="301">
        <f t="shared" si="23"/>
        <v>5.3772187381233461E-2</v>
      </c>
      <c r="L181" s="301">
        <f t="shared" si="23"/>
        <v>5.4534998621413006E-2</v>
      </c>
      <c r="M181" s="301">
        <f t="shared" si="23"/>
        <v>5.1789000687435888E-2</v>
      </c>
      <c r="N181" s="301">
        <f t="shared" si="23"/>
        <v>3.0514352974590316E-2</v>
      </c>
      <c r="O181" s="301">
        <f t="shared" si="23"/>
        <v>4.2421033904755732E-2</v>
      </c>
      <c r="P181" s="301">
        <f t="shared" si="23"/>
        <v>1.3801291107859937E-2</v>
      </c>
      <c r="Q181" s="301">
        <f t="shared" si="23"/>
        <v>3.7806323781449165E-2</v>
      </c>
      <c r="R181" s="301">
        <f t="shared" si="23"/>
        <v>3.9123461716454547E-2</v>
      </c>
      <c r="S181" s="301">
        <f t="shared" si="23"/>
        <v>4.4450218162498126E-2</v>
      </c>
      <c r="T181" s="301">
        <f t="shared" si="23"/>
        <v>3.6471499339603017E-2</v>
      </c>
      <c r="U181" s="301">
        <f t="shared" si="23"/>
        <v>4.2051490087504889E-2</v>
      </c>
      <c r="V181" s="301">
        <f t="shared" si="23"/>
        <v>4.3483569826461982E-2</v>
      </c>
      <c r="W181" s="301">
        <f t="shared" si="23"/>
        <v>3.7971765981992714E-2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8.7706473601097627E-3</v>
      </c>
      <c r="C182" s="302">
        <f t="shared" si="24"/>
        <v>7.6100471227107712E-3</v>
      </c>
      <c r="D182" s="302">
        <f t="shared" si="24"/>
        <v>7.6336675961409571E-3</v>
      </c>
      <c r="E182" s="302">
        <f t="shared" si="24"/>
        <v>6.7697227561970925E-3</v>
      </c>
      <c r="F182" s="302">
        <f t="shared" si="24"/>
        <v>8.0253869872745024E-3</v>
      </c>
      <c r="G182" s="302">
        <f t="shared" si="24"/>
        <v>7.7956910450870968E-3</v>
      </c>
      <c r="H182" s="302">
        <f t="shared" si="24"/>
        <v>7.5658661882096389E-3</v>
      </c>
      <c r="I182" s="302">
        <f t="shared" si="24"/>
        <v>8.2035474287020307E-3</v>
      </c>
      <c r="J182" s="302">
        <f t="shared" si="24"/>
        <v>8.039523447548937E-3</v>
      </c>
      <c r="K182" s="302">
        <f t="shared" si="24"/>
        <v>7.6447265914786396E-3</v>
      </c>
      <c r="L182" s="302">
        <f t="shared" si="24"/>
        <v>7.4946260192089416E-3</v>
      </c>
      <c r="M182" s="302">
        <f t="shared" si="24"/>
        <v>5.642856416465095E-3</v>
      </c>
      <c r="N182" s="302">
        <f t="shared" si="24"/>
        <v>5.5448979572043106E-3</v>
      </c>
      <c r="O182" s="302">
        <f t="shared" si="24"/>
        <v>6.3059862564339526E-3</v>
      </c>
      <c r="P182" s="302">
        <f t="shared" si="24"/>
        <v>2.287206219019186E-3</v>
      </c>
      <c r="Q182" s="302">
        <f t="shared" si="24"/>
        <v>5.8709905136989779E-3</v>
      </c>
      <c r="R182" s="302">
        <f t="shared" si="24"/>
        <v>5.7658695586117921E-3</v>
      </c>
      <c r="S182" s="302">
        <f t="shared" si="24"/>
        <v>8.4863766838680302E-3</v>
      </c>
      <c r="T182" s="302">
        <f t="shared" si="24"/>
        <v>6.5369227380262067E-3</v>
      </c>
      <c r="U182" s="302">
        <f t="shared" si="24"/>
        <v>6.5992919839644544E-3</v>
      </c>
      <c r="V182" s="302">
        <f t="shared" si="24"/>
        <v>6.7683435623586427E-3</v>
      </c>
      <c r="W182" s="302">
        <f t="shared" si="24"/>
        <v>6.7305319438854339E-3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5.3423800795496822E-2</v>
      </c>
      <c r="C183" s="302">
        <f t="shared" si="25"/>
        <v>5.0765163133620755E-2</v>
      </c>
      <c r="D183" s="302">
        <f t="shared" si="25"/>
        <v>5.1261189954423671E-2</v>
      </c>
      <c r="E183" s="302">
        <f t="shared" si="25"/>
        <v>4.9523527226873414E-2</v>
      </c>
      <c r="F183" s="302">
        <f t="shared" si="25"/>
        <v>5.2745709650082066E-2</v>
      </c>
      <c r="G183" s="302">
        <f t="shared" si="25"/>
        <v>5.208432883625462E-2</v>
      </c>
      <c r="H183" s="302">
        <f t="shared" si="25"/>
        <v>5.0148189692210757E-2</v>
      </c>
      <c r="I183" s="302">
        <f t="shared" si="25"/>
        <v>4.9721624439762663E-2</v>
      </c>
      <c r="J183" s="302">
        <f t="shared" si="25"/>
        <v>5.161816725538361E-2</v>
      </c>
      <c r="K183" s="302">
        <f t="shared" si="25"/>
        <v>4.6127460789754819E-2</v>
      </c>
      <c r="L183" s="302">
        <f t="shared" si="25"/>
        <v>4.7040372602204068E-2</v>
      </c>
      <c r="M183" s="302">
        <f t="shared" si="25"/>
        <v>4.6146144270970794E-2</v>
      </c>
      <c r="N183" s="302">
        <f t="shared" si="25"/>
        <v>2.4969455017386007E-2</v>
      </c>
      <c r="O183" s="302">
        <f t="shared" si="25"/>
        <v>3.6115047648321782E-2</v>
      </c>
      <c r="P183" s="302">
        <f t="shared" si="25"/>
        <v>1.1514084888840752E-2</v>
      </c>
      <c r="Q183" s="302">
        <f t="shared" si="25"/>
        <v>3.1935333267750186E-2</v>
      </c>
      <c r="R183" s="302">
        <f t="shared" si="25"/>
        <v>3.3357592157842758E-2</v>
      </c>
      <c r="S183" s="302">
        <f t="shared" si="25"/>
        <v>3.5963841478630097E-2</v>
      </c>
      <c r="T183" s="302">
        <f t="shared" si="25"/>
        <v>2.993457660157681E-2</v>
      </c>
      <c r="U183" s="302">
        <f t="shared" si="25"/>
        <v>3.545219810354043E-2</v>
      </c>
      <c r="V183" s="302">
        <f t="shared" si="25"/>
        <v>3.671522626410334E-2</v>
      </c>
      <c r="W183" s="302">
        <f t="shared" si="25"/>
        <v>3.1241234038107281E-2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0.87053848096490138</v>
      </c>
      <c r="C185" s="310">
        <f t="shared" si="27"/>
        <v>0.8840503987724192</v>
      </c>
      <c r="D185" s="310">
        <f t="shared" si="27"/>
        <v>0.88340424410929896</v>
      </c>
      <c r="E185" s="310">
        <f t="shared" si="27"/>
        <v>0.89320134286679143</v>
      </c>
      <c r="F185" s="310">
        <f t="shared" si="27"/>
        <v>0.87802574548491308</v>
      </c>
      <c r="G185" s="310">
        <f t="shared" si="27"/>
        <v>0.88079973954244695</v>
      </c>
      <c r="H185" s="310">
        <f t="shared" si="27"/>
        <v>0.88516715733174411</v>
      </c>
      <c r="I185" s="310">
        <f t="shared" si="27"/>
        <v>0.87919415510981724</v>
      </c>
      <c r="J185" s="310">
        <f t="shared" si="27"/>
        <v>0.87901922854771042</v>
      </c>
      <c r="K185" s="310">
        <f t="shared" si="27"/>
        <v>0.88916938507195475</v>
      </c>
      <c r="L185" s="310">
        <f t="shared" si="27"/>
        <v>0.88941188349240419</v>
      </c>
      <c r="M185" s="310">
        <f t="shared" si="27"/>
        <v>0.90664842155588721</v>
      </c>
      <c r="N185" s="310">
        <f t="shared" si="27"/>
        <v>0.92917846077188082</v>
      </c>
      <c r="O185" s="310">
        <f t="shared" si="27"/>
        <v>0.91212726493382157</v>
      </c>
      <c r="P185" s="310">
        <f t="shared" si="27"/>
        <v>0.97036540187274178</v>
      </c>
      <c r="Q185" s="310">
        <f t="shared" si="27"/>
        <v>0.92088263724968344</v>
      </c>
      <c r="R185" s="310">
        <f t="shared" si="27"/>
        <v>0.92017344556088332</v>
      </c>
      <c r="S185" s="310">
        <f t="shared" si="27"/>
        <v>0.8952886377575785</v>
      </c>
      <c r="T185" s="310">
        <f t="shared" si="27"/>
        <v>0.91685141782780788</v>
      </c>
      <c r="U185" s="310">
        <f t="shared" si="27"/>
        <v>0.91008288850085606</v>
      </c>
      <c r="V185" s="310">
        <f t="shared" si="27"/>
        <v>0.90763168996114241</v>
      </c>
      <c r="W185" s="310">
        <f t="shared" si="27"/>
        <v>0.91371275689337772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0.99999999999999978</v>
      </c>
      <c r="C187" s="232">
        <f t="shared" si="28"/>
        <v>0.99999999999999978</v>
      </c>
      <c r="D187" s="232">
        <f t="shared" si="28"/>
        <v>0.99999999999999978</v>
      </c>
      <c r="E187" s="232">
        <f t="shared" si="28"/>
        <v>1</v>
      </c>
      <c r="F187" s="232">
        <f t="shared" si="28"/>
        <v>0.99999999999999989</v>
      </c>
      <c r="G187" s="232">
        <f t="shared" si="28"/>
        <v>1</v>
      </c>
      <c r="H187" s="232">
        <f t="shared" si="28"/>
        <v>1</v>
      </c>
      <c r="I187" s="232">
        <f t="shared" si="28"/>
        <v>0.99999999999999989</v>
      </c>
      <c r="J187" s="232">
        <f t="shared" si="28"/>
        <v>1</v>
      </c>
      <c r="K187" s="232">
        <f t="shared" si="28"/>
        <v>0.99999999999999978</v>
      </c>
      <c r="L187" s="232">
        <f t="shared" si="28"/>
        <v>1</v>
      </c>
      <c r="M187" s="232">
        <f t="shared" si="28"/>
        <v>1</v>
      </c>
      <c r="N187" s="232">
        <f t="shared" si="28"/>
        <v>1.0000000000000004</v>
      </c>
      <c r="O187" s="232">
        <f t="shared" si="28"/>
        <v>1</v>
      </c>
      <c r="P187" s="232">
        <f t="shared" si="28"/>
        <v>1</v>
      </c>
      <c r="Q187" s="232">
        <f t="shared" si="28"/>
        <v>0.99999999999999956</v>
      </c>
      <c r="R187" s="232">
        <f t="shared" si="28"/>
        <v>0.99999999999999989</v>
      </c>
      <c r="S187" s="232">
        <f t="shared" si="28"/>
        <v>0.99999999999999967</v>
      </c>
      <c r="T187" s="232">
        <f t="shared" si="28"/>
        <v>1.0000000000000002</v>
      </c>
      <c r="U187" s="232">
        <f t="shared" si="28"/>
        <v>1</v>
      </c>
      <c r="V187" s="232">
        <f t="shared" si="28"/>
        <v>1.0000000000000004</v>
      </c>
      <c r="W187" s="232">
        <f t="shared" si="28"/>
        <v>1</v>
      </c>
      <c r="X187" s="232">
        <f t="shared" si="28"/>
        <v>1.0000000000000002</v>
      </c>
      <c r="Y187" s="232">
        <f t="shared" si="28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1.9229737150823626E-3</v>
      </c>
      <c r="C192" s="300">
        <f t="shared" si="33"/>
        <v>1.8342596814301946E-3</v>
      </c>
      <c r="D192" s="300">
        <f t="shared" si="33"/>
        <v>1.8279196085096215E-3</v>
      </c>
      <c r="E192" s="300">
        <f t="shared" si="33"/>
        <v>1.7442358811171638E-3</v>
      </c>
      <c r="F192" s="300">
        <f t="shared" si="33"/>
        <v>1.8533333138599124E-3</v>
      </c>
      <c r="G192" s="300">
        <f t="shared" si="33"/>
        <v>1.837481624751409E-3</v>
      </c>
      <c r="H192" s="300">
        <f t="shared" si="33"/>
        <v>1.838573554409568E-3</v>
      </c>
      <c r="I192" s="300">
        <f t="shared" si="33"/>
        <v>1.9269761985396872E-3</v>
      </c>
      <c r="J192" s="300">
        <f t="shared" si="33"/>
        <v>1.8736989681773664E-3</v>
      </c>
      <c r="K192" s="300">
        <f t="shared" si="33"/>
        <v>1.9111540190610745E-3</v>
      </c>
      <c r="L192" s="300">
        <f t="shared" si="33"/>
        <v>1.878758341273479E-3</v>
      </c>
      <c r="M192" s="300">
        <f t="shared" si="33"/>
        <v>1.6380991758017851E-3</v>
      </c>
      <c r="N192" s="300">
        <f t="shared" si="33"/>
        <v>2.1309403865930406E-3</v>
      </c>
      <c r="O192" s="300">
        <f t="shared" si="33"/>
        <v>1.9295798916819998E-3</v>
      </c>
      <c r="P192" s="300">
        <f t="shared" si="33"/>
        <v>2.0084108394062437E-3</v>
      </c>
      <c r="Q192" s="300">
        <f t="shared" si="33"/>
        <v>1.9548716762393778E-3</v>
      </c>
      <c r="R192" s="300">
        <f t="shared" si="33"/>
        <v>1.9042886514382042E-3</v>
      </c>
      <c r="S192" s="300">
        <f t="shared" si="33"/>
        <v>2.1693240000248411E-3</v>
      </c>
      <c r="T192" s="300">
        <f t="shared" si="33"/>
        <v>2.1059176106431095E-3</v>
      </c>
      <c r="U192" s="300">
        <f t="shared" si="33"/>
        <v>1.9818425197843117E-3</v>
      </c>
      <c r="V192" s="300">
        <f t="shared" si="33"/>
        <v>1.9705894806542239E-3</v>
      </c>
      <c r="W192" s="300">
        <f t="shared" si="33"/>
        <v>2.0976919679219544E-3</v>
      </c>
      <c r="X192" s="300">
        <f t="shared" si="33"/>
        <v>2.3273174100845039E-3</v>
      </c>
      <c r="Y192" s="300">
        <f t="shared" si="33"/>
        <v>2.1594766489035824E-3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0.16586825903940633</v>
      </c>
      <c r="C193" s="301">
        <f t="shared" si="34"/>
        <v>0.15821613036035245</v>
      </c>
      <c r="D193" s="301">
        <f t="shared" si="34"/>
        <v>0.15766926024493158</v>
      </c>
      <c r="E193" s="301">
        <f t="shared" si="34"/>
        <v>0.15045102628590909</v>
      </c>
      <c r="F193" s="301">
        <f t="shared" si="34"/>
        <v>0.15986134796258028</v>
      </c>
      <c r="G193" s="301">
        <f t="shared" si="34"/>
        <v>0.15849404270269063</v>
      </c>
      <c r="H193" s="301">
        <f t="shared" si="34"/>
        <v>0.1585882283225834</v>
      </c>
      <c r="I193" s="301">
        <f t="shared" si="34"/>
        <v>0.16621349774843985</v>
      </c>
      <c r="J193" s="301">
        <f t="shared" si="34"/>
        <v>0.16161801036484799</v>
      </c>
      <c r="K193" s="301">
        <f t="shared" si="34"/>
        <v>0.16484873787484261</v>
      </c>
      <c r="L193" s="301">
        <f t="shared" si="34"/>
        <v>0.16205441227752171</v>
      </c>
      <c r="M193" s="301">
        <f t="shared" si="34"/>
        <v>0.14129608548107009</v>
      </c>
      <c r="N193" s="301">
        <f t="shared" si="34"/>
        <v>0.18380665802590451</v>
      </c>
      <c r="O193" s="301">
        <f t="shared" si="34"/>
        <v>0.1664380822267407</v>
      </c>
      <c r="P193" s="301">
        <f t="shared" si="34"/>
        <v>0.17323773422140498</v>
      </c>
      <c r="Q193" s="301">
        <f t="shared" si="34"/>
        <v>0.16868066048147268</v>
      </c>
      <c r="R193" s="301">
        <f t="shared" si="34"/>
        <v>0.16435491505493943</v>
      </c>
      <c r="S193" s="301">
        <f t="shared" si="34"/>
        <v>0.18718992680699531</v>
      </c>
      <c r="T193" s="301">
        <f t="shared" si="34"/>
        <v>0.18208321332247954</v>
      </c>
      <c r="U193" s="301">
        <f t="shared" si="34"/>
        <v>0.17156991644339448</v>
      </c>
      <c r="V193" s="301">
        <f t="shared" si="34"/>
        <v>0.17058670514530397</v>
      </c>
      <c r="W193" s="301">
        <f t="shared" si="34"/>
        <v>0.18145878026003037</v>
      </c>
      <c r="X193" s="301">
        <f t="shared" si="34"/>
        <v>0.20137948436756317</v>
      </c>
      <c r="Y193" s="301">
        <f t="shared" si="34"/>
        <v>0.18707493394295541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0.16586825903940633</v>
      </c>
      <c r="C194" s="302">
        <f t="shared" si="35"/>
        <v>0.15821613036035245</v>
      </c>
      <c r="D194" s="302">
        <f t="shared" si="35"/>
        <v>0.15766926024493158</v>
      </c>
      <c r="E194" s="302">
        <f t="shared" si="35"/>
        <v>0.15045102628590909</v>
      </c>
      <c r="F194" s="302">
        <f t="shared" si="35"/>
        <v>0.15986134796258028</v>
      </c>
      <c r="G194" s="302">
        <f t="shared" si="35"/>
        <v>0.15849404270269063</v>
      </c>
      <c r="H194" s="302">
        <f t="shared" si="35"/>
        <v>0.1585882283225834</v>
      </c>
      <c r="I194" s="302">
        <f t="shared" si="35"/>
        <v>0.16621349774843985</v>
      </c>
      <c r="J194" s="302">
        <f t="shared" si="35"/>
        <v>0.16161801036484799</v>
      </c>
      <c r="K194" s="302">
        <f t="shared" si="35"/>
        <v>0.16484873787484261</v>
      </c>
      <c r="L194" s="302">
        <f t="shared" si="35"/>
        <v>0.16205441227752171</v>
      </c>
      <c r="M194" s="302">
        <f t="shared" si="35"/>
        <v>0.14129608548107009</v>
      </c>
      <c r="N194" s="302">
        <f t="shared" si="35"/>
        <v>0.18380665802590451</v>
      </c>
      <c r="O194" s="302">
        <f t="shared" si="35"/>
        <v>0.1664380822267407</v>
      </c>
      <c r="P194" s="302">
        <f t="shared" si="35"/>
        <v>0.17323773422140498</v>
      </c>
      <c r="Q194" s="302">
        <f t="shared" si="35"/>
        <v>0.16868066048147268</v>
      </c>
      <c r="R194" s="302">
        <f t="shared" si="35"/>
        <v>0.16435491505493943</v>
      </c>
      <c r="S194" s="302">
        <f t="shared" si="35"/>
        <v>0.18718992680699531</v>
      </c>
      <c r="T194" s="302">
        <f t="shared" si="35"/>
        <v>0.18208321332247954</v>
      </c>
      <c r="U194" s="302">
        <f t="shared" si="35"/>
        <v>0.17156991644339448</v>
      </c>
      <c r="V194" s="302">
        <f t="shared" si="35"/>
        <v>0.17058670514530397</v>
      </c>
      <c r="W194" s="302">
        <f t="shared" si="35"/>
        <v>0.18145878026003037</v>
      </c>
      <c r="X194" s="302">
        <f t="shared" si="35"/>
        <v>0.20137948436756317</v>
      </c>
      <c r="Y194" s="302">
        <f t="shared" si="35"/>
        <v>0.18707493394295541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0.31812374575889296</v>
      </c>
      <c r="C196" s="301">
        <f t="shared" si="37"/>
        <v>0.30344749695452533</v>
      </c>
      <c r="D196" s="301">
        <f t="shared" si="37"/>
        <v>0.30239863823635449</v>
      </c>
      <c r="E196" s="301">
        <f t="shared" si="37"/>
        <v>0.2885545692257625</v>
      </c>
      <c r="F196" s="301">
        <f t="shared" si="37"/>
        <v>0.30660290950446234</v>
      </c>
      <c r="G196" s="301">
        <f t="shared" si="37"/>
        <v>0.3039805134330803</v>
      </c>
      <c r="H196" s="301">
        <f t="shared" si="37"/>
        <v>0.3041611548793125</v>
      </c>
      <c r="I196" s="301">
        <f t="shared" si="37"/>
        <v>0.31878588951041459</v>
      </c>
      <c r="J196" s="301">
        <f t="shared" si="37"/>
        <v>0.30997206540372613</v>
      </c>
      <c r="K196" s="301">
        <f t="shared" si="37"/>
        <v>0.31616837531231207</v>
      </c>
      <c r="L196" s="301">
        <f t="shared" si="37"/>
        <v>0.3108090538180262</v>
      </c>
      <c r="M196" s="301">
        <f t="shared" si="37"/>
        <v>0.27099603163754077</v>
      </c>
      <c r="N196" s="301">
        <f t="shared" si="37"/>
        <v>0.35252834318790793</v>
      </c>
      <c r="O196" s="301">
        <f t="shared" si="37"/>
        <v>0.31921662686721902</v>
      </c>
      <c r="P196" s="301">
        <f t="shared" si="37"/>
        <v>0.33225788488081903</v>
      </c>
      <c r="Q196" s="301">
        <f t="shared" si="37"/>
        <v>0.32351773546198209</v>
      </c>
      <c r="R196" s="301">
        <f t="shared" si="37"/>
        <v>0.31522125760505082</v>
      </c>
      <c r="S196" s="301">
        <f t="shared" si="37"/>
        <v>0.35901721660939839</v>
      </c>
      <c r="T196" s="301">
        <f t="shared" si="37"/>
        <v>0.34922289651693494</v>
      </c>
      <c r="U196" s="301">
        <f t="shared" si="37"/>
        <v>0.32905912677087867</v>
      </c>
      <c r="V196" s="301">
        <f t="shared" si="37"/>
        <v>0.32717339611431762</v>
      </c>
      <c r="W196" s="301">
        <f t="shared" si="37"/>
        <v>0.34802527747907652</v>
      </c>
      <c r="X196" s="301">
        <f t="shared" si="37"/>
        <v>0.3862317977955243</v>
      </c>
      <c r="Y196" s="301">
        <f t="shared" si="37"/>
        <v>0.35879666832092072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0.31812374575889296</v>
      </c>
      <c r="C197" s="302">
        <f t="shared" si="38"/>
        <v>0.30344749695452533</v>
      </c>
      <c r="D197" s="302">
        <f t="shared" si="38"/>
        <v>0.30239863823635449</v>
      </c>
      <c r="E197" s="302">
        <f t="shared" si="38"/>
        <v>0.2885545692257625</v>
      </c>
      <c r="F197" s="302">
        <f t="shared" si="38"/>
        <v>0.30660290950446234</v>
      </c>
      <c r="G197" s="302">
        <f t="shared" si="38"/>
        <v>0.3039805134330803</v>
      </c>
      <c r="H197" s="302">
        <f t="shared" si="38"/>
        <v>0.3041611548793125</v>
      </c>
      <c r="I197" s="302">
        <f t="shared" si="38"/>
        <v>0.31878588951041459</v>
      </c>
      <c r="J197" s="302">
        <f t="shared" si="38"/>
        <v>0.30997206540372613</v>
      </c>
      <c r="K197" s="302">
        <f t="shared" si="38"/>
        <v>0.31616837531231207</v>
      </c>
      <c r="L197" s="302">
        <f t="shared" si="38"/>
        <v>0.3108090538180262</v>
      </c>
      <c r="M197" s="302">
        <f t="shared" si="38"/>
        <v>0.27099603163754077</v>
      </c>
      <c r="N197" s="302">
        <f t="shared" si="38"/>
        <v>0.35252834318790793</v>
      </c>
      <c r="O197" s="302">
        <f t="shared" si="38"/>
        <v>0.31921662686721902</v>
      </c>
      <c r="P197" s="302">
        <f t="shared" si="38"/>
        <v>0.33225788488081903</v>
      </c>
      <c r="Q197" s="302">
        <f t="shared" si="38"/>
        <v>0.32351773546198209</v>
      </c>
      <c r="R197" s="302">
        <f t="shared" si="38"/>
        <v>0.31522125760505082</v>
      </c>
      <c r="S197" s="302">
        <f t="shared" si="38"/>
        <v>0.35901721660939839</v>
      </c>
      <c r="T197" s="302">
        <f t="shared" si="38"/>
        <v>0.34922289651693494</v>
      </c>
      <c r="U197" s="302">
        <f t="shared" si="38"/>
        <v>0.32905912677087867</v>
      </c>
      <c r="V197" s="302">
        <f t="shared" si="38"/>
        <v>0.32717339611431762</v>
      </c>
      <c r="W197" s="302">
        <f t="shared" si="38"/>
        <v>0.34802527747907652</v>
      </c>
      <c r="X197" s="302">
        <f t="shared" si="38"/>
        <v>0.3862317977955243</v>
      </c>
      <c r="Y197" s="302">
        <f t="shared" si="38"/>
        <v>0.35879666832092072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0.51408502148661828</v>
      </c>
      <c r="C199" s="301">
        <f t="shared" si="40"/>
        <v>0.53650211300369177</v>
      </c>
      <c r="D199" s="301">
        <f t="shared" si="40"/>
        <v>0.53810418191020415</v>
      </c>
      <c r="E199" s="301">
        <f t="shared" si="40"/>
        <v>0.55925016860721122</v>
      </c>
      <c r="F199" s="301">
        <f t="shared" si="40"/>
        <v>0.53168240921909737</v>
      </c>
      <c r="G199" s="301">
        <f t="shared" si="40"/>
        <v>0.53568796223947768</v>
      </c>
      <c r="H199" s="301">
        <f t="shared" si="40"/>
        <v>0.53541204324369451</v>
      </c>
      <c r="I199" s="301">
        <f t="shared" si="40"/>
        <v>0.51307363654260574</v>
      </c>
      <c r="J199" s="301">
        <f t="shared" si="40"/>
        <v>0.5265362252632485</v>
      </c>
      <c r="K199" s="301">
        <f t="shared" si="40"/>
        <v>0.51707173279378416</v>
      </c>
      <c r="L199" s="301">
        <f t="shared" si="40"/>
        <v>0.52525777556317854</v>
      </c>
      <c r="M199" s="301">
        <f t="shared" si="40"/>
        <v>0.58606978370558727</v>
      </c>
      <c r="N199" s="301">
        <f t="shared" si="40"/>
        <v>0.46153405839959488</v>
      </c>
      <c r="O199" s="301">
        <f t="shared" si="40"/>
        <v>0.51241571101435823</v>
      </c>
      <c r="P199" s="301">
        <f t="shared" si="40"/>
        <v>0.49249597005836976</v>
      </c>
      <c r="Q199" s="301">
        <f t="shared" si="40"/>
        <v>0.50584673238030542</v>
      </c>
      <c r="R199" s="301">
        <f t="shared" si="40"/>
        <v>0.51851953868857148</v>
      </c>
      <c r="S199" s="301">
        <f t="shared" si="40"/>
        <v>0.45162353258358118</v>
      </c>
      <c r="T199" s="301">
        <f t="shared" si="40"/>
        <v>0.46658797254994261</v>
      </c>
      <c r="U199" s="301">
        <f t="shared" si="40"/>
        <v>0.49738911426594257</v>
      </c>
      <c r="V199" s="301">
        <f t="shared" si="40"/>
        <v>0.50026930925972457</v>
      </c>
      <c r="W199" s="301">
        <f t="shared" si="40"/>
        <v>0.46841825029297124</v>
      </c>
      <c r="X199" s="301">
        <f t="shared" si="40"/>
        <v>0.4100614004268282</v>
      </c>
      <c r="Y199" s="301">
        <f t="shared" si="40"/>
        <v>0.45196892108722053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7.381323507882645E-2</v>
      </c>
      <c r="C200" s="302">
        <f t="shared" si="41"/>
        <v>7.0258929027923606E-2</v>
      </c>
      <c r="D200" s="302">
        <f t="shared" si="41"/>
        <v>6.9961280069419596E-2</v>
      </c>
      <c r="E200" s="302">
        <f t="shared" si="41"/>
        <v>6.6196549350607356E-2</v>
      </c>
      <c r="F200" s="302">
        <f t="shared" si="41"/>
        <v>7.1232826613400357E-2</v>
      </c>
      <c r="G200" s="302">
        <f t="shared" si="41"/>
        <v>7.0592164414514241E-2</v>
      </c>
      <c r="H200" s="302">
        <f t="shared" si="41"/>
        <v>7.0069737907309346E-2</v>
      </c>
      <c r="I200" s="302">
        <f t="shared" si="41"/>
        <v>7.3815595584597951E-2</v>
      </c>
      <c r="J200" s="302">
        <f t="shared" si="41"/>
        <v>7.1868972200947068E-2</v>
      </c>
      <c r="K200" s="302">
        <f t="shared" si="41"/>
        <v>7.1671253631014828E-2</v>
      </c>
      <c r="L200" s="302">
        <f t="shared" si="41"/>
        <v>7.0733437972023222E-2</v>
      </c>
      <c r="M200" s="302">
        <f t="shared" si="41"/>
        <v>6.1759496818019843E-2</v>
      </c>
      <c r="N200" s="302">
        <f t="shared" si="41"/>
        <v>8.0982833456558379E-2</v>
      </c>
      <c r="O200" s="302">
        <f t="shared" si="41"/>
        <v>7.0422033885511895E-2</v>
      </c>
      <c r="P200" s="302">
        <f t="shared" si="41"/>
        <v>7.1453802417488346E-2</v>
      </c>
      <c r="Q200" s="302">
        <f t="shared" si="41"/>
        <v>7.0040882897043563E-2</v>
      </c>
      <c r="R200" s="302">
        <f t="shared" si="41"/>
        <v>6.8355783144680021E-2</v>
      </c>
      <c r="S200" s="302">
        <f t="shared" si="41"/>
        <v>7.8258706086051705E-2</v>
      </c>
      <c r="T200" s="302">
        <f t="shared" si="41"/>
        <v>7.6335533077101336E-2</v>
      </c>
      <c r="U200" s="302">
        <f t="shared" si="41"/>
        <v>7.2713830954189262E-2</v>
      </c>
      <c r="V200" s="302">
        <f t="shared" si="41"/>
        <v>7.2100647840337789E-2</v>
      </c>
      <c r="W200" s="302">
        <f t="shared" si="41"/>
        <v>7.6295171564475045E-2</v>
      </c>
      <c r="X200" s="302">
        <f t="shared" si="41"/>
        <v>8.3456575757317283E-2</v>
      </c>
      <c r="Y200" s="302">
        <f t="shared" si="41"/>
        <v>7.7207453799095688E-2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0.4402717864077918</v>
      </c>
      <c r="C201" s="302">
        <f t="shared" si="42"/>
        <v>0.46624318397576819</v>
      </c>
      <c r="D201" s="302">
        <f t="shared" si="42"/>
        <v>0.4681429018407845</v>
      </c>
      <c r="E201" s="302">
        <f t="shared" si="42"/>
        <v>0.49305361925660396</v>
      </c>
      <c r="F201" s="302">
        <f t="shared" si="42"/>
        <v>0.46044958260569702</v>
      </c>
      <c r="G201" s="302">
        <f t="shared" si="42"/>
        <v>0.46509579782496346</v>
      </c>
      <c r="H201" s="302">
        <f t="shared" si="42"/>
        <v>0.46534230533638515</v>
      </c>
      <c r="I201" s="302">
        <f t="shared" si="42"/>
        <v>0.4392580409580078</v>
      </c>
      <c r="J201" s="302">
        <f t="shared" si="42"/>
        <v>0.45466725306230144</v>
      </c>
      <c r="K201" s="302">
        <f t="shared" si="42"/>
        <v>0.44540047916276931</v>
      </c>
      <c r="L201" s="302">
        <f t="shared" si="42"/>
        <v>0.45452433759115535</v>
      </c>
      <c r="M201" s="302">
        <f t="shared" si="42"/>
        <v>0.52431028688756753</v>
      </c>
      <c r="N201" s="302">
        <f t="shared" si="42"/>
        <v>0.38055122494303656</v>
      </c>
      <c r="O201" s="302">
        <f t="shared" si="42"/>
        <v>0.44199367712884635</v>
      </c>
      <c r="P201" s="302">
        <f t="shared" si="42"/>
        <v>0.42104216764088143</v>
      </c>
      <c r="Q201" s="302">
        <f t="shared" si="42"/>
        <v>0.4358058494832619</v>
      </c>
      <c r="R201" s="302">
        <f t="shared" si="42"/>
        <v>0.45016375554389143</v>
      </c>
      <c r="S201" s="302">
        <f t="shared" si="42"/>
        <v>0.37336482649752945</v>
      </c>
      <c r="T201" s="302">
        <f t="shared" si="42"/>
        <v>0.39025243947284122</v>
      </c>
      <c r="U201" s="302">
        <f t="shared" si="42"/>
        <v>0.4246752833117533</v>
      </c>
      <c r="V201" s="302">
        <f t="shared" si="42"/>
        <v>0.42816866141938681</v>
      </c>
      <c r="W201" s="302">
        <f t="shared" si="42"/>
        <v>0.39212307872849617</v>
      </c>
      <c r="X201" s="302">
        <f t="shared" si="42"/>
        <v>0.32660482466951096</v>
      </c>
      <c r="Y201" s="302">
        <f t="shared" si="42"/>
        <v>0.37476146728812482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</v>
      </c>
      <c r="C204" s="232">
        <f t="shared" si="44"/>
        <v>1</v>
      </c>
      <c r="D204" s="232">
        <f t="shared" si="44"/>
        <v>1</v>
      </c>
      <c r="E204" s="232">
        <f t="shared" si="44"/>
        <v>1</v>
      </c>
      <c r="F204" s="232">
        <f t="shared" si="44"/>
        <v>0.99999999999999978</v>
      </c>
      <c r="G204" s="232">
        <f t="shared" si="44"/>
        <v>0.99999999999999978</v>
      </c>
      <c r="H204" s="232">
        <f t="shared" si="44"/>
        <v>1</v>
      </c>
      <c r="I204" s="232">
        <f t="shared" si="44"/>
        <v>1</v>
      </c>
      <c r="J204" s="232">
        <f t="shared" si="44"/>
        <v>1</v>
      </c>
      <c r="K204" s="232">
        <f t="shared" si="44"/>
        <v>1</v>
      </c>
      <c r="L204" s="232">
        <f t="shared" si="44"/>
        <v>1</v>
      </c>
      <c r="M204" s="232">
        <f t="shared" si="44"/>
        <v>1</v>
      </c>
      <c r="N204" s="232">
        <f t="shared" si="44"/>
        <v>1</v>
      </c>
      <c r="O204" s="232">
        <f t="shared" si="44"/>
        <v>1</v>
      </c>
      <c r="P204" s="232">
        <f t="shared" si="44"/>
        <v>1</v>
      </c>
      <c r="Q204" s="232">
        <f t="shared" si="44"/>
        <v>1</v>
      </c>
      <c r="R204" s="232">
        <f t="shared" si="44"/>
        <v>1</v>
      </c>
      <c r="S204" s="232">
        <f t="shared" si="44"/>
        <v>1.0000000000000002</v>
      </c>
      <c r="T204" s="232">
        <f t="shared" si="44"/>
        <v>0.99999999999999989</v>
      </c>
      <c r="U204" s="232">
        <f t="shared" si="44"/>
        <v>0.99999999999999989</v>
      </c>
      <c r="V204" s="232">
        <f t="shared" si="44"/>
        <v>1</v>
      </c>
      <c r="W204" s="232">
        <f t="shared" si="44"/>
        <v>1</v>
      </c>
      <c r="X204" s="232">
        <f t="shared" si="44"/>
        <v>1</v>
      </c>
      <c r="Y204" s="232">
        <f t="shared" si="44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2.1357682944268801E-3</v>
      </c>
      <c r="C209" s="300">
        <f t="shared" si="49"/>
        <v>2.0722061071737413E-3</v>
      </c>
      <c r="D209" s="300">
        <f t="shared" si="49"/>
        <v>2.0675218160041658E-3</v>
      </c>
      <c r="E209" s="300">
        <f t="shared" si="49"/>
        <v>2.0048375713526976E-3</v>
      </c>
      <c r="F209" s="300">
        <f t="shared" si="49"/>
        <v>2.0863358363457322E-3</v>
      </c>
      <c r="G209" s="300">
        <f t="shared" si="49"/>
        <v>2.0748249366475111E-3</v>
      </c>
      <c r="H209" s="300">
        <f t="shared" si="49"/>
        <v>2.0748647550328531E-3</v>
      </c>
      <c r="I209" s="300">
        <f t="shared" si="49"/>
        <v>2.1383720502733796E-3</v>
      </c>
      <c r="J209" s="300">
        <f t="shared" si="49"/>
        <v>2.1007711998171849E-3</v>
      </c>
      <c r="K209" s="300">
        <f t="shared" si="49"/>
        <v>2.1251772802998599E-3</v>
      </c>
      <c r="L209" s="300">
        <f t="shared" si="49"/>
        <v>2.1026053406920466E-3</v>
      </c>
      <c r="M209" s="300">
        <f t="shared" si="49"/>
        <v>1.9227849680797332E-3</v>
      </c>
      <c r="N209" s="300">
        <f t="shared" si="49"/>
        <v>2.2750756883690381E-3</v>
      </c>
      <c r="O209" s="300">
        <f t="shared" si="49"/>
        <v>2.1354865975777232E-3</v>
      </c>
      <c r="P209" s="300">
        <f t="shared" si="49"/>
        <v>2.1871200671638282E-3</v>
      </c>
      <c r="Q209" s="300">
        <f t="shared" si="49"/>
        <v>2.1509504185435592E-3</v>
      </c>
      <c r="R209" s="300">
        <f t="shared" si="49"/>
        <v>2.1157184956119139E-3</v>
      </c>
      <c r="S209" s="300">
        <f t="shared" si="49"/>
        <v>2.2936191575916201E-3</v>
      </c>
      <c r="T209" s="300">
        <f t="shared" si="49"/>
        <v>2.2513280383473209E-3</v>
      </c>
      <c r="U209" s="300">
        <f t="shared" si="49"/>
        <v>2.1687512473649011E-3</v>
      </c>
      <c r="V209" s="300">
        <f t="shared" si="49"/>
        <v>2.1608424720514765E-3</v>
      </c>
      <c r="W209" s="300">
        <f t="shared" si="49"/>
        <v>2.2458534551130752E-3</v>
      </c>
      <c r="X209" s="300">
        <f t="shared" si="49"/>
        <v>2.3875487678519532E-3</v>
      </c>
      <c r="Y209" s="300">
        <f t="shared" si="49"/>
        <v>2.2823968562096374E-3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0.45639776695513495</v>
      </c>
      <c r="C210" s="301">
        <f t="shared" si="50"/>
        <v>0.44281500125868023</v>
      </c>
      <c r="D210" s="301">
        <f t="shared" si="50"/>
        <v>0.44181400314706848</v>
      </c>
      <c r="E210" s="301">
        <f t="shared" si="50"/>
        <v>0.42841884724141516</v>
      </c>
      <c r="F210" s="301">
        <f t="shared" si="50"/>
        <v>0.44583441907596194</v>
      </c>
      <c r="G210" s="301">
        <f t="shared" si="50"/>
        <v>0.44337462559947777</v>
      </c>
      <c r="H210" s="301">
        <f t="shared" si="50"/>
        <v>0.44338313449166483</v>
      </c>
      <c r="I210" s="301">
        <f t="shared" si="50"/>
        <v>0.4569541701741261</v>
      </c>
      <c r="J210" s="301">
        <f t="shared" si="50"/>
        <v>0.44891914866519128</v>
      </c>
      <c r="K210" s="301">
        <f t="shared" si="50"/>
        <v>0.4541345461694461</v>
      </c>
      <c r="L210" s="301">
        <f t="shared" si="50"/>
        <v>0.44931109090056998</v>
      </c>
      <c r="M210" s="301">
        <f t="shared" si="50"/>
        <v>0.41088481744784799</v>
      </c>
      <c r="N210" s="301">
        <f t="shared" si="50"/>
        <v>0.48616671880325718</v>
      </c>
      <c r="O210" s="301">
        <f t="shared" si="50"/>
        <v>0.45633757043791484</v>
      </c>
      <c r="P210" s="301">
        <f t="shared" si="50"/>
        <v>0.46737125807188529</v>
      </c>
      <c r="Q210" s="301">
        <f t="shared" si="50"/>
        <v>0.459808373216327</v>
      </c>
      <c r="R210" s="301">
        <f t="shared" si="50"/>
        <v>0.45238400077850105</v>
      </c>
      <c r="S210" s="301">
        <f t="shared" si="50"/>
        <v>0.49031908541319658</v>
      </c>
      <c r="T210" s="301">
        <f t="shared" si="50"/>
        <v>0.48224390812141371</v>
      </c>
      <c r="U210" s="301">
        <f t="shared" si="50"/>
        <v>0.4651373103635511</v>
      </c>
      <c r="V210" s="301">
        <f t="shared" si="50"/>
        <v>0.46341657773721223</v>
      </c>
      <c r="W210" s="301">
        <f t="shared" si="50"/>
        <v>0.4813013989031556</v>
      </c>
      <c r="X210" s="301">
        <f t="shared" si="50"/>
        <v>0.51181297879988608</v>
      </c>
      <c r="Y210" s="301">
        <f t="shared" si="50"/>
        <v>0.48984387966403453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0.45639776695513495</v>
      </c>
      <c r="C211" s="302">
        <f t="shared" si="51"/>
        <v>0.44281500125868023</v>
      </c>
      <c r="D211" s="302">
        <f t="shared" si="51"/>
        <v>0.44181400314706848</v>
      </c>
      <c r="E211" s="302">
        <f t="shared" si="51"/>
        <v>0.42841884724141516</v>
      </c>
      <c r="F211" s="302">
        <f t="shared" si="51"/>
        <v>0.44583441907596194</v>
      </c>
      <c r="G211" s="302">
        <f t="shared" si="51"/>
        <v>0.44337462559947777</v>
      </c>
      <c r="H211" s="302">
        <f t="shared" si="51"/>
        <v>0.44338313449166483</v>
      </c>
      <c r="I211" s="302">
        <f t="shared" si="51"/>
        <v>0.4569541701741261</v>
      </c>
      <c r="J211" s="302">
        <f t="shared" si="51"/>
        <v>0.44891914866519128</v>
      </c>
      <c r="K211" s="302">
        <f t="shared" si="51"/>
        <v>0.4541345461694461</v>
      </c>
      <c r="L211" s="302">
        <f t="shared" si="51"/>
        <v>0.44931109090056998</v>
      </c>
      <c r="M211" s="302">
        <f t="shared" si="51"/>
        <v>0.41088481744784799</v>
      </c>
      <c r="N211" s="302">
        <f t="shared" si="51"/>
        <v>0.48616671880325718</v>
      </c>
      <c r="O211" s="302">
        <f t="shared" si="51"/>
        <v>0.45633757043791484</v>
      </c>
      <c r="P211" s="302">
        <f t="shared" si="51"/>
        <v>0.46737125807188529</v>
      </c>
      <c r="Q211" s="302">
        <f t="shared" si="51"/>
        <v>0.459808373216327</v>
      </c>
      <c r="R211" s="302">
        <f t="shared" si="51"/>
        <v>0.45238400077850105</v>
      </c>
      <c r="S211" s="302">
        <f t="shared" si="51"/>
        <v>0.49031908541319658</v>
      </c>
      <c r="T211" s="302">
        <f t="shared" si="51"/>
        <v>0.48224390812141371</v>
      </c>
      <c r="U211" s="302">
        <f t="shared" si="51"/>
        <v>0.4651373103635511</v>
      </c>
      <c r="V211" s="302">
        <f t="shared" si="51"/>
        <v>0.46341657773721223</v>
      </c>
      <c r="W211" s="302">
        <f t="shared" si="51"/>
        <v>0.4813013989031556</v>
      </c>
      <c r="X211" s="302">
        <f t="shared" si="51"/>
        <v>0.51181297879988608</v>
      </c>
      <c r="Y211" s="302">
        <f t="shared" si="51"/>
        <v>0.48984387966403453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0.2338649706638678</v>
      </c>
      <c r="C213" s="301">
        <f t="shared" si="53"/>
        <v>0.2269049604904442</v>
      </c>
      <c r="D213" s="301">
        <f t="shared" si="53"/>
        <v>0.22639203424286758</v>
      </c>
      <c r="E213" s="301">
        <f t="shared" si="53"/>
        <v>0.2195281581029532</v>
      </c>
      <c r="F213" s="301">
        <f t="shared" si="53"/>
        <v>0.22845215486865425</v>
      </c>
      <c r="G213" s="301">
        <f t="shared" si="53"/>
        <v>0.22719172028534099</v>
      </c>
      <c r="H213" s="301">
        <f t="shared" si="53"/>
        <v>0.22719608036763295</v>
      </c>
      <c r="I213" s="301">
        <f t="shared" si="53"/>
        <v>0.2341500799082771</v>
      </c>
      <c r="J213" s="301">
        <f t="shared" si="53"/>
        <v>0.23003281596545141</v>
      </c>
      <c r="K213" s="301">
        <f t="shared" si="53"/>
        <v>0.23270526283667553</v>
      </c>
      <c r="L213" s="301">
        <f t="shared" si="53"/>
        <v>0.23023365296776677</v>
      </c>
      <c r="M213" s="301">
        <f t="shared" si="53"/>
        <v>0.21054346172582331</v>
      </c>
      <c r="N213" s="301">
        <f t="shared" si="53"/>
        <v>0.24911902218366772</v>
      </c>
      <c r="O213" s="301">
        <f t="shared" si="53"/>
        <v>0.23383412507751103</v>
      </c>
      <c r="P213" s="301">
        <f t="shared" si="53"/>
        <v>0.23948794992430625</v>
      </c>
      <c r="Q213" s="301">
        <f t="shared" si="53"/>
        <v>0.23561261579048862</v>
      </c>
      <c r="R213" s="301">
        <f t="shared" si="53"/>
        <v>0.23180825746955824</v>
      </c>
      <c r="S213" s="301">
        <f t="shared" si="53"/>
        <v>0.25124675629134691</v>
      </c>
      <c r="T213" s="301">
        <f t="shared" si="53"/>
        <v>0.24710891593106751</v>
      </c>
      <c r="U213" s="301">
        <f t="shared" si="53"/>
        <v>0.23834324205520405</v>
      </c>
      <c r="V213" s="301">
        <f t="shared" si="53"/>
        <v>0.23746151318991207</v>
      </c>
      <c r="W213" s="301">
        <f t="shared" si="53"/>
        <v>0.24662596025810529</v>
      </c>
      <c r="X213" s="301">
        <f t="shared" si="53"/>
        <v>0.26226054538121463</v>
      </c>
      <c r="Y213" s="301">
        <f t="shared" si="53"/>
        <v>0.25100325383223426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0.2338649706638678</v>
      </c>
      <c r="C214" s="302">
        <f t="shared" si="54"/>
        <v>0.2269049604904442</v>
      </c>
      <c r="D214" s="302">
        <f t="shared" si="54"/>
        <v>0.22639203424286758</v>
      </c>
      <c r="E214" s="302">
        <f t="shared" si="54"/>
        <v>0.2195281581029532</v>
      </c>
      <c r="F214" s="302">
        <f t="shared" si="54"/>
        <v>0.22845215486865425</v>
      </c>
      <c r="G214" s="302">
        <f t="shared" si="54"/>
        <v>0.22719172028534099</v>
      </c>
      <c r="H214" s="302">
        <f t="shared" si="54"/>
        <v>0.22719608036763295</v>
      </c>
      <c r="I214" s="302">
        <f t="shared" si="54"/>
        <v>0.2341500799082771</v>
      </c>
      <c r="J214" s="302">
        <f t="shared" si="54"/>
        <v>0.23003281596545141</v>
      </c>
      <c r="K214" s="302">
        <f t="shared" si="54"/>
        <v>0.23270526283667553</v>
      </c>
      <c r="L214" s="302">
        <f t="shared" si="54"/>
        <v>0.23023365296776677</v>
      </c>
      <c r="M214" s="302">
        <f t="shared" si="54"/>
        <v>0.21054346172582331</v>
      </c>
      <c r="N214" s="302">
        <f t="shared" si="54"/>
        <v>0.24911902218366772</v>
      </c>
      <c r="O214" s="302">
        <f t="shared" si="54"/>
        <v>0.23383412507751103</v>
      </c>
      <c r="P214" s="302">
        <f t="shared" si="54"/>
        <v>0.23948794992430625</v>
      </c>
      <c r="Q214" s="302">
        <f t="shared" si="54"/>
        <v>0.23561261579048862</v>
      </c>
      <c r="R214" s="302">
        <f t="shared" si="54"/>
        <v>0.23180825746955824</v>
      </c>
      <c r="S214" s="302">
        <f t="shared" si="54"/>
        <v>0.25124675629134691</v>
      </c>
      <c r="T214" s="302">
        <f t="shared" si="54"/>
        <v>0.24710891593106751</v>
      </c>
      <c r="U214" s="302">
        <f t="shared" si="54"/>
        <v>0.23834324205520405</v>
      </c>
      <c r="V214" s="302">
        <f t="shared" si="54"/>
        <v>0.23746151318991207</v>
      </c>
      <c r="W214" s="302">
        <f t="shared" si="54"/>
        <v>0.24662596025810529</v>
      </c>
      <c r="X214" s="302">
        <f t="shared" si="54"/>
        <v>0.26226054538121463</v>
      </c>
      <c r="Y214" s="302">
        <f t="shared" si="54"/>
        <v>0.25100325383223426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0.30760149408657034</v>
      </c>
      <c r="C216" s="301">
        <f t="shared" si="56"/>
        <v>0.32820783214370175</v>
      </c>
      <c r="D216" s="301">
        <f t="shared" si="56"/>
        <v>0.32972644079405972</v>
      </c>
      <c r="E216" s="301">
        <f t="shared" si="56"/>
        <v>0.35004815708427889</v>
      </c>
      <c r="F216" s="301">
        <f t="shared" si="56"/>
        <v>0.32362709021903802</v>
      </c>
      <c r="G216" s="301">
        <f t="shared" si="56"/>
        <v>0.32735882917853359</v>
      </c>
      <c r="H216" s="301">
        <f t="shared" si="56"/>
        <v>0.3273459203856694</v>
      </c>
      <c r="I216" s="301">
        <f t="shared" si="56"/>
        <v>0.30675737786732332</v>
      </c>
      <c r="J216" s="301">
        <f t="shared" si="56"/>
        <v>0.31894726416954011</v>
      </c>
      <c r="K216" s="301">
        <f t="shared" si="56"/>
        <v>0.31103501371357856</v>
      </c>
      <c r="L216" s="301">
        <f t="shared" si="56"/>
        <v>0.31835265079097114</v>
      </c>
      <c r="M216" s="301">
        <f t="shared" si="56"/>
        <v>0.37664893585824893</v>
      </c>
      <c r="N216" s="301">
        <f t="shared" si="56"/>
        <v>0.26243918332470606</v>
      </c>
      <c r="O216" s="301">
        <f t="shared" si="56"/>
        <v>0.30769281788699648</v>
      </c>
      <c r="P216" s="301">
        <f t="shared" si="56"/>
        <v>0.29095367193664468</v>
      </c>
      <c r="Q216" s="301">
        <f t="shared" si="56"/>
        <v>0.30242806057464083</v>
      </c>
      <c r="R216" s="301">
        <f t="shared" si="56"/>
        <v>0.31369202325632883</v>
      </c>
      <c r="S216" s="301">
        <f t="shared" si="56"/>
        <v>0.256140539137865</v>
      </c>
      <c r="T216" s="301">
        <f t="shared" si="56"/>
        <v>0.26839584790917143</v>
      </c>
      <c r="U216" s="301">
        <f t="shared" si="56"/>
        <v>0.29435069633387995</v>
      </c>
      <c r="V216" s="301">
        <f t="shared" si="56"/>
        <v>0.29696106660082411</v>
      </c>
      <c r="W216" s="301">
        <f t="shared" si="56"/>
        <v>0.26982678738362609</v>
      </c>
      <c r="X216" s="301">
        <f t="shared" si="56"/>
        <v>0.22353892705104736</v>
      </c>
      <c r="Y216" s="301">
        <f t="shared" si="56"/>
        <v>0.25687046964752153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2.9274954022190627E-2</v>
      </c>
      <c r="C217" s="302">
        <f t="shared" si="57"/>
        <v>2.8403707775937665E-2</v>
      </c>
      <c r="D217" s="302">
        <f t="shared" si="57"/>
        <v>2.8339500245105006E-2</v>
      </c>
      <c r="E217" s="302">
        <f t="shared" si="57"/>
        <v>2.7480287949053973E-2</v>
      </c>
      <c r="F217" s="302">
        <f t="shared" si="57"/>
        <v>2.8597383828220798E-2</v>
      </c>
      <c r="G217" s="302">
        <f t="shared" si="57"/>
        <v>2.84396040445716E-2</v>
      </c>
      <c r="H217" s="302">
        <f t="shared" si="57"/>
        <v>2.8440149834769519E-2</v>
      </c>
      <c r="I217" s="302">
        <f t="shared" si="57"/>
        <v>2.9310643676770755E-2</v>
      </c>
      <c r="J217" s="302">
        <f t="shared" si="57"/>
        <v>2.8795249206699867E-2</v>
      </c>
      <c r="K217" s="302">
        <f t="shared" si="57"/>
        <v>2.9129783100594921E-2</v>
      </c>
      <c r="L217" s="302">
        <f t="shared" si="57"/>
        <v>2.8820389756787589E-2</v>
      </c>
      <c r="M217" s="302">
        <f t="shared" si="57"/>
        <v>2.6355593760791544E-2</v>
      </c>
      <c r="N217" s="302">
        <f t="shared" si="57"/>
        <v>3.1184439036669811E-2</v>
      </c>
      <c r="O217" s="302">
        <f t="shared" si="57"/>
        <v>2.9271092806379542E-2</v>
      </c>
      <c r="P217" s="302">
        <f t="shared" si="57"/>
        <v>2.997883224238658E-2</v>
      </c>
      <c r="Q217" s="302">
        <f t="shared" si="57"/>
        <v>2.9493722273732082E-2</v>
      </c>
      <c r="R217" s="302">
        <f t="shared" si="57"/>
        <v>2.9017496977515114E-2</v>
      </c>
      <c r="S217" s="302">
        <f t="shared" si="57"/>
        <v>3.1450786399410527E-2</v>
      </c>
      <c r="T217" s="302">
        <f t="shared" si="57"/>
        <v>3.0932816196543127E-2</v>
      </c>
      <c r="U217" s="302">
        <f t="shared" si="57"/>
        <v>2.9835538998675581E-2</v>
      </c>
      <c r="V217" s="302">
        <f t="shared" si="57"/>
        <v>2.972516517091426E-2</v>
      </c>
      <c r="W217" s="302">
        <f t="shared" si="57"/>
        <v>3.0872360348535646E-2</v>
      </c>
      <c r="X217" s="302">
        <f t="shared" si="57"/>
        <v>3.2829480131527436E-2</v>
      </c>
      <c r="Y217" s="302">
        <f t="shared" si="57"/>
        <v>3.1420305035422674E-2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0.27832654006437968</v>
      </c>
      <c r="C218" s="302">
        <f t="shared" si="58"/>
        <v>0.2998041243677641</v>
      </c>
      <c r="D218" s="302">
        <f t="shared" si="58"/>
        <v>0.30138694054895476</v>
      </c>
      <c r="E218" s="302">
        <f t="shared" si="58"/>
        <v>0.32256786913522495</v>
      </c>
      <c r="F218" s="302">
        <f t="shared" si="58"/>
        <v>0.29502970639081721</v>
      </c>
      <c r="G218" s="302">
        <f t="shared" si="58"/>
        <v>0.29891922513396202</v>
      </c>
      <c r="H218" s="302">
        <f t="shared" si="58"/>
        <v>0.2989057705508999</v>
      </c>
      <c r="I218" s="302">
        <f t="shared" si="58"/>
        <v>0.2774467341905526</v>
      </c>
      <c r="J218" s="302">
        <f t="shared" si="58"/>
        <v>0.29015201496284021</v>
      </c>
      <c r="K218" s="302">
        <f t="shared" si="58"/>
        <v>0.28190523061298367</v>
      </c>
      <c r="L218" s="302">
        <f t="shared" si="58"/>
        <v>0.28953226103418356</v>
      </c>
      <c r="M218" s="302">
        <f t="shared" si="58"/>
        <v>0.35029334209745738</v>
      </c>
      <c r="N218" s="302">
        <f t="shared" si="58"/>
        <v>0.23125474428803625</v>
      </c>
      <c r="O218" s="302">
        <f t="shared" si="58"/>
        <v>0.27842172508061691</v>
      </c>
      <c r="P218" s="302">
        <f t="shared" si="58"/>
        <v>0.26097483969425805</v>
      </c>
      <c r="Q218" s="302">
        <f t="shared" si="58"/>
        <v>0.27293433830090874</v>
      </c>
      <c r="R218" s="302">
        <f t="shared" si="58"/>
        <v>0.28467452627881373</v>
      </c>
      <c r="S218" s="302">
        <f t="shared" si="58"/>
        <v>0.22468975273845443</v>
      </c>
      <c r="T218" s="302">
        <f t="shared" si="58"/>
        <v>0.23746303171262825</v>
      </c>
      <c r="U218" s="302">
        <f t="shared" si="58"/>
        <v>0.26451515733520437</v>
      </c>
      <c r="V218" s="302">
        <f t="shared" si="58"/>
        <v>0.26723590142990988</v>
      </c>
      <c r="W218" s="302">
        <f t="shared" si="58"/>
        <v>0.2389544270350904</v>
      </c>
      <c r="X218" s="302">
        <f t="shared" si="58"/>
        <v>0.19070944691951994</v>
      </c>
      <c r="Y218" s="302">
        <f t="shared" si="58"/>
        <v>0.22545016461209888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</v>
      </c>
      <c r="C220" s="310">
        <f t="shared" si="60"/>
        <v>0</v>
      </c>
      <c r="D220" s="310">
        <f t="shared" si="60"/>
        <v>0</v>
      </c>
      <c r="E220" s="310">
        <f t="shared" si="60"/>
        <v>0</v>
      </c>
      <c r="F220" s="310">
        <f t="shared" si="60"/>
        <v>0</v>
      </c>
      <c r="G220" s="310">
        <f t="shared" si="60"/>
        <v>0</v>
      </c>
      <c r="H220" s="310">
        <f t="shared" si="60"/>
        <v>0</v>
      </c>
      <c r="I220" s="310">
        <f t="shared" si="60"/>
        <v>0</v>
      </c>
      <c r="J220" s="310">
        <f t="shared" si="60"/>
        <v>0</v>
      </c>
      <c r="K220" s="310">
        <f t="shared" si="60"/>
        <v>0</v>
      </c>
      <c r="L220" s="310">
        <f t="shared" si="60"/>
        <v>0</v>
      </c>
      <c r="M220" s="310">
        <f t="shared" si="60"/>
        <v>0</v>
      </c>
      <c r="N220" s="310">
        <f t="shared" si="60"/>
        <v>0</v>
      </c>
      <c r="O220" s="310">
        <f t="shared" si="60"/>
        <v>0</v>
      </c>
      <c r="P220" s="310">
        <f t="shared" si="60"/>
        <v>0</v>
      </c>
      <c r="Q220" s="310">
        <f t="shared" si="60"/>
        <v>0</v>
      </c>
      <c r="R220" s="310">
        <f t="shared" si="60"/>
        <v>0</v>
      </c>
      <c r="S220" s="310">
        <f t="shared" si="60"/>
        <v>0</v>
      </c>
      <c r="T220" s="310">
        <f t="shared" si="60"/>
        <v>0</v>
      </c>
      <c r="U220" s="310">
        <f t="shared" si="60"/>
        <v>0</v>
      </c>
      <c r="V220" s="310">
        <f t="shared" si="60"/>
        <v>0</v>
      </c>
      <c r="W220" s="310">
        <f t="shared" si="60"/>
        <v>0</v>
      </c>
      <c r="X220" s="310">
        <f t="shared" si="60"/>
        <v>0</v>
      </c>
      <c r="Y220" s="310">
        <f t="shared" si="60"/>
        <v>0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0.16140170938968873</v>
      </c>
      <c r="C233" s="272">
        <f>IF(C$34=0,0,(C$34-C$70)/NFM_fec!C$34)</f>
        <v>0.14383750240328028</v>
      </c>
      <c r="D233" s="272">
        <f>IF(D$34=0,0,(D$34-D$70)/NFM_fec!D$34)</f>
        <v>0.14311511489758164</v>
      </c>
      <c r="E233" s="272">
        <f>IF(E$34=0,0,(E$34-E$70)/NFM_fec!E$34)</f>
        <v>0.13066691445521197</v>
      </c>
      <c r="F233" s="272">
        <f>IF(F$34=0,0,(F$34-F$70)/NFM_fec!F$34)</f>
        <v>0.15184343627345992</v>
      </c>
      <c r="G233" s="272">
        <f>IF(G$34=0,0,(G$34-G$70)/NFM_fec!G$34)</f>
        <v>0.14963892957285019</v>
      </c>
      <c r="H233" s="272">
        <f>IF(H$34=0,0,(H$34-H$70)/NFM_fec!H$34)</f>
        <v>0.14317416396638294</v>
      </c>
      <c r="I233" s="272">
        <f>IF(I$34=0,0,(I$34-I$70)/NFM_fec!I$34)</f>
        <v>0.15792383504285964</v>
      </c>
      <c r="J233" s="272">
        <f>IF(J$34=0,0,(J$34-J$70)/NFM_fec!J$34)</f>
        <v>0.15251376077729042</v>
      </c>
      <c r="K233" s="272">
        <f>IF(K$34=0,0,(K$34-K$70)/NFM_fec!K$34)</f>
        <v>0.13719118136898006</v>
      </c>
      <c r="L233" s="272">
        <f>IF(L$34=0,0,(L$34-L$70)/NFM_fec!L$34)</f>
        <v>0.1373034964821056</v>
      </c>
      <c r="M233" s="272">
        <f>IF(M$34=0,0,(M$34-M$70)/NFM_fec!M$34)</f>
        <v>0.11617014865495663</v>
      </c>
      <c r="N233" s="272">
        <f>IF(N$34=0,0,(N$34-N$70)/NFM_fec!N$34)</f>
        <v>0.1137639105375997</v>
      </c>
      <c r="O233" s="272">
        <f>IF(O$34=0,0,(O$34-O$70)/NFM_fec!O$34)</f>
        <v>0.11479094978591427</v>
      </c>
      <c r="P233" s="272">
        <f>IF(P$34=0,0,(P$34-P$70)/NFM_fec!P$34)</f>
        <v>9.6913244238824137E-2</v>
      </c>
      <c r="Q233" s="272">
        <f>IF(Q$34=0,0,(Q$34-Q$70)/NFM_fec!Q$34)</f>
        <v>0.10375585706939074</v>
      </c>
      <c r="R233" s="272">
        <f>IF(R$34=0,0,(R$34-R$70)/NFM_fec!R$34)</f>
        <v>0.10155050761220576</v>
      </c>
      <c r="S233" s="272">
        <f>IF(S$34=0,0,(S$34-S$70)/NFM_fec!S$34)</f>
        <v>0.12818797329619308</v>
      </c>
      <c r="T233" s="272">
        <f>IF(T$34=0,0,(T$34-T$70)/NFM_fec!T$34)</f>
        <v>0.12536705394314956</v>
      </c>
      <c r="U233" s="272">
        <f>IF(U$34=0,0,(U$34-U$70)/NFM_fec!U$34)</f>
        <v>0.12360944139798621</v>
      </c>
      <c r="V233" s="272">
        <f>IF(V$34=0,0,(V$34-V$70)/NFM_fec!V$34)</f>
        <v>0.12017186247723004</v>
      </c>
      <c r="W233" s="272">
        <f>IF(W$34=0,0,(W$34-W$70)/NFM_fec!W$34)</f>
        <v>0.12703130884136205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0.74328990624073654</v>
      </c>
      <c r="C238" s="275">
        <f>IF(C$39=0,0,C$39/NFM_fec!C$39)</f>
        <v>0.64172561368120618</v>
      </c>
      <c r="D238" s="275">
        <f>IF(D$39=0,0,D$39/NFM_fec!D$39)</f>
        <v>0.63693506720460991</v>
      </c>
      <c r="E238" s="275">
        <f>IF(E$39=0,0,E$39/NFM_fec!E$39)</f>
        <v>0.5630278543889593</v>
      </c>
      <c r="F238" s="275">
        <f>IF(F$39=0,0,F$39/NFM_fec!F$39)</f>
        <v>0.67913011396365253</v>
      </c>
      <c r="G238" s="275">
        <f>IF(G$39=0,0,G$39/NFM_fec!G$39)</f>
        <v>0.66524429910796012</v>
      </c>
      <c r="H238" s="275">
        <f>IF(H$39=0,0,H$39/NFM_fec!H$39)</f>
        <v>0.64123371670929197</v>
      </c>
      <c r="I238" s="275">
        <f>IF(I$39=0,0,I$39/NFM_fec!I$39)</f>
        <v>0.7289883403245655</v>
      </c>
      <c r="J238" s="275">
        <f>IF(J$39=0,0,J$39/NFM_fec!J$39)</f>
        <v>0.68894117422261658</v>
      </c>
      <c r="K238" s="275">
        <f>IF(K$39=0,0,K$39/NFM_fec!K$39)</f>
        <v>0.64326150833862139</v>
      </c>
      <c r="L238" s="275">
        <f>IF(L$39=0,0,L$39/NFM_fec!L$39)</f>
        <v>0.63253164227714354</v>
      </c>
      <c r="M238" s="275">
        <f>IF(M$39=0,0,M$39/NFM_fec!M$39)</f>
        <v>0.47734352193722029</v>
      </c>
      <c r="N238" s="275">
        <f>IF(N$39=0,0,N$39/NFM_fec!N$39)</f>
        <v>0.60546893129465806</v>
      </c>
      <c r="O238" s="275">
        <f>IF(O$39=0,0,O$39/NFM_fec!O$39)</f>
        <v>0.55997118409976765</v>
      </c>
      <c r="P238" s="275">
        <f>IF(P$39=0,0,P$39/NFM_fec!P$39)</f>
        <v>0.50845036932203613</v>
      </c>
      <c r="Q238" s="275">
        <f>IF(Q$39=0,0,Q$39/NFM_fec!Q$39)</f>
        <v>0.52318132870363654</v>
      </c>
      <c r="R238" s="275">
        <f>IF(R$39=0,0,R$39/NFM_fec!R$39)</f>
        <v>0.49830612919564127</v>
      </c>
      <c r="S238" s="275">
        <f>IF(S$39=0,0,S$39/NFM_fec!S$39)</f>
        <v>0.70593761473063588</v>
      </c>
      <c r="T238" s="275">
        <f>IF(T$39=0,0,T$39/NFM_fec!T$39)</f>
        <v>0.6683829696962067</v>
      </c>
      <c r="U238" s="275">
        <f>IF(U$39=0,0,U$39/NFM_fec!U$39)</f>
        <v>0.61448949752359183</v>
      </c>
      <c r="V238" s="275">
        <f>IF(V$39=0,0,V$39/NFM_fec!V$39)</f>
        <v>0.59646577363409103</v>
      </c>
      <c r="W238" s="275">
        <f>IF(W$39=0,0,W$39/NFM_fec!W$39)</f>
        <v>0.67164024263309896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0.74328990624073665</v>
      </c>
      <c r="C240" s="276">
        <f>IF(C$46=0,0,C$46/NFM_fec!C$46)</f>
        <v>0.64172561368120618</v>
      </c>
      <c r="D240" s="276">
        <f>IF(D$46=0,0,D$46/NFM_fec!D$46)</f>
        <v>0.63693506720460979</v>
      </c>
      <c r="E240" s="276">
        <f>IF(E$46=0,0,E$46/NFM_fec!E$46)</f>
        <v>0.5630278543889593</v>
      </c>
      <c r="F240" s="276">
        <f>IF(F$46=0,0,F$46/NFM_fec!F$46)</f>
        <v>0.67913011396365264</v>
      </c>
      <c r="G240" s="276">
        <f>IF(G$46=0,0,G$46/NFM_fec!G$46)</f>
        <v>0.66524429910796001</v>
      </c>
      <c r="H240" s="276">
        <f>IF(H$46=0,0,H$46/NFM_fec!H$46)</f>
        <v>0.64123371670929186</v>
      </c>
      <c r="I240" s="276">
        <f>IF(I$46=0,0,I$46/NFM_fec!I$46)</f>
        <v>0.72898834032456539</v>
      </c>
      <c r="J240" s="276">
        <f>IF(J$46=0,0,J$46/NFM_fec!J$46)</f>
        <v>0.68894117422261636</v>
      </c>
      <c r="K240" s="276">
        <f>IF(K$46=0,0,K$46/NFM_fec!K$46)</f>
        <v>0.64326150833862139</v>
      </c>
      <c r="L240" s="276">
        <f>IF(L$46=0,0,L$46/NFM_fec!L$46)</f>
        <v>0.63253164227714365</v>
      </c>
      <c r="M240" s="276">
        <f>IF(M$46=0,0,M$46/NFM_fec!M$46)</f>
        <v>0.47734352193722013</v>
      </c>
      <c r="N240" s="276">
        <f>IF(N$46=0,0,N$46/NFM_fec!N$46)</f>
        <v>0.60546893129465773</v>
      </c>
      <c r="O240" s="276">
        <f>IF(O$46=0,0,O$46/NFM_fec!O$46)</f>
        <v>0.55997118409976765</v>
      </c>
      <c r="P240" s="276">
        <f>IF(P$46=0,0,P$46/NFM_fec!P$46)</f>
        <v>0.5084503693220358</v>
      </c>
      <c r="Q240" s="276">
        <f>IF(Q$46=0,0,Q$46/NFM_fec!Q$46)</f>
        <v>0.52337304603014689</v>
      </c>
      <c r="R240" s="276">
        <f>IF(R$46=0,0,R$46/NFM_fec!R$46)</f>
        <v>0.49860735611395945</v>
      </c>
      <c r="S240" s="276">
        <f>IF(S$46=0,0,S$46/NFM_fec!S$46)</f>
        <v>0.70621173588340358</v>
      </c>
      <c r="T240" s="276">
        <f>IF(T$46=0,0,T$46/NFM_fec!T$46)</f>
        <v>0.66997882686470722</v>
      </c>
      <c r="U240" s="276">
        <f>IF(U$46=0,0,U$46/NFM_fec!U$46)</f>
        <v>0.6166884217095</v>
      </c>
      <c r="V240" s="276">
        <f>IF(V$46=0,0,V$46/NFM_fec!V$46)</f>
        <v>0.59857881704517846</v>
      </c>
      <c r="W240" s="276">
        <f>IF(W$46=0,0,W$46/NFM_fec!W$46)</f>
        <v>0.67355447072432795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1.8172197667284895</v>
      </c>
      <c r="C241" s="277">
        <f>IF(C$53=0,0,C$53/NFM_fec!C$53)</f>
        <v>1.7231529830823875</v>
      </c>
      <c r="D241" s="277">
        <f>IF(D$53=0,0,D$53/NFM_fec!D$53)</f>
        <v>1.7251969511018448</v>
      </c>
      <c r="E241" s="277">
        <f>IF(E$53=0,0,E$53/NFM_fec!E$53)</f>
        <v>1.7000217505079556</v>
      </c>
      <c r="F241" s="277">
        <f>IF(F$53=0,0,F$53/NFM_fec!F$53)</f>
        <v>1.7727563107099842</v>
      </c>
      <c r="G241" s="277">
        <f>IF(G$53=0,0,G$53/NFM_fec!G$53)</f>
        <v>1.7663365415091208</v>
      </c>
      <c r="H241" s="277">
        <f>IF(H$53=0,0,H$53/NFM_fec!H$53)</f>
        <v>1.7406444257251272</v>
      </c>
      <c r="I241" s="277">
        <f>IF(I$53=0,0,I$53/NFM_fec!I$53)</f>
        <v>1.7862035353252665</v>
      </c>
      <c r="J241" s="277">
        <f>IF(J$53=0,0,J$53/NFM_fec!J$53)</f>
        <v>1.7727674587190321</v>
      </c>
      <c r="K241" s="277">
        <f>IF(K$53=0,0,K$53/NFM_fec!K$53)</f>
        <v>1.7033194711317541</v>
      </c>
      <c r="L241" s="277">
        <f>IF(L$53=0,0,L$53/NFM_fec!L$53)</f>
        <v>1.7097021822136029</v>
      </c>
      <c r="M241" s="277">
        <f>IF(M$53=0,0,M$53/NFM_fec!M$53)</f>
        <v>1.6360377913052597</v>
      </c>
      <c r="N241" s="277">
        <f>IF(N$53=0,0,N$53/NFM_fec!N$53)</f>
        <v>1.2249784390281127</v>
      </c>
      <c r="O241" s="277">
        <f>IF(O$53=0,0,O$53/NFM_fec!O$53)</f>
        <v>1.5779586231377405</v>
      </c>
      <c r="P241" s="277">
        <f>IF(P$53=0,0,P$53/NFM_fec!P$53)</f>
        <v>1.4296128683749856</v>
      </c>
      <c r="Q241" s="277">
        <f>IF(Q$53=0,0,Q$53/NFM_fec!Q$53)</f>
        <v>1.5221654768989052</v>
      </c>
      <c r="R241" s="277">
        <f>IF(R$53=0,0,R$53/NFM_fec!R$53)</f>
        <v>1.5170551614373471</v>
      </c>
      <c r="S241" s="277">
        <f>IF(S$53=0,0,S$53/NFM_fec!S$53)</f>
        <v>1.625039551965209</v>
      </c>
      <c r="T241" s="277">
        <f>IF(T$53=0,0,T$53/NFM_fec!T$53)</f>
        <v>1.6221117953394248</v>
      </c>
      <c r="U241" s="277">
        <f>IF(U$53=0,0,U$53/NFM_fec!U$53)</f>
        <v>1.6312498100942905</v>
      </c>
      <c r="V241" s="277">
        <f>IF(V$53=0,0,V$53/NFM_fec!V$53)</f>
        <v>1.6144449828274414</v>
      </c>
      <c r="W241" s="277">
        <f>IF(W$53=0,0,W$53/NFM_fec!W$53)</f>
        <v>1.6284538252070211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1.0405883641921043</v>
      </c>
      <c r="C243" s="272">
        <f>IF(C$72=0,0,C$72/NFM_fec!C$72)</f>
        <v>0.94384964887504208</v>
      </c>
      <c r="D243" s="272">
        <f>IF(D$72=0,0,D$72/NFM_fec!D$72)</f>
        <v>0.94078932988333142</v>
      </c>
      <c r="E243" s="272">
        <f>IF(E$72=0,0,E$72/NFM_fec!E$72)</f>
        <v>0.87892030892069706</v>
      </c>
      <c r="F243" s="272">
        <f>IF(F$72=0,0,F$72/NFM_fec!F$72)</f>
        <v>0.98520766127811887</v>
      </c>
      <c r="G243" s="272">
        <f>IF(G$72=0,0,G$72/NFM_fec!G$72)</f>
        <v>0.97382211665190388</v>
      </c>
      <c r="H243" s="272">
        <f>IF(H$72=0,0,H$72/NFM_fec!H$72)</f>
        <v>0.94567264581937038</v>
      </c>
      <c r="I243" s="272">
        <f>IF(I$72=0,0,I$72/NFM_fec!I$72)</f>
        <v>1.0205338726133877</v>
      </c>
      <c r="J243" s="272">
        <f>IF(J$72=0,0,J$72/NFM_fec!J$72)</f>
        <v>0.99059396308792769</v>
      </c>
      <c r="K243" s="272">
        <f>IF(K$72=0,0,K$72/NFM_fec!K$72)</f>
        <v>0.92746500933957043</v>
      </c>
      <c r="L243" s="272">
        <f>IF(L$72=0,0,L$72/NFM_fec!L$72)</f>
        <v>0.92408614465172612</v>
      </c>
      <c r="M243" s="272">
        <f>IF(M$72=0,0,M$72/NFM_fec!M$72)</f>
        <v>0.79869736977507921</v>
      </c>
      <c r="N243" s="272">
        <f>IF(N$72=0,0,N$72/NFM_fec!N$72)</f>
        <v>0.77259850785480444</v>
      </c>
      <c r="O243" s="272">
        <f>IF(O$72=0,0,O$72/NFM_fec!O$72)</f>
        <v>0.82169772603262536</v>
      </c>
      <c r="P243" s="272">
        <f>IF(P$72=0,0,P$72/NFM_fec!P$72)</f>
        <v>0.73532307128079089</v>
      </c>
      <c r="Q243" s="272">
        <f>IF(Q$72=0,0,Q$72/NFM_fec!Q$72)</f>
        <v>0.77217317561751175</v>
      </c>
      <c r="R243" s="272">
        <f>IF(R$72=0,0,R$72/NFM_fec!R$72)</f>
        <v>0.75376920109461132</v>
      </c>
      <c r="S243" s="272">
        <f>IF(S$72=0,0,S$72/NFM_fec!S$72)</f>
        <v>0.93251802978126963</v>
      </c>
      <c r="T243" s="272">
        <f>IF(T$72=0,0,T$72/NFM_fec!T$72)</f>
        <v>0.90696244700902384</v>
      </c>
      <c r="U243" s="272">
        <f>IF(U$72=0,0,U$72/NFM_fec!U$72)</f>
        <v>0.8764027639318408</v>
      </c>
      <c r="V243" s="272">
        <f>IF(V$72=0,0,V$72/NFM_fec!V$72)</f>
        <v>0.85790094608269429</v>
      </c>
      <c r="W243" s="272">
        <f>IF(W$72=0,0,W$72/NFM_fec!W$72)</f>
        <v>0.9122852207786063</v>
      </c>
      <c r="X243" s="272">
        <f>IF(X$72=0,0,X$72/NFM_fec!X$72)</f>
        <v>1.0174055498333243</v>
      </c>
      <c r="Y243" s="272">
        <f>IF(Y$72=0,0,Y$72/NFM_fec!Y$72)</f>
        <v>0.86818049685273124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0.74328990624073654</v>
      </c>
      <c r="C248" s="275">
        <f>IF(C$77=0,0,C$77/NFM_fec!C$77)</f>
        <v>0.64172561368120606</v>
      </c>
      <c r="D248" s="275">
        <f>IF(D$77=0,0,D$77/NFM_fec!D$77)</f>
        <v>0.63693506720460979</v>
      </c>
      <c r="E248" s="275">
        <f>IF(E$77=0,0,E$77/NFM_fec!E$77)</f>
        <v>0.5630278543889593</v>
      </c>
      <c r="F248" s="275">
        <f>IF(F$77=0,0,F$77/NFM_fec!F$77)</f>
        <v>0.67913011396365275</v>
      </c>
      <c r="G248" s="275">
        <f>IF(G$77=0,0,G$77/NFM_fec!G$77)</f>
        <v>0.66524429910796024</v>
      </c>
      <c r="H248" s="275">
        <f>IF(H$77=0,0,H$77/NFM_fec!H$77)</f>
        <v>0.64123371670929186</v>
      </c>
      <c r="I248" s="275">
        <f>IF(I$77=0,0,I$77/NFM_fec!I$77)</f>
        <v>0.72898834032456528</v>
      </c>
      <c r="J248" s="275">
        <f>IF(J$77=0,0,J$77/NFM_fec!J$77)</f>
        <v>0.68894117422261691</v>
      </c>
      <c r="K248" s="275">
        <f>IF(K$77=0,0,K$77/NFM_fec!K$77)</f>
        <v>0.6432615083386215</v>
      </c>
      <c r="L248" s="275">
        <f>IF(L$77=0,0,L$77/NFM_fec!L$77)</f>
        <v>0.63253164227714354</v>
      </c>
      <c r="M248" s="275">
        <f>IF(M$77=0,0,M$77/NFM_fec!M$77)</f>
        <v>0.47734352193722029</v>
      </c>
      <c r="N248" s="275">
        <f>IF(N$77=0,0,N$77/NFM_fec!N$77)</f>
        <v>0.60546893129465806</v>
      </c>
      <c r="O248" s="275">
        <f>IF(O$77=0,0,O$77/NFM_fec!O$77)</f>
        <v>0.55997118409976787</v>
      </c>
      <c r="P248" s="275">
        <f>IF(P$77=0,0,P$77/NFM_fec!P$77)</f>
        <v>0.5084503693220358</v>
      </c>
      <c r="Q248" s="275">
        <f>IF(Q$77=0,0,Q$77/NFM_fec!Q$77)</f>
        <v>0.52318132870363665</v>
      </c>
      <c r="R248" s="275">
        <f>IF(R$77=0,0,R$77/NFM_fec!R$77)</f>
        <v>0.49830612919564155</v>
      </c>
      <c r="S248" s="275">
        <f>IF(S$77=0,0,S$77/NFM_fec!S$77)</f>
        <v>0.70593761473063588</v>
      </c>
      <c r="T248" s="275">
        <f>IF(T$77=0,0,T$77/NFM_fec!T$77)</f>
        <v>0.66838296969620636</v>
      </c>
      <c r="U248" s="275">
        <f>IF(U$77=0,0,U$77/NFM_fec!U$77)</f>
        <v>0.61448949752359205</v>
      </c>
      <c r="V248" s="275">
        <f>IF(V$77=0,0,V$77/NFM_fec!V$77)</f>
        <v>0.59646577363409103</v>
      </c>
      <c r="W248" s="275">
        <f>IF(W$77=0,0,W$77/NFM_fec!W$77)</f>
        <v>0.67164024263309896</v>
      </c>
      <c r="X248" s="275">
        <f>IF(X$77=0,0,X$77/NFM_fec!X$77)</f>
        <v>0.81900965525696545</v>
      </c>
      <c r="Y248" s="275">
        <f>IF(Y$77=0,0,Y$77/NFM_fec!Y$77)</f>
        <v>0.6457699138334384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0.74328990624073654</v>
      </c>
      <c r="C249" s="276">
        <f>IF(C$83=0,0,C$83/NFM_fec!C$83)</f>
        <v>0.64172561368120595</v>
      </c>
      <c r="D249" s="276">
        <f>IF(D$83=0,0,D$83/NFM_fec!D$83)</f>
        <v>0.63693506720460979</v>
      </c>
      <c r="E249" s="276">
        <f>IF(E$83=0,0,E$83/NFM_fec!E$83)</f>
        <v>0.56302785438895941</v>
      </c>
      <c r="F249" s="276">
        <f>IF(F$83=0,0,F$83/NFM_fec!F$83)</f>
        <v>0.67913011396365286</v>
      </c>
      <c r="G249" s="276">
        <f>IF(G$83=0,0,G$83/NFM_fec!G$83)</f>
        <v>0.6652442991079599</v>
      </c>
      <c r="H249" s="276">
        <f>IF(H$83=0,0,H$83/NFM_fec!H$83)</f>
        <v>0.64123371670929219</v>
      </c>
      <c r="I249" s="276">
        <f>IF(I$83=0,0,I$83/NFM_fec!I$83)</f>
        <v>0.72898834032456539</v>
      </c>
      <c r="J249" s="276">
        <f>IF(J$83=0,0,J$83/NFM_fec!J$83)</f>
        <v>0.68894117422261669</v>
      </c>
      <c r="K249" s="276">
        <f>IF(K$83=0,0,K$83/NFM_fec!K$83)</f>
        <v>0.64326150833862161</v>
      </c>
      <c r="L249" s="276">
        <f>IF(L$83=0,0,L$83/NFM_fec!L$83)</f>
        <v>0.63253164227714365</v>
      </c>
      <c r="M249" s="276">
        <f>IF(M$83=0,0,M$83/NFM_fec!M$83)</f>
        <v>0.47734352193722029</v>
      </c>
      <c r="N249" s="276">
        <f>IF(N$83=0,0,N$83/NFM_fec!N$83)</f>
        <v>0.60546893129465817</v>
      </c>
      <c r="O249" s="276">
        <f>IF(O$83=0,0,O$83/NFM_fec!O$83)</f>
        <v>0.55997118409976787</v>
      </c>
      <c r="P249" s="276">
        <f>IF(P$83=0,0,P$83/NFM_fec!P$83)</f>
        <v>0.50845036932203591</v>
      </c>
      <c r="Q249" s="276">
        <f>IF(Q$83=0,0,Q$83/NFM_fec!Q$83)</f>
        <v>0.52337304603014689</v>
      </c>
      <c r="R249" s="276">
        <f>IF(R$83=0,0,R$83/NFM_fec!R$83)</f>
        <v>0.49860735611395957</v>
      </c>
      <c r="S249" s="276">
        <f>IF(S$83=0,0,S$83/NFM_fec!S$83)</f>
        <v>0.7062117358834038</v>
      </c>
      <c r="T249" s="276">
        <f>IF(T$83=0,0,T$83/NFM_fec!T$83)</f>
        <v>0.66997882686470733</v>
      </c>
      <c r="U249" s="276">
        <f>IF(U$83=0,0,U$83/NFM_fec!U$83)</f>
        <v>0.61668842170949967</v>
      </c>
      <c r="V249" s="276">
        <f>IF(V$83=0,0,V$83/NFM_fec!V$83)</f>
        <v>0.59857881704517857</v>
      </c>
      <c r="W249" s="276">
        <f>IF(W$83=0,0,W$83/NFM_fec!W$83)</f>
        <v>0.67355447072432795</v>
      </c>
      <c r="X249" s="276">
        <f>IF(X$83=0,0,X$83/NFM_fec!X$83)</f>
        <v>0.82167428160479561</v>
      </c>
      <c r="Y249" s="276">
        <f>IF(Y$83=0,0,Y$83/NFM_fec!Y$83)</f>
        <v>0.64865576993212026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0.74328990624073665</v>
      </c>
      <c r="C250" s="276">
        <f>IF(C$90=0,0,C$90/NFM_fec!C$90)</f>
        <v>0.64172561368120618</v>
      </c>
      <c r="D250" s="276">
        <f>IF(D$90=0,0,D$90/NFM_fec!D$90)</f>
        <v>0.63693506720460979</v>
      </c>
      <c r="E250" s="276">
        <f>IF(E$90=0,0,E$90/NFM_fec!E$90)</f>
        <v>0.5630278543889593</v>
      </c>
      <c r="F250" s="276">
        <f>IF(F$90=0,0,F$90/NFM_fec!F$90)</f>
        <v>0.67913011396365275</v>
      </c>
      <c r="G250" s="276">
        <f>IF(G$90=0,0,G$90/NFM_fec!G$90)</f>
        <v>0.6652442991079599</v>
      </c>
      <c r="H250" s="276">
        <f>IF(H$90=0,0,H$90/NFM_fec!H$90)</f>
        <v>0.64123371670929197</v>
      </c>
      <c r="I250" s="276">
        <f>IF(I$90=0,0,I$90/NFM_fec!I$90)</f>
        <v>0.72898834032456539</v>
      </c>
      <c r="J250" s="276">
        <f>IF(J$90=0,0,J$90/NFM_fec!J$90)</f>
        <v>0.68894117422261658</v>
      </c>
      <c r="K250" s="276">
        <f>IF(K$90=0,0,K$90/NFM_fec!K$90)</f>
        <v>0.64326150833862128</v>
      </c>
      <c r="L250" s="276">
        <f>IF(L$90=0,0,L$90/NFM_fec!L$90)</f>
        <v>0.63253164227714354</v>
      </c>
      <c r="M250" s="276">
        <f>IF(M$90=0,0,M$90/NFM_fec!M$90)</f>
        <v>0.47734352193722035</v>
      </c>
      <c r="N250" s="276">
        <f>IF(N$90=0,0,N$90/NFM_fec!N$90)</f>
        <v>0.60546893129465806</v>
      </c>
      <c r="O250" s="276">
        <f>IF(O$90=0,0,O$90/NFM_fec!O$90)</f>
        <v>0.55997118409976776</v>
      </c>
      <c r="P250" s="276">
        <f>IF(P$90=0,0,P$90/NFM_fec!P$90)</f>
        <v>0.50845036932203591</v>
      </c>
      <c r="Q250" s="276">
        <f>IF(Q$90=0,0,Q$90/NFM_fec!Q$90)</f>
        <v>0.523373046030147</v>
      </c>
      <c r="R250" s="276">
        <f>IF(R$90=0,0,R$90/NFM_fec!R$90)</f>
        <v>0.49860735611395968</v>
      </c>
      <c r="S250" s="276">
        <f>IF(S$90=0,0,S$90/NFM_fec!S$90)</f>
        <v>0.7062117358834038</v>
      </c>
      <c r="T250" s="276">
        <f>IF(T$90=0,0,T$90/NFM_fec!T$90)</f>
        <v>0.66997882686470711</v>
      </c>
      <c r="U250" s="276">
        <f>IF(U$90=0,0,U$90/NFM_fec!U$90)</f>
        <v>0.61668842170949978</v>
      </c>
      <c r="V250" s="276">
        <f>IF(V$90=0,0,V$90/NFM_fec!V$90)</f>
        <v>0.59857881704517824</v>
      </c>
      <c r="W250" s="276">
        <f>IF(W$90=0,0,W$90/NFM_fec!W$90)</f>
        <v>0.67355447072432795</v>
      </c>
      <c r="X250" s="276">
        <f>IF(X$90=0,0,X$90/NFM_fec!X$90)</f>
        <v>0.82167428160479561</v>
      </c>
      <c r="Y250" s="276">
        <f>IF(Y$90=0,0,Y$90/NFM_fec!Y$90)</f>
        <v>0.64865576993212004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1.8094223407913441</v>
      </c>
      <c r="C251" s="277">
        <f>IF(C$97=0,0,C$97/NFM_fec!C$97)</f>
        <v>1.7211749796892319</v>
      </c>
      <c r="D251" s="277">
        <f>IF(D$97=0,0,D$97/NFM_fec!D$97)</f>
        <v>1.7238460850700004</v>
      </c>
      <c r="E251" s="277">
        <f>IF(E$97=0,0,E$97/NFM_fec!E$97)</f>
        <v>1.7074354396520393</v>
      </c>
      <c r="F251" s="277">
        <f>IF(F$97=0,0,F$97/NFM_fec!F$97)</f>
        <v>1.7664734978820205</v>
      </c>
      <c r="G251" s="277">
        <f>IF(G$97=0,0,G$97/NFM_fec!G$97)</f>
        <v>1.7610084058977078</v>
      </c>
      <c r="H251" s="277">
        <f>IF(H$97=0,0,H$97/NFM_fec!H$97)</f>
        <v>1.7414058158426897</v>
      </c>
      <c r="I251" s="277">
        <f>IF(I$97=0,0,I$97/NFM_fec!I$97)</f>
        <v>1.7794504616330018</v>
      </c>
      <c r="J251" s="277">
        <f>IF(J$97=0,0,J$97/NFM_fec!J$97)</f>
        <v>1.7671991529552771</v>
      </c>
      <c r="K251" s="277">
        <f>IF(K$97=0,0,K$97/NFM_fec!K$97)</f>
        <v>1.7150449760492337</v>
      </c>
      <c r="L251" s="277">
        <f>IF(L$97=0,0,L$97/NFM_fec!L$97)</f>
        <v>1.7190815978006637</v>
      </c>
      <c r="M251" s="277">
        <f>IF(M$97=0,0,M$97/NFM_fec!M$97)</f>
        <v>1.6521483996206086</v>
      </c>
      <c r="N251" s="277">
        <f>IF(N$97=0,0,N$97/NFM_fec!N$97)</f>
        <v>1.2346270070357972</v>
      </c>
      <c r="O251" s="277">
        <f>IF(O$97=0,0,O$97/NFM_fec!O$97)</f>
        <v>1.6166955936503276</v>
      </c>
      <c r="P251" s="277">
        <f>IF(P$97=0,0,P$97/NFM_fec!P$97)</f>
        <v>1.4966939696006238</v>
      </c>
      <c r="Q251" s="277">
        <f>IF(Q$97=0,0,Q$97/NFM_fec!Q$97)</f>
        <v>1.5823243465395342</v>
      </c>
      <c r="R251" s="277">
        <f>IF(R$97=0,0,R$97/NFM_fec!R$97)</f>
        <v>1.575745923892699</v>
      </c>
      <c r="S251" s="277">
        <f>IF(S$97=0,0,S$97/NFM_fec!S$97)</f>
        <v>1.6724698643063876</v>
      </c>
      <c r="T251" s="277">
        <f>IF(T$97=0,0,T$97/NFM_fec!T$97)</f>
        <v>1.6672320914965766</v>
      </c>
      <c r="U251" s="277">
        <f>IF(U$97=0,0,U$97/NFM_fec!U$97)</f>
        <v>1.6661783440153464</v>
      </c>
      <c r="V251" s="277">
        <f>IF(V$97=0,0,V$97/NFM_fec!V$97)</f>
        <v>1.6527451116611636</v>
      </c>
      <c r="W251" s="277">
        <f>IF(W$97=0,0,W$97/NFM_fec!W$97)</f>
        <v>1.669808155076334</v>
      </c>
      <c r="X251" s="277">
        <f>IF(X$97=0,0,X$97/NFM_fec!X$97)</f>
        <v>1.6998031872656147</v>
      </c>
      <c r="Y251" s="277">
        <f>IF(Y$97=0,0,Y$97/NFM_fec!Y$97)</f>
        <v>1.6187559047298878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0.89804861621844423</v>
      </c>
      <c r="C253" s="272">
        <f>IF(C$115=0,0,(C$115-C$158)/NFM_fec!C$115)</f>
        <v>0.79994544923978694</v>
      </c>
      <c r="D253" s="272">
        <f>IF(D$115=0,0,(D$115-D$158)/NFM_fec!D$115)</f>
        <v>0.79607596737158781</v>
      </c>
      <c r="E253" s="272">
        <f>IF(E$115=0,0,(E$115-E$158)/NFM_fec!E$115)</f>
        <v>0.72868930539382781</v>
      </c>
      <c r="F253" s="272">
        <f>IF(F$115=0,0,(F$115-F$158)/NFM_fec!F$115)</f>
        <v>0.83943816846377572</v>
      </c>
      <c r="G253" s="272">
        <f>IF(G$115=0,0,(G$115-G$158)/NFM_fec!G$115)</f>
        <v>0.82701583906072973</v>
      </c>
      <c r="H253" s="272">
        <f>IF(H$115=0,0,(H$115-H$158)/NFM_fec!H$115)</f>
        <v>0.80026870040329767</v>
      </c>
      <c r="I253" s="272">
        <f>IF(I$115=0,0,(I$115-I$158)/NFM_fec!I$115)</f>
        <v>0.88057455843141641</v>
      </c>
      <c r="J253" s="272">
        <f>IF(J$115=0,0,(J$115-J$158)/NFM_fec!J$115)</f>
        <v>0.84655406638716946</v>
      </c>
      <c r="K253" s="272">
        <f>IF(K$115=0,0,(K$115-K$158)/NFM_fec!K$115)</f>
        <v>0.78992619468208647</v>
      </c>
      <c r="L253" s="272">
        <f>IF(L$115=0,0,(L$115-L$158)/NFM_fec!L$115)</f>
        <v>0.7836046397905776</v>
      </c>
      <c r="M253" s="272">
        <f>IF(M$115=0,0,(M$115-M$158)/NFM_fec!M$115)</f>
        <v>0.64621721852459624</v>
      </c>
      <c r="N253" s="272">
        <f>IF(N$115=0,0,(N$115-N$158)/NFM_fec!N$115)</f>
        <v>0.69008251024165412</v>
      </c>
      <c r="O253" s="272">
        <f>IF(O$115=0,0,(O$115-O$158)/NFM_fec!O$115)</f>
        <v>0.69327668067653148</v>
      </c>
      <c r="P253" s="272">
        <f>IF(P$115=0,0,(P$115-P$158)/NFM_fec!P$115)</f>
        <v>0.62206440774140426</v>
      </c>
      <c r="Q253" s="272">
        <f>IF(Q$115=0,0,(Q$115-Q$158)/NFM_fec!Q$115)</f>
        <v>0.64881501316489454</v>
      </c>
      <c r="R253" s="272">
        <f>IF(R$115=0,0,(R$115-R$158)/NFM_fec!R$115)</f>
        <v>0.62777749040671538</v>
      </c>
      <c r="S253" s="272">
        <f>IF(S$115=0,0,(S$115-S$158)/NFM_fec!S$115)</f>
        <v>0.8183646250032357</v>
      </c>
      <c r="T253" s="272">
        <f>IF(T$115=0,0,(T$115-T$158)/NFM_fec!T$115)</f>
        <v>0.78834331530471924</v>
      </c>
      <c r="U253" s="272">
        <f>IF(U$115=0,0,(U$115-U$158)/NFM_fec!U$115)</f>
        <v>0.74846210496802013</v>
      </c>
      <c r="V253" s="272">
        <f>IF(V$115=0,0,(V$115-V$158)/NFM_fec!V$115)</f>
        <v>0.7301232106379939</v>
      </c>
      <c r="W253" s="272">
        <f>IF(W$115=0,0,(W$115-W$158)/NFM_fec!W$115)</f>
        <v>0.79301220924812732</v>
      </c>
      <c r="X253" s="272">
        <f>IF(X$115=0,0,(X$115-X$158)/NFM_fec!X$115)</f>
        <v>0.91594600195568132</v>
      </c>
      <c r="Y253" s="272">
        <f>IF(Y$115=0,0,(Y$115-Y$158)/NFM_fec!Y$115)</f>
        <v>0.75697781324358526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0.74328990624073665</v>
      </c>
      <c r="C258" s="275">
        <f>IF(C$120=0,0,C$120/NFM_fec!C$120)</f>
        <v>0.6417256136812064</v>
      </c>
      <c r="D258" s="275">
        <f>IF(D$120=0,0,D$120/NFM_fec!D$120)</f>
        <v>0.63693506720460979</v>
      </c>
      <c r="E258" s="275">
        <f>IF(E$120=0,0,E$120/NFM_fec!E$120)</f>
        <v>0.5630278543889593</v>
      </c>
      <c r="F258" s="275">
        <f>IF(F$120=0,0,F$120/NFM_fec!F$120)</f>
        <v>0.67913011396365242</v>
      </c>
      <c r="G258" s="275">
        <f>IF(G$120=0,0,G$120/NFM_fec!G$120)</f>
        <v>0.66524429910796024</v>
      </c>
      <c r="H258" s="275">
        <f>IF(H$120=0,0,H$120/NFM_fec!H$120)</f>
        <v>0.64123371670929208</v>
      </c>
      <c r="I258" s="275">
        <f>IF(I$120=0,0,I$120/NFM_fec!I$120)</f>
        <v>0.72898834032456539</v>
      </c>
      <c r="J258" s="275">
        <f>IF(J$120=0,0,J$120/NFM_fec!J$120)</f>
        <v>0.68894117422261658</v>
      </c>
      <c r="K258" s="275">
        <f>IF(K$120=0,0,K$120/NFM_fec!K$120)</f>
        <v>0.64326150833862117</v>
      </c>
      <c r="L258" s="275">
        <f>IF(L$120=0,0,L$120/NFM_fec!L$120)</f>
        <v>0.63253164227714354</v>
      </c>
      <c r="M258" s="275">
        <f>IF(M$120=0,0,M$120/NFM_fec!M$120)</f>
        <v>0.47734352193722035</v>
      </c>
      <c r="N258" s="275">
        <f>IF(N$120=0,0,N$120/NFM_fec!N$120)</f>
        <v>0.60546893129465806</v>
      </c>
      <c r="O258" s="275">
        <f>IF(O$120=0,0,O$120/NFM_fec!O$120)</f>
        <v>0.55997118409976787</v>
      </c>
      <c r="P258" s="275">
        <f>IF(P$120=0,0,P$120/NFM_fec!P$120)</f>
        <v>0.50845036932203591</v>
      </c>
      <c r="Q258" s="275">
        <f>IF(Q$120=0,0,Q$120/NFM_fec!Q$120)</f>
        <v>0.52318132870363654</v>
      </c>
      <c r="R258" s="275">
        <f>IF(R$120=0,0,R$120/NFM_fec!R$120)</f>
        <v>0.49830612919564138</v>
      </c>
      <c r="S258" s="275">
        <f>IF(S$120=0,0,S$120/NFM_fec!S$120)</f>
        <v>0.70593761473063599</v>
      </c>
      <c r="T258" s="275">
        <f>IF(T$120=0,0,T$120/NFM_fec!T$120)</f>
        <v>0.66838296969620647</v>
      </c>
      <c r="U258" s="275">
        <f>IF(U$120=0,0,U$120/NFM_fec!U$120)</f>
        <v>0.61448949752359183</v>
      </c>
      <c r="V258" s="275">
        <f>IF(V$120=0,0,V$120/NFM_fec!V$120)</f>
        <v>0.59646577363409103</v>
      </c>
      <c r="W258" s="275">
        <f>IF(W$120=0,0,W$120/NFM_fec!W$120)</f>
        <v>0.67164024263309885</v>
      </c>
      <c r="X258" s="275">
        <f>IF(X$120=0,0,X$120/NFM_fec!X$120)</f>
        <v>0.81900965525696534</v>
      </c>
      <c r="Y258" s="275">
        <f>IF(Y$120=0,0,Y$120/NFM_fec!Y$120)</f>
        <v>0.64576991383343829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0.74328990624073665</v>
      </c>
      <c r="C259" s="276">
        <f>IF(C$126=0,0,C$126/NFM_fec!C$126)</f>
        <v>0.64172561368120629</v>
      </c>
      <c r="D259" s="276">
        <f>IF(D$126=0,0,D$126/NFM_fec!D$126)</f>
        <v>0.63693506720460979</v>
      </c>
      <c r="E259" s="276">
        <f>IF(E$126=0,0,E$126/NFM_fec!E$126)</f>
        <v>0.56302785438895941</v>
      </c>
      <c r="F259" s="276">
        <f>IF(F$126=0,0,F$126/NFM_fec!F$126)</f>
        <v>0.67913011396365264</v>
      </c>
      <c r="G259" s="276">
        <f>IF(G$126=0,0,G$126/NFM_fec!G$126)</f>
        <v>0.66524429910796001</v>
      </c>
      <c r="H259" s="276">
        <f>IF(H$126=0,0,H$126/NFM_fec!H$126)</f>
        <v>0.64123371670929186</v>
      </c>
      <c r="I259" s="276">
        <f>IF(I$126=0,0,I$126/NFM_fec!I$126)</f>
        <v>0.72898834032456516</v>
      </c>
      <c r="J259" s="276">
        <f>IF(J$126=0,0,J$126/NFM_fec!J$126)</f>
        <v>0.68894117422261669</v>
      </c>
      <c r="K259" s="276">
        <f>IF(K$126=0,0,K$126/NFM_fec!K$126)</f>
        <v>0.64326150833862128</v>
      </c>
      <c r="L259" s="276">
        <f>IF(L$126=0,0,L$126/NFM_fec!L$126)</f>
        <v>0.63253164227714398</v>
      </c>
      <c r="M259" s="276">
        <f>IF(M$126=0,0,M$126/NFM_fec!M$126)</f>
        <v>0.47734352193722002</v>
      </c>
      <c r="N259" s="276">
        <f>IF(N$126=0,0,N$126/NFM_fec!N$126)</f>
        <v>0.60546893129465806</v>
      </c>
      <c r="O259" s="276">
        <f>IF(O$126=0,0,O$126/NFM_fec!O$126)</f>
        <v>0.55997118409976787</v>
      </c>
      <c r="P259" s="276">
        <f>IF(P$126=0,0,P$126/NFM_fec!P$126)</f>
        <v>0.50845036932203591</v>
      </c>
      <c r="Q259" s="276">
        <f>IF(Q$126=0,0,Q$126/NFM_fec!Q$126)</f>
        <v>0.523373046030147</v>
      </c>
      <c r="R259" s="276">
        <f>IF(R$126=0,0,R$126/NFM_fec!R$126)</f>
        <v>0.49860735611395929</v>
      </c>
      <c r="S259" s="276">
        <f>IF(S$126=0,0,S$126/NFM_fec!S$126)</f>
        <v>0.70621173588340402</v>
      </c>
      <c r="T259" s="276">
        <f>IF(T$126=0,0,T$126/NFM_fec!T$126)</f>
        <v>0.66997882686470722</v>
      </c>
      <c r="U259" s="276">
        <f>IF(U$126=0,0,U$126/NFM_fec!U$126)</f>
        <v>0.61668842170949967</v>
      </c>
      <c r="V259" s="276">
        <f>IF(V$126=0,0,V$126/NFM_fec!V$126)</f>
        <v>0.59857881704517846</v>
      </c>
      <c r="W259" s="276">
        <f>IF(W$126=0,0,W$126/NFM_fec!W$126)</f>
        <v>0.67355447072432795</v>
      </c>
      <c r="X259" s="276">
        <f>IF(X$126=0,0,X$126/NFM_fec!X$126)</f>
        <v>0.82167428160479528</v>
      </c>
      <c r="Y259" s="276">
        <f>IF(Y$126=0,0,Y$126/NFM_fec!Y$126)</f>
        <v>0.64865576993212015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0.74328990624073676</v>
      </c>
      <c r="C260" s="276">
        <f>IF(C$134=0,0,C$134/NFM_fec!C$134)</f>
        <v>0.64172561368120629</v>
      </c>
      <c r="D260" s="276">
        <f>IF(D$134=0,0,D$134/NFM_fec!D$134)</f>
        <v>0.63693506720460979</v>
      </c>
      <c r="E260" s="276">
        <f>IF(E$134=0,0,E$134/NFM_fec!E$134)</f>
        <v>0.56302785438895941</v>
      </c>
      <c r="F260" s="276">
        <f>IF(F$134=0,0,F$134/NFM_fec!F$134)</f>
        <v>0.67913011396365264</v>
      </c>
      <c r="G260" s="276">
        <f>IF(G$134=0,0,G$134/NFM_fec!G$134)</f>
        <v>0.66524429910796001</v>
      </c>
      <c r="H260" s="276">
        <f>IF(H$134=0,0,H$134/NFM_fec!H$134)</f>
        <v>0.64123371670929208</v>
      </c>
      <c r="I260" s="276">
        <f>IF(I$134=0,0,I$134/NFM_fec!I$134)</f>
        <v>0.72898834032456539</v>
      </c>
      <c r="J260" s="276">
        <f>IF(J$134=0,0,J$134/NFM_fec!J$134)</f>
        <v>0.68894117422261669</v>
      </c>
      <c r="K260" s="276">
        <f>IF(K$134=0,0,K$134/NFM_fec!K$134)</f>
        <v>0.64326150833862128</v>
      </c>
      <c r="L260" s="276">
        <f>IF(L$134=0,0,L$134/NFM_fec!L$134)</f>
        <v>0.63253164227714342</v>
      </c>
      <c r="M260" s="276">
        <f>IF(M$134=0,0,M$134/NFM_fec!M$134)</f>
        <v>0.47734352193722013</v>
      </c>
      <c r="N260" s="276">
        <f>IF(N$134=0,0,N$134/NFM_fec!N$134)</f>
        <v>0.60546893129465806</v>
      </c>
      <c r="O260" s="276">
        <f>IF(O$134=0,0,O$134/NFM_fec!O$134)</f>
        <v>0.55997118409976798</v>
      </c>
      <c r="P260" s="276">
        <f>IF(P$134=0,0,P$134/NFM_fec!P$134)</f>
        <v>0.50845036932203602</v>
      </c>
      <c r="Q260" s="276">
        <f>IF(Q$134=0,0,Q$134/NFM_fec!Q$134)</f>
        <v>0.52337304603014689</v>
      </c>
      <c r="R260" s="276">
        <f>IF(R$134=0,0,R$134/NFM_fec!R$134)</f>
        <v>0.49860735611395951</v>
      </c>
      <c r="S260" s="276">
        <f>IF(S$134=0,0,S$134/NFM_fec!S$134)</f>
        <v>0.7062117358834038</v>
      </c>
      <c r="T260" s="276">
        <f>IF(T$134=0,0,T$134/NFM_fec!T$134)</f>
        <v>0.669978826864707</v>
      </c>
      <c r="U260" s="276">
        <f>IF(U$134=0,0,U$134/NFM_fec!U$134)</f>
        <v>0.61668842170949978</v>
      </c>
      <c r="V260" s="276">
        <f>IF(V$134=0,0,V$134/NFM_fec!V$134)</f>
        <v>0.59857881704517846</v>
      </c>
      <c r="W260" s="276">
        <f>IF(W$134=0,0,W$134/NFM_fec!W$134)</f>
        <v>0.67355447072432795</v>
      </c>
      <c r="X260" s="276">
        <f>IF(X$134=0,0,X$134/NFM_fec!X$134)</f>
        <v>0.82167428160479539</v>
      </c>
      <c r="Y260" s="276">
        <f>IF(Y$134=0,0,Y$134/NFM_fec!Y$134)</f>
        <v>0.64865576993212004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1.9690705509912541</v>
      </c>
      <c r="C261" s="277">
        <f>IF(C$141=0,0,C$141/NFM_fec!C$141)</f>
        <v>1.8830619034515317</v>
      </c>
      <c r="D261" s="277">
        <f>IF(D$141=0,0,D$141/NFM_fec!D$141)</f>
        <v>1.8869438195149453</v>
      </c>
      <c r="E261" s="277">
        <f>IF(E$141=0,0,E$141/NFM_fec!E$141)</f>
        <v>1.8802327039144773</v>
      </c>
      <c r="F261" s="277">
        <f>IF(F$141=0,0,F$141/NFM_fec!F$141)</f>
        <v>1.929147974066606</v>
      </c>
      <c r="G261" s="277">
        <f>IF(G$141=0,0,G$141/NFM_fec!G$141)</f>
        <v>1.9249941536836419</v>
      </c>
      <c r="H261" s="277">
        <f>IF(H$141=0,0,H$141/NFM_fec!H$141)</f>
        <v>1.907006688238402</v>
      </c>
      <c r="I261" s="277">
        <f>IF(I$141=0,0,I$141/NFM_fec!I$141)</f>
        <v>1.9369820326981415</v>
      </c>
      <c r="J261" s="277">
        <f>IF(J$141=0,0,J$141/NFM_fec!J$141)</f>
        <v>1.9287475284676909</v>
      </c>
      <c r="K261" s="277">
        <f>IF(K$141=0,0,K$141/NFM_fec!K$141)</f>
        <v>1.8783828347138303</v>
      </c>
      <c r="L261" s="277">
        <f>IF(L$141=0,0,L$141/NFM_fec!L$141)</f>
        <v>1.884155119011375</v>
      </c>
      <c r="M261" s="277">
        <f>IF(M$141=0,0,M$141/NFM_fec!M$141)</f>
        <v>1.8304341630579246</v>
      </c>
      <c r="N261" s="277">
        <f>IF(N$141=0,0,N$141/NFM_fec!N$141)</f>
        <v>1.3295283574081262</v>
      </c>
      <c r="O261" s="277">
        <f>IF(O$141=0,0,O$141/NFM_fec!O$141)</f>
        <v>1.7815692295410079</v>
      </c>
      <c r="P261" s="277">
        <f>IF(P$141=0,0,P$141/NFM_fec!P$141)</f>
        <v>1.6548971151730636</v>
      </c>
      <c r="Q261" s="277">
        <f>IF(Q$141=0,0,Q$141/NFM_fec!Q$141)</f>
        <v>1.7506425746788641</v>
      </c>
      <c r="R261" s="277">
        <f>IF(R$141=0,0,R$141/NFM_fec!R$141)</f>
        <v>1.7466658993044668</v>
      </c>
      <c r="S261" s="277">
        <f>IF(S$141=0,0,S$141/NFM_fec!S$141)</f>
        <v>1.8249862490668971</v>
      </c>
      <c r="T261" s="277">
        <f>IF(T$141=0,0,T$141/NFM_fec!T$141)</f>
        <v>1.8242068629406234</v>
      </c>
      <c r="U261" s="277">
        <f>IF(U$141=0,0,U$141/NFM_fec!U$141)</f>
        <v>1.8296711255321498</v>
      </c>
      <c r="V261" s="277">
        <f>IF(V$141=0,0,V$141/NFM_fec!V$141)</f>
        <v>1.8173833522274314</v>
      </c>
      <c r="W261" s="277">
        <f>IF(W$141=0,0,W$141/NFM_fec!W$141)</f>
        <v>1.826180953760407</v>
      </c>
      <c r="X261" s="277">
        <f>IF(X$141=0,0,X$141/NFM_fec!X$141)</f>
        <v>1.8396644791392058</v>
      </c>
      <c r="Y261" s="277">
        <f>IF(Y$141=0,0,Y$141/NFM_fec!Y$141)</f>
        <v>1.7739535478913784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NL: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14030.706614766259</v>
      </c>
      <c r="C3" s="203">
        <f t="shared" si="0"/>
        <v>15309.235728972879</v>
      </c>
      <c r="D3" s="203">
        <f t="shared" si="0"/>
        <v>16281.119102761546</v>
      </c>
      <c r="E3" s="203">
        <f t="shared" si="0"/>
        <v>15419.625793249335</v>
      </c>
      <c r="F3" s="203">
        <f t="shared" si="0"/>
        <v>15926.598484934786</v>
      </c>
      <c r="G3" s="203">
        <f t="shared" si="0"/>
        <v>15718.912190429317</v>
      </c>
      <c r="H3" s="203">
        <f t="shared" si="0"/>
        <v>16688.574468085106</v>
      </c>
      <c r="I3" s="203">
        <f t="shared" si="0"/>
        <v>17316.421656255006</v>
      </c>
      <c r="J3" s="203">
        <f t="shared" si="0"/>
        <v>16368.488882846326</v>
      </c>
      <c r="K3" s="203">
        <f t="shared" si="0"/>
        <v>13234.93696710061</v>
      </c>
      <c r="L3" s="203">
        <f t="shared" si="0"/>
        <v>14004.78311857536</v>
      </c>
      <c r="M3" s="203">
        <f t="shared" si="0"/>
        <v>15065.763353421942</v>
      </c>
      <c r="N3" s="203">
        <f t="shared" si="0"/>
        <v>15376.236647978756</v>
      </c>
      <c r="O3" s="203">
        <f t="shared" si="0"/>
        <v>12956.458639994331</v>
      </c>
      <c r="P3" s="203">
        <f t="shared" si="0"/>
        <v>12971.71345129703</v>
      </c>
      <c r="Q3" s="203">
        <f t="shared" si="0"/>
        <v>15517.668000000001</v>
      </c>
      <c r="R3" s="203">
        <f t="shared" si="0"/>
        <v>17279.280513918631</v>
      </c>
      <c r="S3" s="203">
        <f t="shared" si="0"/>
        <v>18723.691963365432</v>
      </c>
      <c r="T3" s="203">
        <f t="shared" si="0"/>
        <v>19435.548396370155</v>
      </c>
      <c r="U3" s="203">
        <f t="shared" si="0"/>
        <v>18120.53531723436</v>
      </c>
      <c r="V3" s="203">
        <f t="shared" si="0"/>
        <v>17135.905075590999</v>
      </c>
      <c r="W3" s="203">
        <f t="shared" si="0"/>
        <v>20691.607831233872</v>
      </c>
      <c r="X3" s="203">
        <f t="shared" si="0"/>
        <v>17582.841579412132</v>
      </c>
      <c r="Y3" s="203">
        <f t="shared" si="0"/>
        <v>17362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10131.137810800188</v>
      </c>
      <c r="C4" s="241">
        <f t="shared" si="1"/>
        <v>11025.016009008128</v>
      </c>
      <c r="D4" s="241">
        <f t="shared" si="1"/>
        <v>11537.942229693983</v>
      </c>
      <c r="E4" s="241">
        <f t="shared" si="1"/>
        <v>11219.989446334959</v>
      </c>
      <c r="F4" s="241">
        <f t="shared" si="1"/>
        <v>12010.150549638322</v>
      </c>
      <c r="G4" s="241">
        <f t="shared" si="1"/>
        <v>12206.059710508065</v>
      </c>
      <c r="H4" s="241">
        <f t="shared" si="1"/>
        <v>13353.635220949262</v>
      </c>
      <c r="I4" s="241">
        <f t="shared" si="1"/>
        <v>13692.591318276471</v>
      </c>
      <c r="J4" s="241">
        <f t="shared" si="1"/>
        <v>12734.29858394863</v>
      </c>
      <c r="K4" s="241">
        <f t="shared" si="1"/>
        <v>9452.3927754439937</v>
      </c>
      <c r="L4" s="241">
        <f t="shared" si="1"/>
        <v>10287.537218970405</v>
      </c>
      <c r="M4" s="241">
        <f t="shared" si="1"/>
        <v>11156.907867580285</v>
      </c>
      <c r="N4" s="241">
        <f t="shared" si="1"/>
        <v>10634.335202124521</v>
      </c>
      <c r="O4" s="241">
        <f t="shared" si="1"/>
        <v>9662.6183298069427</v>
      </c>
      <c r="P4" s="241">
        <f t="shared" si="1"/>
        <v>9433.1554715684597</v>
      </c>
      <c r="Q4" s="241">
        <f t="shared" si="1"/>
        <v>10974.29832</v>
      </c>
      <c r="R4" s="241">
        <f t="shared" si="1"/>
        <v>11844.668094218416</v>
      </c>
      <c r="S4" s="241">
        <f t="shared" si="1"/>
        <v>12895.324793120712</v>
      </c>
      <c r="T4" s="241">
        <f t="shared" si="1"/>
        <v>13373.061395019022</v>
      </c>
      <c r="U4" s="241">
        <f t="shared" si="1"/>
        <v>11235.396783317308</v>
      </c>
      <c r="V4" s="241">
        <f t="shared" si="1"/>
        <v>9575.2643084587107</v>
      </c>
      <c r="W4" s="241">
        <f t="shared" si="1"/>
        <v>12104.738200030353</v>
      </c>
      <c r="X4" s="241">
        <f t="shared" si="1"/>
        <v>8440.0206887851637</v>
      </c>
      <c r="Y4" s="241">
        <f t="shared" si="1"/>
        <v>7441</v>
      </c>
      <c r="DA4" s="83"/>
    </row>
    <row r="5" spans="1:105" ht="12" customHeight="1" x14ac:dyDescent="0.25">
      <c r="A5" s="99" t="s">
        <v>59</v>
      </c>
      <c r="B5" s="282">
        <v>7814.3704025640227</v>
      </c>
      <c r="C5" s="282">
        <v>8151.8183940765593</v>
      </c>
      <c r="D5" s="282">
        <v>8339.2897088293248</v>
      </c>
      <c r="E5" s="282">
        <v>8223.5834857875852</v>
      </c>
      <c r="F5" s="282">
        <v>8508.2277609571065</v>
      </c>
      <c r="G5" s="282">
        <v>8577.3400204761128</v>
      </c>
      <c r="H5" s="282">
        <v>8971.4912063372158</v>
      </c>
      <c r="I5" s="282">
        <v>9270.0404421461062</v>
      </c>
      <c r="J5" s="282">
        <v>8939.7694777820579</v>
      </c>
      <c r="K5" s="282">
        <v>6635.7963784856966</v>
      </c>
      <c r="L5" s="282">
        <v>7542.0256794588104</v>
      </c>
      <c r="M5" s="282">
        <v>8095.9478339556263</v>
      </c>
      <c r="N5" s="282">
        <v>8292.3483318500439</v>
      </c>
      <c r="O5" s="282">
        <v>6537.8809357279624</v>
      </c>
      <c r="P5" s="282">
        <v>6143.2940145230132</v>
      </c>
      <c r="Q5" s="282">
        <v>7735.5596173300146</v>
      </c>
      <c r="R5" s="282">
        <v>8328.3323980400983</v>
      </c>
      <c r="S5" s="282">
        <v>9174.5008875749027</v>
      </c>
      <c r="T5" s="282">
        <v>10285.39479778341</v>
      </c>
      <c r="U5" s="282">
        <v>8671.4778460433408</v>
      </c>
      <c r="V5" s="282">
        <v>7148.0900988352287</v>
      </c>
      <c r="W5" s="282">
        <v>9566.9926976416591</v>
      </c>
      <c r="X5" s="282">
        <v>6423.5536608286184</v>
      </c>
      <c r="Y5" s="282">
        <v>4900.1218944219918</v>
      </c>
      <c r="DA5" s="94" t="s">
        <v>938</v>
      </c>
    </row>
    <row r="6" spans="1:105" ht="12" customHeight="1" x14ac:dyDescent="0.25">
      <c r="A6" s="99" t="s">
        <v>49</v>
      </c>
      <c r="B6" s="282">
        <v>2316.767408236165</v>
      </c>
      <c r="C6" s="282">
        <v>2873.1976149315692</v>
      </c>
      <c r="D6" s="282">
        <v>3198.6525208646581</v>
      </c>
      <c r="E6" s="282">
        <v>2996.405960547374</v>
      </c>
      <c r="F6" s="282">
        <v>3501.922788681215</v>
      </c>
      <c r="G6" s="282">
        <v>3628.7196900319518</v>
      </c>
      <c r="H6" s="282">
        <v>4382.1440146120458</v>
      </c>
      <c r="I6" s="282">
        <v>4422.5508761303636</v>
      </c>
      <c r="J6" s="282">
        <v>3794.5291061665721</v>
      </c>
      <c r="K6" s="282">
        <v>2816.5963969582981</v>
      </c>
      <c r="L6" s="282">
        <v>2745.511539511594</v>
      </c>
      <c r="M6" s="282">
        <v>3060.960033624659</v>
      </c>
      <c r="N6" s="282">
        <v>2341.986870274477</v>
      </c>
      <c r="O6" s="282">
        <v>3124.7373940789798</v>
      </c>
      <c r="P6" s="282">
        <v>3289.861457045447</v>
      </c>
      <c r="Q6" s="282">
        <v>3238.7387026699848</v>
      </c>
      <c r="R6" s="282">
        <v>3516.335696178317</v>
      </c>
      <c r="S6" s="282">
        <v>3720.8239055458089</v>
      </c>
      <c r="T6" s="282">
        <v>3087.6665972356109</v>
      </c>
      <c r="U6" s="282">
        <v>2563.918937273967</v>
      </c>
      <c r="V6" s="282">
        <v>2427.1742096234821</v>
      </c>
      <c r="W6" s="282">
        <v>2537.7455023886941</v>
      </c>
      <c r="X6" s="282">
        <v>2016.4670279565451</v>
      </c>
      <c r="Y6" s="282">
        <v>2540.8781055780082</v>
      </c>
      <c r="DA6" s="94" t="s">
        <v>939</v>
      </c>
    </row>
    <row r="7" spans="1:105" ht="12" customHeight="1" x14ac:dyDescent="0.25">
      <c r="A7" s="49" t="s">
        <v>50</v>
      </c>
      <c r="B7" s="242">
        <v>3899.5688039660699</v>
      </c>
      <c r="C7" s="242">
        <v>4284.2197199647517</v>
      </c>
      <c r="D7" s="242">
        <v>4743.1768730675631</v>
      </c>
      <c r="E7" s="242">
        <v>4199.6363469143753</v>
      </c>
      <c r="F7" s="242">
        <v>3916.447935296464</v>
      </c>
      <c r="G7" s="242">
        <v>3512.852479921251</v>
      </c>
      <c r="H7" s="242">
        <v>3334.9392471358428</v>
      </c>
      <c r="I7" s="242">
        <v>3623.8303379785361</v>
      </c>
      <c r="J7" s="242">
        <v>3634.1902988976972</v>
      </c>
      <c r="K7" s="242">
        <v>3782.5441916566151</v>
      </c>
      <c r="L7" s="242">
        <v>3717.2458996049559</v>
      </c>
      <c r="M7" s="242">
        <v>3908.8554858416578</v>
      </c>
      <c r="N7" s="242">
        <v>4741.9014458542342</v>
      </c>
      <c r="O7" s="242">
        <v>3293.8403101873878</v>
      </c>
      <c r="P7" s="242">
        <v>3538.5579797285691</v>
      </c>
      <c r="Q7" s="242">
        <v>4543.3696800000007</v>
      </c>
      <c r="R7" s="242">
        <v>5434.6124197002146</v>
      </c>
      <c r="S7" s="242">
        <v>5828.3671702447218</v>
      </c>
      <c r="T7" s="242">
        <v>6062.4870013511318</v>
      </c>
      <c r="U7" s="242">
        <v>6885.1385339170529</v>
      </c>
      <c r="V7" s="242">
        <v>7560.6407671322877</v>
      </c>
      <c r="W7" s="242">
        <v>8586.8696312035208</v>
      </c>
      <c r="X7" s="242">
        <v>9142.8208906269701</v>
      </c>
      <c r="Y7" s="242">
        <v>9921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12581.99496894295</v>
      </c>
      <c r="C10" s="241">
        <v>12728.136885088299</v>
      </c>
      <c r="D10" s="241">
        <v>13360.46220771964</v>
      </c>
      <c r="E10" s="241">
        <v>14052.63862645593</v>
      </c>
      <c r="F10" s="241">
        <v>14739.50802233815</v>
      </c>
      <c r="G10" s="241">
        <v>14627.105051818829</v>
      </c>
      <c r="H10" s="241">
        <v>14470.990539996639</v>
      </c>
      <c r="I10" s="241">
        <v>15606.53987758756</v>
      </c>
      <c r="J10" s="241">
        <v>14907.259627994639</v>
      </c>
      <c r="K10" s="241">
        <v>12864.910780955301</v>
      </c>
      <c r="L10" s="241">
        <v>14583.80102353743</v>
      </c>
      <c r="M10" s="241">
        <v>14125.484911132749</v>
      </c>
      <c r="N10" s="241">
        <v>14329.969193385679</v>
      </c>
      <c r="O10" s="241">
        <v>13913.11611213156</v>
      </c>
      <c r="P10" s="241">
        <v>13656.33872129546</v>
      </c>
      <c r="Q10" s="241">
        <v>13628.57825392005</v>
      </c>
      <c r="R10" s="241">
        <v>13309.072552890309</v>
      </c>
      <c r="S10" s="241">
        <v>13784.189572941161</v>
      </c>
      <c r="T10" s="241">
        <v>13921.6292402954</v>
      </c>
      <c r="U10" s="241">
        <v>12823.578541843781</v>
      </c>
      <c r="V10" s="241">
        <v>12762.42767236966</v>
      </c>
      <c r="W10" s="241">
        <v>14580.43853593568</v>
      </c>
      <c r="X10" s="241">
        <v>11962.055371417549</v>
      </c>
      <c r="Y10" s="241">
        <v>10412.686081819191</v>
      </c>
      <c r="DA10" s="83" t="s">
        <v>942</v>
      </c>
    </row>
    <row r="11" spans="1:105" ht="12" customHeight="1" x14ac:dyDescent="0.25">
      <c r="A11" s="107" t="s">
        <v>943</v>
      </c>
      <c r="B11" s="282">
        <v>616.95396787092523</v>
      </c>
      <c r="C11" s="282">
        <v>741.97735541811164</v>
      </c>
      <c r="D11" s="282">
        <v>847.56750476681236</v>
      </c>
      <c r="E11" s="282">
        <v>846.86120335354008</v>
      </c>
      <c r="F11" s="282">
        <v>1003.379582654205</v>
      </c>
      <c r="G11" s="282">
        <v>1023.467338363677</v>
      </c>
      <c r="H11" s="282">
        <v>1169.0553734698631</v>
      </c>
      <c r="I11" s="282">
        <v>1231.438274205072</v>
      </c>
      <c r="J11" s="282">
        <v>1046.5119602234529</v>
      </c>
      <c r="K11" s="282">
        <v>921.97437474766969</v>
      </c>
      <c r="L11" s="282">
        <v>874.24857384637608</v>
      </c>
      <c r="M11" s="282">
        <v>805.10861806583046</v>
      </c>
      <c r="N11" s="282">
        <v>621.39222904225232</v>
      </c>
      <c r="O11" s="282">
        <v>1067.893898780691</v>
      </c>
      <c r="P11" s="282">
        <v>1109.2578562743031</v>
      </c>
      <c r="Q11" s="282">
        <v>839.7651337149814</v>
      </c>
      <c r="R11" s="282">
        <v>880.98281744436053</v>
      </c>
      <c r="S11" s="282">
        <v>827.17939156482385</v>
      </c>
      <c r="T11" s="282">
        <v>623.97269063756676</v>
      </c>
      <c r="U11" s="282">
        <v>540.20867424274354</v>
      </c>
      <c r="V11" s="282">
        <v>642.33710702178405</v>
      </c>
      <c r="W11" s="282">
        <v>574.94272749735205</v>
      </c>
      <c r="X11" s="282">
        <v>506.67687135669883</v>
      </c>
      <c r="Y11" s="282">
        <v>781.50910830950124</v>
      </c>
      <c r="DA11" s="94" t="s">
        <v>944</v>
      </c>
    </row>
    <row r="12" spans="1:105" ht="12" customHeight="1" x14ac:dyDescent="0.25">
      <c r="A12" s="49" t="s">
        <v>945</v>
      </c>
      <c r="B12" s="242">
        <v>133.12254439985111</v>
      </c>
      <c r="C12" s="242">
        <v>140.74251009993691</v>
      </c>
      <c r="D12" s="242">
        <v>159.73172062471139</v>
      </c>
      <c r="E12" s="242">
        <v>152.1702200584599</v>
      </c>
      <c r="F12" s="242">
        <v>143.6462135062863</v>
      </c>
      <c r="G12" s="242">
        <v>126.9718829411339</v>
      </c>
      <c r="H12" s="242">
        <v>113.0092240693</v>
      </c>
      <c r="I12" s="242">
        <v>127.9781167876897</v>
      </c>
      <c r="J12" s="242">
        <v>126.8188017387814</v>
      </c>
      <c r="K12" s="242">
        <v>149.62733146606101</v>
      </c>
      <c r="L12" s="242">
        <v>142.0562571612931</v>
      </c>
      <c r="M12" s="242">
        <v>127.90342010940491</v>
      </c>
      <c r="N12" s="242">
        <v>156.00927102480659</v>
      </c>
      <c r="O12" s="242">
        <v>133.17652662909339</v>
      </c>
      <c r="P12" s="242">
        <v>141.86954041229299</v>
      </c>
      <c r="Q12" s="242">
        <v>149.1499301945683</v>
      </c>
      <c r="R12" s="242">
        <v>174.62163240163349</v>
      </c>
      <c r="S12" s="242">
        <v>170.64067414669549</v>
      </c>
      <c r="T12" s="242">
        <v>164.19109882431729</v>
      </c>
      <c r="U12" s="242">
        <v>191.3981661059976</v>
      </c>
      <c r="V12" s="242">
        <v>257.59035361892381</v>
      </c>
      <c r="W12" s="242">
        <v>265.47730221561528</v>
      </c>
      <c r="X12" s="242">
        <v>307.41746316134072</v>
      </c>
      <c r="Y12" s="242">
        <v>411.5536314436207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14202.216632158839</v>
      </c>
      <c r="C15" s="241">
        <v>14202.216632158839</v>
      </c>
      <c r="D15" s="241">
        <v>14202.216632158839</v>
      </c>
      <c r="E15" s="241">
        <v>15264.7094689157</v>
      </c>
      <c r="F15" s="241">
        <v>16327.202305672559</v>
      </c>
      <c r="G15" s="241">
        <v>16327.202305672559</v>
      </c>
      <c r="H15" s="241">
        <v>15264.7094689157</v>
      </c>
      <c r="I15" s="241">
        <v>17389.69514242942</v>
      </c>
      <c r="J15" s="241">
        <v>16327.202305672559</v>
      </c>
      <c r="K15" s="241">
        <v>16327.202305672559</v>
      </c>
      <c r="L15" s="241">
        <v>16327.202305672559</v>
      </c>
      <c r="M15" s="241">
        <v>16327.202305672559</v>
      </c>
      <c r="N15" s="241">
        <v>15264.7094689157</v>
      </c>
      <c r="O15" s="241">
        <v>15264.7094689157</v>
      </c>
      <c r="P15" s="241">
        <v>15264.7094689157</v>
      </c>
      <c r="Q15" s="241">
        <v>15264.7094689157</v>
      </c>
      <c r="R15" s="241">
        <v>14202.216632158839</v>
      </c>
      <c r="S15" s="241">
        <v>15264.7094689157</v>
      </c>
      <c r="T15" s="241">
        <v>15264.7094689157</v>
      </c>
      <c r="U15" s="241">
        <v>14202.216632158839</v>
      </c>
      <c r="V15" s="241">
        <v>14202.216632158839</v>
      </c>
      <c r="W15" s="241">
        <v>16327.202305672559</v>
      </c>
      <c r="X15" s="241">
        <v>16327.202305672559</v>
      </c>
      <c r="Y15" s="241">
        <v>15264.7094689157</v>
      </c>
      <c r="DA15" s="83" t="s">
        <v>947</v>
      </c>
    </row>
    <row r="16" spans="1:105" ht="12" customHeight="1" x14ac:dyDescent="0.25">
      <c r="A16" s="107" t="s">
        <v>943</v>
      </c>
      <c r="B16" s="282">
        <v>774.39329763436137</v>
      </c>
      <c r="C16" s="282">
        <v>853.90589099756266</v>
      </c>
      <c r="D16" s="282">
        <v>933.41848436076407</v>
      </c>
      <c r="E16" s="282">
        <v>933.41848436076407</v>
      </c>
      <c r="F16" s="282">
        <v>1092.4436710871671</v>
      </c>
      <c r="G16" s="282">
        <v>1092.4436710871671</v>
      </c>
      <c r="H16" s="282">
        <v>1251.4688578135699</v>
      </c>
      <c r="I16" s="282">
        <v>1330.9814511767711</v>
      </c>
      <c r="J16" s="282">
        <v>1330.9814511767711</v>
      </c>
      <c r="K16" s="282">
        <v>1251.4688578135699</v>
      </c>
      <c r="L16" s="282">
        <v>1251.4688578135699</v>
      </c>
      <c r="M16" s="282">
        <v>1251.4688578135699</v>
      </c>
      <c r="N16" s="282">
        <v>1171.9562644503681</v>
      </c>
      <c r="O16" s="282">
        <v>1171.9562644503681</v>
      </c>
      <c r="P16" s="282">
        <v>1171.9562644503681</v>
      </c>
      <c r="Q16" s="282">
        <v>1171.9562644503681</v>
      </c>
      <c r="R16" s="282">
        <v>1171.9562644503681</v>
      </c>
      <c r="S16" s="282">
        <v>1092.4436710871671</v>
      </c>
      <c r="T16" s="282">
        <v>1092.4436710871671</v>
      </c>
      <c r="U16" s="282">
        <v>1012.931077723965</v>
      </c>
      <c r="V16" s="282">
        <v>1012.931077723965</v>
      </c>
      <c r="W16" s="282">
        <v>1012.931077723965</v>
      </c>
      <c r="X16" s="282">
        <v>933.41848436076407</v>
      </c>
      <c r="Y16" s="282">
        <v>933.41848436076407</v>
      </c>
      <c r="DA16" s="94" t="s">
        <v>948</v>
      </c>
    </row>
    <row r="17" spans="1:105" ht="12" customHeight="1" x14ac:dyDescent="0.25">
      <c r="A17" s="49" t="s">
        <v>945</v>
      </c>
      <c r="B17" s="242">
        <v>159.02504933316791</v>
      </c>
      <c r="C17" s="242">
        <v>159.02504933316791</v>
      </c>
      <c r="D17" s="242">
        <v>174.0896408838592</v>
      </c>
      <c r="E17" s="242">
        <v>174.0896408838592</v>
      </c>
      <c r="F17" s="242">
        <v>174.0896408838592</v>
      </c>
      <c r="G17" s="242">
        <v>159.02504933316791</v>
      </c>
      <c r="H17" s="242">
        <v>159.02504933316791</v>
      </c>
      <c r="I17" s="242">
        <v>143.96045778247651</v>
      </c>
      <c r="J17" s="242">
        <v>143.96045778247651</v>
      </c>
      <c r="K17" s="242">
        <v>159.02504933316791</v>
      </c>
      <c r="L17" s="242">
        <v>159.02504933316791</v>
      </c>
      <c r="M17" s="242">
        <v>159.02504933316791</v>
      </c>
      <c r="N17" s="242">
        <v>174.0896408838592</v>
      </c>
      <c r="O17" s="242">
        <v>174.0896408838592</v>
      </c>
      <c r="P17" s="242">
        <v>159.02504933316791</v>
      </c>
      <c r="Q17" s="242">
        <v>159.02504933316791</v>
      </c>
      <c r="R17" s="242">
        <v>189.15423243455049</v>
      </c>
      <c r="S17" s="242">
        <v>189.15423243455049</v>
      </c>
      <c r="T17" s="242">
        <v>189.15423243455049</v>
      </c>
      <c r="U17" s="242">
        <v>204.2188239852419</v>
      </c>
      <c r="V17" s="242">
        <v>279.54178173869849</v>
      </c>
      <c r="W17" s="242">
        <v>279.54178173869849</v>
      </c>
      <c r="X17" s="242">
        <v>324.73555639077262</v>
      </c>
      <c r="Y17" s="242">
        <v>445.25228879630328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1062.492836756863</v>
      </c>
      <c r="D19" s="241">
        <v>0</v>
      </c>
      <c r="E19" s="241">
        <v>2124.985673513725</v>
      </c>
      <c r="F19" s="241">
        <v>2124.985673513725</v>
      </c>
      <c r="G19" s="241">
        <v>0</v>
      </c>
      <c r="H19" s="241">
        <v>0</v>
      </c>
      <c r="I19" s="241">
        <v>2124.985673513725</v>
      </c>
      <c r="J19" s="241">
        <v>0</v>
      </c>
      <c r="K19" s="241">
        <v>0</v>
      </c>
      <c r="L19" s="241">
        <v>1062.492836756863</v>
      </c>
      <c r="M19" s="241">
        <v>0</v>
      </c>
      <c r="N19" s="241">
        <v>0</v>
      </c>
      <c r="O19" s="241">
        <v>0</v>
      </c>
      <c r="P19" s="241">
        <v>1062.492836756863</v>
      </c>
      <c r="Q19" s="241">
        <v>0</v>
      </c>
      <c r="R19" s="241">
        <v>0</v>
      </c>
      <c r="S19" s="241">
        <v>1062.492836756863</v>
      </c>
      <c r="T19" s="241">
        <v>1062.492836756863</v>
      </c>
      <c r="U19" s="241">
        <v>0</v>
      </c>
      <c r="V19" s="241">
        <v>0</v>
      </c>
      <c r="W19" s="241">
        <v>3187.4785102705878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159.02518672640269</v>
      </c>
      <c r="D20" s="282">
        <v>79.512593363201347</v>
      </c>
      <c r="E20" s="282">
        <v>0</v>
      </c>
      <c r="F20" s="282">
        <v>238.53778008960401</v>
      </c>
      <c r="G20" s="282">
        <v>0</v>
      </c>
      <c r="H20" s="282">
        <v>159.02518672640269</v>
      </c>
      <c r="I20" s="282">
        <v>159.02518672640269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79.512593363201347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0</v>
      </c>
      <c r="D21" s="242">
        <v>30.129183101382679</v>
      </c>
      <c r="E21" s="242">
        <v>0</v>
      </c>
      <c r="F21" s="242">
        <v>0</v>
      </c>
      <c r="G21" s="242">
        <v>0</v>
      </c>
      <c r="H21" s="242">
        <v>0</v>
      </c>
      <c r="I21" s="242">
        <v>0</v>
      </c>
      <c r="J21" s="242">
        <v>0</v>
      </c>
      <c r="K21" s="242">
        <v>30.129183101382679</v>
      </c>
      <c r="L21" s="242">
        <v>0</v>
      </c>
      <c r="M21" s="242">
        <v>0</v>
      </c>
      <c r="N21" s="242">
        <v>30.129183101382679</v>
      </c>
      <c r="O21" s="242">
        <v>0</v>
      </c>
      <c r="P21" s="242">
        <v>0</v>
      </c>
      <c r="Q21" s="242">
        <v>0</v>
      </c>
      <c r="R21" s="242">
        <v>30.129183101382679</v>
      </c>
      <c r="S21" s="242">
        <v>15.06459155069134</v>
      </c>
      <c r="T21" s="242">
        <v>0</v>
      </c>
      <c r="U21" s="242">
        <v>30.129183101382679</v>
      </c>
      <c r="V21" s="242">
        <v>75.322957753456706</v>
      </c>
      <c r="W21" s="242">
        <v>15.06459155069134</v>
      </c>
      <c r="X21" s="242">
        <v>45.193774652074019</v>
      </c>
      <c r="Y21" s="242">
        <v>120.5167324055307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1062.4928367568627</v>
      </c>
      <c r="D23" s="241">
        <f t="shared" si="2"/>
        <v>0</v>
      </c>
      <c r="E23" s="241">
        <f t="shared" si="2"/>
        <v>1062.4928367568646</v>
      </c>
      <c r="F23" s="241">
        <f t="shared" si="2"/>
        <v>1062.4928367568646</v>
      </c>
      <c r="G23" s="241">
        <f t="shared" si="2"/>
        <v>0</v>
      </c>
      <c r="H23" s="241">
        <f t="shared" si="2"/>
        <v>1062.4928367568591</v>
      </c>
      <c r="I23" s="241">
        <f t="shared" si="2"/>
        <v>0</v>
      </c>
      <c r="J23" s="241">
        <f t="shared" si="2"/>
        <v>1062.4928367568609</v>
      </c>
      <c r="K23" s="241">
        <f t="shared" si="2"/>
        <v>0</v>
      </c>
      <c r="L23" s="241">
        <f t="shared" si="2"/>
        <v>1062.4928367568646</v>
      </c>
      <c r="M23" s="241">
        <f t="shared" si="2"/>
        <v>0</v>
      </c>
      <c r="N23" s="241">
        <f t="shared" si="2"/>
        <v>1062.4928367568591</v>
      </c>
      <c r="O23" s="241">
        <f t="shared" si="2"/>
        <v>0</v>
      </c>
      <c r="P23" s="241">
        <f t="shared" si="2"/>
        <v>1062.4928367568627</v>
      </c>
      <c r="Q23" s="241">
        <f t="shared" si="2"/>
        <v>0</v>
      </c>
      <c r="R23" s="241">
        <f t="shared" si="2"/>
        <v>1062.4928367568609</v>
      </c>
      <c r="S23" s="241">
        <f t="shared" si="2"/>
        <v>0</v>
      </c>
      <c r="T23" s="241">
        <f t="shared" si="2"/>
        <v>1062.4928367568627</v>
      </c>
      <c r="U23" s="241">
        <f t="shared" si="2"/>
        <v>1062.4928367568609</v>
      </c>
      <c r="V23" s="241">
        <f t="shared" si="2"/>
        <v>0</v>
      </c>
      <c r="W23" s="241">
        <f t="shared" si="2"/>
        <v>1062.4928367568682</v>
      </c>
      <c r="X23" s="241">
        <f t="shared" si="2"/>
        <v>0</v>
      </c>
      <c r="Y23" s="241">
        <f t="shared" si="2"/>
        <v>1062.4928367568591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79.512593363201404</v>
      </c>
      <c r="D24" s="282">
        <f t="shared" si="3"/>
        <v>0</v>
      </c>
      <c r="E24" s="282">
        <f t="shared" si="3"/>
        <v>0</v>
      </c>
      <c r="F24" s="282">
        <f t="shared" si="3"/>
        <v>79.512593363200949</v>
      </c>
      <c r="G24" s="282">
        <f t="shared" si="3"/>
        <v>0</v>
      </c>
      <c r="H24" s="282">
        <f t="shared" si="3"/>
        <v>0</v>
      </c>
      <c r="I24" s="282">
        <f t="shared" si="3"/>
        <v>79.512593363201404</v>
      </c>
      <c r="J24" s="282">
        <f t="shared" si="3"/>
        <v>0</v>
      </c>
      <c r="K24" s="282">
        <f t="shared" si="3"/>
        <v>79.512593363201177</v>
      </c>
      <c r="L24" s="282">
        <f t="shared" si="3"/>
        <v>0</v>
      </c>
      <c r="M24" s="282">
        <f t="shared" si="3"/>
        <v>0</v>
      </c>
      <c r="N24" s="282">
        <f t="shared" si="3"/>
        <v>79.512593363201859</v>
      </c>
      <c r="O24" s="282">
        <f t="shared" si="3"/>
        <v>0</v>
      </c>
      <c r="P24" s="282">
        <f t="shared" si="3"/>
        <v>79.512593363201404</v>
      </c>
      <c r="Q24" s="282">
        <f t="shared" si="3"/>
        <v>0</v>
      </c>
      <c r="R24" s="282">
        <f t="shared" si="3"/>
        <v>0</v>
      </c>
      <c r="S24" s="282">
        <f t="shared" si="3"/>
        <v>79.512593363200949</v>
      </c>
      <c r="T24" s="282">
        <f t="shared" si="3"/>
        <v>0</v>
      </c>
      <c r="U24" s="282">
        <f t="shared" si="3"/>
        <v>79.512593363202086</v>
      </c>
      <c r="V24" s="282">
        <f t="shared" si="3"/>
        <v>0</v>
      </c>
      <c r="W24" s="282">
        <f t="shared" si="3"/>
        <v>0</v>
      </c>
      <c r="X24" s="282">
        <f t="shared" si="3"/>
        <v>79.512593363200949</v>
      </c>
      <c r="Y24" s="282">
        <f t="shared" si="3"/>
        <v>0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</v>
      </c>
      <c r="D25" s="242">
        <f t="shared" si="4"/>
        <v>15.064591550691375</v>
      </c>
      <c r="E25" s="242">
        <f t="shared" si="4"/>
        <v>0</v>
      </c>
      <c r="F25" s="242">
        <f t="shared" si="4"/>
        <v>0</v>
      </c>
      <c r="G25" s="242">
        <f t="shared" si="4"/>
        <v>15.06459155069129</v>
      </c>
      <c r="H25" s="242">
        <f t="shared" si="4"/>
        <v>0</v>
      </c>
      <c r="I25" s="242">
        <f t="shared" si="4"/>
        <v>15.064591550691404</v>
      </c>
      <c r="J25" s="242">
        <f t="shared" si="4"/>
        <v>0</v>
      </c>
      <c r="K25" s="242">
        <f t="shared" si="4"/>
        <v>15.06459155069129</v>
      </c>
      <c r="L25" s="242">
        <f t="shared" si="4"/>
        <v>0</v>
      </c>
      <c r="M25" s="242">
        <f t="shared" si="4"/>
        <v>0</v>
      </c>
      <c r="N25" s="242">
        <f t="shared" si="4"/>
        <v>15.064591550691375</v>
      </c>
      <c r="O25" s="242">
        <f t="shared" si="4"/>
        <v>0</v>
      </c>
      <c r="P25" s="242">
        <f t="shared" si="4"/>
        <v>15.06459155069129</v>
      </c>
      <c r="Q25" s="242">
        <f t="shared" si="4"/>
        <v>0</v>
      </c>
      <c r="R25" s="242">
        <f t="shared" si="4"/>
        <v>0</v>
      </c>
      <c r="S25" s="242">
        <f t="shared" si="4"/>
        <v>15.064591550691347</v>
      </c>
      <c r="T25" s="242">
        <f t="shared" si="4"/>
        <v>0</v>
      </c>
      <c r="U25" s="242">
        <f t="shared" si="4"/>
        <v>15.064591550691262</v>
      </c>
      <c r="V25" s="242">
        <f t="shared" si="4"/>
        <v>0</v>
      </c>
      <c r="W25" s="242">
        <f t="shared" si="4"/>
        <v>15.064591550691318</v>
      </c>
      <c r="X25" s="242">
        <f t="shared" si="4"/>
        <v>0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1620.2216632158888</v>
      </c>
      <c r="C27" s="241">
        <f t="shared" si="5"/>
        <v>1474.0797470705402</v>
      </c>
      <c r="D27" s="241">
        <f t="shared" si="5"/>
        <v>841.75442443919928</v>
      </c>
      <c r="E27" s="241">
        <f t="shared" si="5"/>
        <v>1212.0708424597706</v>
      </c>
      <c r="F27" s="241">
        <f t="shared" si="5"/>
        <v>1587.6942833344092</v>
      </c>
      <c r="G27" s="241">
        <f t="shared" si="5"/>
        <v>1700.0972538537299</v>
      </c>
      <c r="H27" s="241">
        <f t="shared" si="5"/>
        <v>793.718928919061</v>
      </c>
      <c r="I27" s="241">
        <f t="shared" si="5"/>
        <v>1783.1552648418601</v>
      </c>
      <c r="J27" s="241">
        <f t="shared" si="5"/>
        <v>1419.9426776779201</v>
      </c>
      <c r="K27" s="241">
        <f t="shared" si="5"/>
        <v>3462.2915247172587</v>
      </c>
      <c r="L27" s="241">
        <f t="shared" si="5"/>
        <v>1743.4012821351298</v>
      </c>
      <c r="M27" s="241">
        <f t="shared" si="5"/>
        <v>2201.7173945398099</v>
      </c>
      <c r="N27" s="241">
        <f t="shared" si="5"/>
        <v>934.74027553002088</v>
      </c>
      <c r="O27" s="241">
        <f t="shared" si="5"/>
        <v>1351.5933567841403</v>
      </c>
      <c r="P27" s="241">
        <f t="shared" si="5"/>
        <v>1608.3707476202399</v>
      </c>
      <c r="Q27" s="241">
        <f t="shared" si="5"/>
        <v>1636.1312149956502</v>
      </c>
      <c r="R27" s="241">
        <f t="shared" si="5"/>
        <v>893.14407926852982</v>
      </c>
      <c r="S27" s="241">
        <f t="shared" si="5"/>
        <v>1480.5198959745394</v>
      </c>
      <c r="T27" s="241">
        <f t="shared" si="5"/>
        <v>1343.0802286202997</v>
      </c>
      <c r="U27" s="241">
        <f t="shared" si="5"/>
        <v>1378.6380903150584</v>
      </c>
      <c r="V27" s="241">
        <f t="shared" si="5"/>
        <v>1439.788959789179</v>
      </c>
      <c r="W27" s="241">
        <f t="shared" si="5"/>
        <v>1746.7637697368791</v>
      </c>
      <c r="X27" s="241">
        <f t="shared" si="5"/>
        <v>4365.1469342550099</v>
      </c>
      <c r="Y27" s="241">
        <f t="shared" si="5"/>
        <v>4852.0233870965094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157.43932976343615</v>
      </c>
      <c r="C28" s="282">
        <f t="shared" si="6"/>
        <v>111.92853557945102</v>
      </c>
      <c r="D28" s="282">
        <f t="shared" si="6"/>
        <v>85.850979593951706</v>
      </c>
      <c r="E28" s="282">
        <f t="shared" si="6"/>
        <v>86.557281007223992</v>
      </c>
      <c r="F28" s="282">
        <f t="shared" si="6"/>
        <v>89.06408843296208</v>
      </c>
      <c r="G28" s="282">
        <f t="shared" si="6"/>
        <v>68.976332723490145</v>
      </c>
      <c r="H28" s="282">
        <f t="shared" si="6"/>
        <v>82.413484343706841</v>
      </c>
      <c r="I28" s="282">
        <f t="shared" si="6"/>
        <v>99.54317697169904</v>
      </c>
      <c r="J28" s="282">
        <f t="shared" si="6"/>
        <v>284.4694909533182</v>
      </c>
      <c r="K28" s="282">
        <f t="shared" si="6"/>
        <v>329.49448306590023</v>
      </c>
      <c r="L28" s="282">
        <f t="shared" si="6"/>
        <v>377.22028396719384</v>
      </c>
      <c r="M28" s="282">
        <f t="shared" si="6"/>
        <v>446.36023974773946</v>
      </c>
      <c r="N28" s="282">
        <f t="shared" si="6"/>
        <v>550.56403540811573</v>
      </c>
      <c r="O28" s="282">
        <f t="shared" si="6"/>
        <v>104.06236566967709</v>
      </c>
      <c r="P28" s="282">
        <f t="shared" si="6"/>
        <v>62.698408176064959</v>
      </c>
      <c r="Q28" s="282">
        <f t="shared" si="6"/>
        <v>332.19113073538665</v>
      </c>
      <c r="R28" s="282">
        <f t="shared" si="6"/>
        <v>290.97344700600752</v>
      </c>
      <c r="S28" s="282">
        <f t="shared" si="6"/>
        <v>265.26427952234326</v>
      </c>
      <c r="T28" s="282">
        <f t="shared" si="6"/>
        <v>468.47098044960035</v>
      </c>
      <c r="U28" s="282">
        <f t="shared" si="6"/>
        <v>472.72240348122148</v>
      </c>
      <c r="V28" s="282">
        <f t="shared" si="6"/>
        <v>370.59397070218097</v>
      </c>
      <c r="W28" s="282">
        <f t="shared" si="6"/>
        <v>437.98835022661297</v>
      </c>
      <c r="X28" s="282">
        <f t="shared" si="6"/>
        <v>426.74161300406524</v>
      </c>
      <c r="Y28" s="282">
        <f t="shared" si="6"/>
        <v>151.90937605126283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25.902504933316806</v>
      </c>
      <c r="C29" s="242">
        <f t="shared" si="7"/>
        <v>18.282539233231006</v>
      </c>
      <c r="D29" s="242">
        <f t="shared" si="7"/>
        <v>14.357920259147818</v>
      </c>
      <c r="E29" s="242">
        <f t="shared" si="7"/>
        <v>21.9194208253993</v>
      </c>
      <c r="F29" s="242">
        <f t="shared" si="7"/>
        <v>30.443427377572903</v>
      </c>
      <c r="G29" s="242">
        <f t="shared" si="7"/>
        <v>32.053166392034015</v>
      </c>
      <c r="H29" s="242">
        <f t="shared" si="7"/>
        <v>46.01582526386791</v>
      </c>
      <c r="I29" s="242">
        <f t="shared" si="7"/>
        <v>15.98234099478681</v>
      </c>
      <c r="J29" s="242">
        <f t="shared" si="7"/>
        <v>17.141656043695107</v>
      </c>
      <c r="K29" s="242">
        <f t="shared" si="7"/>
        <v>9.3977178671069055</v>
      </c>
      <c r="L29" s="242">
        <f t="shared" si="7"/>
        <v>16.96879217187481</v>
      </c>
      <c r="M29" s="242">
        <f t="shared" si="7"/>
        <v>31.121629223763009</v>
      </c>
      <c r="N29" s="242">
        <f t="shared" si="7"/>
        <v>18.08036985905261</v>
      </c>
      <c r="O29" s="242">
        <f t="shared" si="7"/>
        <v>40.913114254765816</v>
      </c>
      <c r="P29" s="242">
        <f t="shared" si="7"/>
        <v>17.155508920874922</v>
      </c>
      <c r="Q29" s="242">
        <f t="shared" si="7"/>
        <v>9.8751191385996151</v>
      </c>
      <c r="R29" s="242">
        <f t="shared" si="7"/>
        <v>14.532600032917003</v>
      </c>
      <c r="S29" s="242">
        <f t="shared" si="7"/>
        <v>18.513558287855005</v>
      </c>
      <c r="T29" s="242">
        <f t="shared" si="7"/>
        <v>24.9631336102332</v>
      </c>
      <c r="U29" s="242">
        <f t="shared" si="7"/>
        <v>12.820657879244294</v>
      </c>
      <c r="V29" s="242">
        <f t="shared" si="7"/>
        <v>21.951428119774675</v>
      </c>
      <c r="W29" s="242">
        <f t="shared" si="7"/>
        <v>14.064479523083207</v>
      </c>
      <c r="X29" s="242">
        <f t="shared" si="7"/>
        <v>17.318093229431895</v>
      </c>
      <c r="Y29" s="242">
        <f t="shared" si="7"/>
        <v>33.698657352682574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7133.9117798796206</v>
      </c>
      <c r="C32" s="210">
        <v>7208.3981943250219</v>
      </c>
      <c r="D32" s="210">
        <v>7593.3190885640597</v>
      </c>
      <c r="E32" s="210">
        <v>7847.6395528804806</v>
      </c>
      <c r="F32" s="210">
        <v>7982.8061908856398</v>
      </c>
      <c r="G32" s="210">
        <v>7966.9948409286317</v>
      </c>
      <c r="H32" s="210">
        <v>7740.9769561478925</v>
      </c>
      <c r="I32" s="210">
        <v>7912.9764402407591</v>
      </c>
      <c r="J32" s="210">
        <v>7303.0883061049008</v>
      </c>
      <c r="K32" s="210">
        <v>6882.4509028374887</v>
      </c>
      <c r="L32" s="210">
        <v>7452.7268271711091</v>
      </c>
      <c r="M32" s="210">
        <v>7112.1721410146156</v>
      </c>
      <c r="N32" s="210">
        <v>7338.2390369733457</v>
      </c>
      <c r="O32" s="210">
        <v>7231.8261392949271</v>
      </c>
      <c r="P32" s="210">
        <v>7119.2527944969897</v>
      </c>
      <c r="Q32" s="210">
        <v>6908.9676698194316</v>
      </c>
      <c r="R32" s="210">
        <v>7370.2349957007737</v>
      </c>
      <c r="S32" s="210">
        <v>7310.3495270851236</v>
      </c>
      <c r="T32" s="210">
        <v>7158.9333619948393</v>
      </c>
      <c r="U32" s="210">
        <v>7031.9398108340492</v>
      </c>
      <c r="V32" s="210">
        <v>7216.736113499569</v>
      </c>
      <c r="W32" s="210">
        <v>7175.8125537403257</v>
      </c>
      <c r="X32" s="210">
        <v>6509.1564918314707</v>
      </c>
      <c r="Y32" s="210">
        <v>6261.245141874464</v>
      </c>
      <c r="DA32" s="109" t="s">
        <v>953</v>
      </c>
    </row>
    <row r="33" spans="1:105" ht="12" customHeight="1" x14ac:dyDescent="0.25">
      <c r="A33" s="24" t="s">
        <v>28</v>
      </c>
      <c r="B33" s="213">
        <v>2.9093723129836628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1.361392949269131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1770.621410146174</v>
      </c>
      <c r="C34" s="204">
        <f t="shared" si="8"/>
        <v>1990.0988822012034</v>
      </c>
      <c r="D34" s="204">
        <f t="shared" si="8"/>
        <v>2284.0932932072233</v>
      </c>
      <c r="E34" s="204">
        <f t="shared" si="8"/>
        <v>2429.0916595012895</v>
      </c>
      <c r="F34" s="204">
        <f t="shared" si="8"/>
        <v>2314.7051590713672</v>
      </c>
      <c r="G34" s="204">
        <f t="shared" si="8"/>
        <v>2240.3481513327592</v>
      </c>
      <c r="H34" s="204">
        <f t="shared" si="8"/>
        <v>2702.8007738607043</v>
      </c>
      <c r="I34" s="204">
        <f t="shared" si="8"/>
        <v>2906.55709372313</v>
      </c>
      <c r="J34" s="204">
        <f t="shared" si="8"/>
        <v>2488.3784178847804</v>
      </c>
      <c r="K34" s="204">
        <f t="shared" si="8"/>
        <v>2422.4243336199488</v>
      </c>
      <c r="L34" s="204">
        <f t="shared" si="8"/>
        <v>2704.3232158211517</v>
      </c>
      <c r="M34" s="204">
        <f t="shared" si="8"/>
        <v>2334.2544282029235</v>
      </c>
      <c r="N34" s="204">
        <f t="shared" si="8"/>
        <v>2687.9633705932929</v>
      </c>
      <c r="O34" s="204">
        <f t="shared" si="8"/>
        <v>2459.5014617368865</v>
      </c>
      <c r="P34" s="204">
        <f t="shared" si="8"/>
        <v>2523.1538263112639</v>
      </c>
      <c r="Q34" s="204">
        <f t="shared" si="8"/>
        <v>2470.1104041272574</v>
      </c>
      <c r="R34" s="204">
        <f t="shared" si="8"/>
        <v>2799.995270851246</v>
      </c>
      <c r="S34" s="204">
        <f t="shared" si="8"/>
        <v>2778.2009458297493</v>
      </c>
      <c r="T34" s="204">
        <f t="shared" si="8"/>
        <v>2800.5035253654332</v>
      </c>
      <c r="U34" s="204">
        <f t="shared" si="8"/>
        <v>2553.3560619088557</v>
      </c>
      <c r="V34" s="204">
        <f t="shared" si="8"/>
        <v>2791.0214101461734</v>
      </c>
      <c r="W34" s="204">
        <f t="shared" si="8"/>
        <v>2658.474290627687</v>
      </c>
      <c r="X34" s="204">
        <f t="shared" si="8"/>
        <v>2505.1067927773006</v>
      </c>
      <c r="Y34" s="204">
        <f t="shared" si="8"/>
        <v>2490.6286328460883</v>
      </c>
      <c r="DA34" s="71"/>
    </row>
    <row r="35" spans="1:105" ht="12" customHeight="1" x14ac:dyDescent="0.25">
      <c r="A35" s="18" t="s">
        <v>30</v>
      </c>
      <c r="B35" s="204">
        <v>1651.616509028375</v>
      </c>
      <c r="C35" s="204">
        <v>1872.911521926053</v>
      </c>
      <c r="D35" s="204">
        <v>2181.6450558899401</v>
      </c>
      <c r="E35" s="204">
        <v>2345.727257093723</v>
      </c>
      <c r="F35" s="204">
        <v>2273.4015477214102</v>
      </c>
      <c r="G35" s="204">
        <v>2200.905331040412</v>
      </c>
      <c r="H35" s="204">
        <v>2671.077300085984</v>
      </c>
      <c r="I35" s="204">
        <v>2859.2730868443682</v>
      </c>
      <c r="J35" s="204">
        <v>2452.95279449699</v>
      </c>
      <c r="K35" s="204">
        <v>2402.28486672399</v>
      </c>
      <c r="L35" s="204">
        <v>2674.629922613929</v>
      </c>
      <c r="M35" s="204">
        <v>2298.7047291487529</v>
      </c>
      <c r="N35" s="204">
        <v>2656.158813413585</v>
      </c>
      <c r="O35" s="204">
        <v>2436.954772141014</v>
      </c>
      <c r="P35" s="204">
        <v>2461.188220120378</v>
      </c>
      <c r="Q35" s="204">
        <v>2460.0213241616511</v>
      </c>
      <c r="R35" s="204">
        <v>2798.341874462596</v>
      </c>
      <c r="S35" s="204">
        <v>2776.32132416165</v>
      </c>
      <c r="T35" s="204">
        <v>2797.553568357695</v>
      </c>
      <c r="U35" s="204">
        <v>2504.7825451418739</v>
      </c>
      <c r="V35" s="204">
        <v>2764.4380051590711</v>
      </c>
      <c r="W35" s="204">
        <v>2621.9830610490112</v>
      </c>
      <c r="X35" s="204">
        <v>2472.815477214102</v>
      </c>
      <c r="Y35" s="204">
        <v>2472.44196044712</v>
      </c>
      <c r="DA35" s="71" t="s">
        <v>955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1.07944969905417</v>
      </c>
      <c r="H36" s="204">
        <v>0</v>
      </c>
      <c r="I36" s="204">
        <v>3.2384350816852958</v>
      </c>
      <c r="J36" s="204">
        <v>0</v>
      </c>
      <c r="K36" s="204">
        <v>0</v>
      </c>
      <c r="L36" s="204">
        <v>0</v>
      </c>
      <c r="M36" s="204">
        <v>1.07944969905417</v>
      </c>
      <c r="N36" s="204">
        <v>1.07944969905417</v>
      </c>
      <c r="O36" s="204">
        <v>4.3179707652622534</v>
      </c>
      <c r="P36" s="204">
        <v>6.4769561478933788</v>
      </c>
      <c r="Q36" s="204">
        <v>0.79122957867583832</v>
      </c>
      <c r="R36" s="204">
        <v>0.34006878761822867</v>
      </c>
      <c r="S36" s="204">
        <v>0.42209802235597588</v>
      </c>
      <c r="T36" s="204">
        <v>0.43826311263972478</v>
      </c>
      <c r="U36" s="204">
        <v>0.43396388650042989</v>
      </c>
      <c r="V36" s="204">
        <v>0.30653482373172819</v>
      </c>
      <c r="W36" s="204">
        <v>0.37566638005159059</v>
      </c>
      <c r="X36" s="204">
        <v>0.31092003439380911</v>
      </c>
      <c r="Y36" s="204">
        <v>0.97798796216680994</v>
      </c>
      <c r="DA36" s="71" t="s">
        <v>956</v>
      </c>
    </row>
    <row r="37" spans="1:105" ht="12" customHeight="1" x14ac:dyDescent="0.25">
      <c r="A37" s="18" t="s">
        <v>71</v>
      </c>
      <c r="B37" s="204">
        <v>5.1471195184866714</v>
      </c>
      <c r="C37" s="204">
        <v>4.1177128116938952</v>
      </c>
      <c r="D37" s="204">
        <v>3.0883061049011178</v>
      </c>
      <c r="E37" s="204">
        <v>3.0883061049011178</v>
      </c>
      <c r="F37" s="204">
        <v>3.0883061049011178</v>
      </c>
      <c r="G37" s="204">
        <v>2.058813413585554</v>
      </c>
      <c r="H37" s="204">
        <v>2.058813413585554</v>
      </c>
      <c r="I37" s="204">
        <v>1.029406706792777</v>
      </c>
      <c r="J37" s="204">
        <v>1.031814273430782</v>
      </c>
      <c r="K37" s="204">
        <v>1.031814273430782</v>
      </c>
      <c r="L37" s="204">
        <v>1.031814273430782</v>
      </c>
      <c r="M37" s="204">
        <v>1.031814273430782</v>
      </c>
      <c r="N37" s="204">
        <v>2.0636285468615649</v>
      </c>
      <c r="O37" s="204">
        <v>1.031814273430782</v>
      </c>
      <c r="P37" s="204">
        <v>1.031814273430782</v>
      </c>
      <c r="Q37" s="204">
        <v>0.79140154772141014</v>
      </c>
      <c r="R37" s="204">
        <v>0.77618228718830595</v>
      </c>
      <c r="S37" s="204">
        <v>0.67824591573516757</v>
      </c>
      <c r="T37" s="204">
        <v>1.7321582115219261</v>
      </c>
      <c r="U37" s="204">
        <v>0.99965606190885625</v>
      </c>
      <c r="V37" s="204">
        <v>1.6645743766122101</v>
      </c>
      <c r="W37" s="204">
        <v>1.51487532244196</v>
      </c>
      <c r="X37" s="204">
        <v>2.3139294926913161</v>
      </c>
      <c r="Y37" s="204">
        <v>1.8073086844368009</v>
      </c>
      <c r="DA37" s="71" t="s">
        <v>957</v>
      </c>
    </row>
    <row r="38" spans="1:105" ht="12" customHeight="1" x14ac:dyDescent="0.25">
      <c r="A38" s="18" t="s">
        <v>32</v>
      </c>
      <c r="B38" s="204">
        <v>6.8548581255374019</v>
      </c>
      <c r="C38" s="204">
        <v>13.7097162510748</v>
      </c>
      <c r="D38" s="204">
        <v>0</v>
      </c>
      <c r="E38" s="204">
        <v>0.9792777300085983</v>
      </c>
      <c r="F38" s="204">
        <v>0</v>
      </c>
      <c r="G38" s="204">
        <v>0</v>
      </c>
      <c r="H38" s="204">
        <v>1.958555460017197</v>
      </c>
      <c r="I38" s="204">
        <v>0.9792777300085983</v>
      </c>
      <c r="J38" s="204">
        <v>0</v>
      </c>
      <c r="K38" s="204">
        <v>0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9.4582975064488384E-4</v>
      </c>
      <c r="S38" s="204">
        <v>9.4582975064488384E-4</v>
      </c>
      <c r="T38" s="204">
        <v>9.4582975064488384E-4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958</v>
      </c>
    </row>
    <row r="39" spans="1:105" ht="12" customHeight="1" x14ac:dyDescent="0.25">
      <c r="A39" s="18" t="s">
        <v>33</v>
      </c>
      <c r="B39" s="204">
        <v>107.0029234737747</v>
      </c>
      <c r="C39" s="204">
        <v>99.359931212381767</v>
      </c>
      <c r="D39" s="204">
        <v>99.359931212381767</v>
      </c>
      <c r="E39" s="204">
        <v>79.296818572656917</v>
      </c>
      <c r="F39" s="204">
        <v>38.215305245055887</v>
      </c>
      <c r="G39" s="204">
        <v>36.304557179707651</v>
      </c>
      <c r="H39" s="204">
        <v>27.70610490111779</v>
      </c>
      <c r="I39" s="204">
        <v>42.036887360275152</v>
      </c>
      <c r="J39" s="204">
        <v>34.393809114359406</v>
      </c>
      <c r="K39" s="204">
        <v>19.10765262252794</v>
      </c>
      <c r="L39" s="204">
        <v>28.661478933791919</v>
      </c>
      <c r="M39" s="204">
        <v>33.438435081685299</v>
      </c>
      <c r="N39" s="204">
        <v>28.661478933791919</v>
      </c>
      <c r="O39" s="204">
        <v>17.19690455717971</v>
      </c>
      <c r="P39" s="204">
        <v>54.456835769561472</v>
      </c>
      <c r="Q39" s="204">
        <v>8.506448839208943</v>
      </c>
      <c r="R39" s="204">
        <v>0.53619948409286322</v>
      </c>
      <c r="S39" s="204">
        <v>0.7783319002579534</v>
      </c>
      <c r="T39" s="204">
        <v>0.77858985382631118</v>
      </c>
      <c r="U39" s="204">
        <v>47.139896818572652</v>
      </c>
      <c r="V39" s="204">
        <v>24.612295786758391</v>
      </c>
      <c r="W39" s="204">
        <v>34.600687876182278</v>
      </c>
      <c r="X39" s="204">
        <v>29.666466036113501</v>
      </c>
      <c r="Y39" s="204">
        <v>15.40137575236457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1919.436572497109</v>
      </c>
      <c r="C40" s="204">
        <f t="shared" si="9"/>
        <v>1763.610392716753</v>
      </c>
      <c r="D40" s="204">
        <f t="shared" si="9"/>
        <v>1684.115392996825</v>
      </c>
      <c r="E40" s="204">
        <f t="shared" si="9"/>
        <v>1696.0383564104659</v>
      </c>
      <c r="F40" s="204">
        <f t="shared" si="9"/>
        <v>1757.9868981276529</v>
      </c>
      <c r="G40" s="204">
        <f t="shared" si="9"/>
        <v>1831.1036357395969</v>
      </c>
      <c r="H40" s="204">
        <f t="shared" si="9"/>
        <v>1737.843964048257</v>
      </c>
      <c r="I40" s="204">
        <f t="shared" si="9"/>
        <v>1665.8326493096081</v>
      </c>
      <c r="J40" s="204">
        <f t="shared" si="9"/>
        <v>1630.534577572121</v>
      </c>
      <c r="K40" s="204">
        <f t="shared" si="9"/>
        <v>1500.599843070283</v>
      </c>
      <c r="L40" s="204">
        <f t="shared" si="9"/>
        <v>1702.1887254898049</v>
      </c>
      <c r="M40" s="204">
        <f t="shared" si="9"/>
        <v>1721.747545860504</v>
      </c>
      <c r="N40" s="204">
        <f t="shared" si="9"/>
        <v>1704.8778067449141</v>
      </c>
      <c r="O40" s="204">
        <f t="shared" si="9"/>
        <v>1835.4390600746749</v>
      </c>
      <c r="P40" s="204">
        <f t="shared" si="9"/>
        <v>1662.271028081077</v>
      </c>
      <c r="Q40" s="204">
        <f t="shared" si="9"/>
        <v>1796.254022271549</v>
      </c>
      <c r="R40" s="204">
        <f t="shared" si="9"/>
        <v>1942.119899429769</v>
      </c>
      <c r="S40" s="204">
        <f t="shared" si="9"/>
        <v>2054.6925364839681</v>
      </c>
      <c r="T40" s="204">
        <f t="shared" si="9"/>
        <v>1932.716307953566</v>
      </c>
      <c r="U40" s="204">
        <f t="shared" si="9"/>
        <v>1980.111459987927</v>
      </c>
      <c r="V40" s="204">
        <f t="shared" si="9"/>
        <v>2056.0169833538812</v>
      </c>
      <c r="W40" s="204">
        <f t="shared" si="9"/>
        <v>2050.7648044534399</v>
      </c>
      <c r="X40" s="204">
        <f t="shared" si="9"/>
        <v>1654.2734903819619</v>
      </c>
      <c r="Y40" s="204">
        <f t="shared" si="9"/>
        <v>1661.4277979831299</v>
      </c>
      <c r="DA40" s="71"/>
    </row>
    <row r="41" spans="1:105" ht="12" customHeight="1" x14ac:dyDescent="0.25">
      <c r="A41" s="18" t="s">
        <v>73</v>
      </c>
      <c r="B41" s="204">
        <v>1919.436572497109</v>
      </c>
      <c r="C41" s="204">
        <v>1763.610392716753</v>
      </c>
      <c r="D41" s="204">
        <v>1684.115392996825</v>
      </c>
      <c r="E41" s="204">
        <v>1696.0383564104659</v>
      </c>
      <c r="F41" s="204">
        <v>1757.9868981276529</v>
      </c>
      <c r="G41" s="204">
        <v>1831.1036357395969</v>
      </c>
      <c r="H41" s="204">
        <v>1737.843964048257</v>
      </c>
      <c r="I41" s="204">
        <v>1665.8326493096081</v>
      </c>
      <c r="J41" s="204">
        <v>1630.534577572121</v>
      </c>
      <c r="K41" s="204">
        <v>1500.599843070283</v>
      </c>
      <c r="L41" s="204">
        <v>1702.1887254898049</v>
      </c>
      <c r="M41" s="204">
        <v>1721.747545860504</v>
      </c>
      <c r="N41" s="204">
        <v>1704.8778067449141</v>
      </c>
      <c r="O41" s="204">
        <v>1835.4390600746749</v>
      </c>
      <c r="P41" s="204">
        <v>1662.271028081077</v>
      </c>
      <c r="Q41" s="204">
        <v>1796.254022271549</v>
      </c>
      <c r="R41" s="204">
        <v>1942.119899429769</v>
      </c>
      <c r="S41" s="204">
        <v>2054.6925364839681</v>
      </c>
      <c r="T41" s="204">
        <v>1932.716307953566</v>
      </c>
      <c r="U41" s="204">
        <v>1980.111459987927</v>
      </c>
      <c r="V41" s="204">
        <v>2056.0169833538812</v>
      </c>
      <c r="W41" s="204">
        <v>2050.7648044534399</v>
      </c>
      <c r="X41" s="204">
        <v>1654.2734903819619</v>
      </c>
      <c r="Y41" s="204">
        <v>1661.4277979831299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1.095413745366479</v>
      </c>
      <c r="C43" s="204">
        <f t="shared" si="10"/>
        <v>0.90078527120990937</v>
      </c>
      <c r="D43" s="204">
        <f t="shared" si="10"/>
        <v>0.79587097566069087</v>
      </c>
      <c r="E43" s="204">
        <f t="shared" si="10"/>
        <v>1.5102248449077611</v>
      </c>
      <c r="F43" s="204">
        <f t="shared" si="10"/>
        <v>2.6908318809449452</v>
      </c>
      <c r="G43" s="204">
        <f t="shared" si="10"/>
        <v>2.746665206232199</v>
      </c>
      <c r="H43" s="204">
        <f t="shared" si="10"/>
        <v>2.6633446361801671</v>
      </c>
      <c r="I43" s="204">
        <f t="shared" si="10"/>
        <v>2.5719938546232068</v>
      </c>
      <c r="J43" s="204">
        <f t="shared" si="10"/>
        <v>2.461381155307885</v>
      </c>
      <c r="K43" s="204">
        <f t="shared" si="10"/>
        <v>2.600500867807654</v>
      </c>
      <c r="L43" s="204">
        <f t="shared" si="10"/>
        <v>2.009296866170883</v>
      </c>
      <c r="M43" s="204">
        <f t="shared" si="10"/>
        <v>1.9521102014041201</v>
      </c>
      <c r="N43" s="204">
        <f t="shared" si="10"/>
        <v>2.7619181046126369</v>
      </c>
      <c r="O43" s="204">
        <f t="shared" si="10"/>
        <v>3.4699683002178792</v>
      </c>
      <c r="P43" s="204">
        <f t="shared" si="10"/>
        <v>2.9545953067134461</v>
      </c>
      <c r="Q43" s="204">
        <f t="shared" si="10"/>
        <v>13.658531468777293</v>
      </c>
      <c r="R43" s="204">
        <f t="shared" si="10"/>
        <v>32.713032642458224</v>
      </c>
      <c r="S43" s="204">
        <f t="shared" si="10"/>
        <v>35.894135915001257</v>
      </c>
      <c r="T43" s="204">
        <f t="shared" si="10"/>
        <v>31.175007609632321</v>
      </c>
      <c r="U43" s="204">
        <f t="shared" si="10"/>
        <v>26.518892548616002</v>
      </c>
      <c r="V43" s="204">
        <f t="shared" si="10"/>
        <v>24.961090592807778</v>
      </c>
      <c r="W43" s="204">
        <f t="shared" si="10"/>
        <v>15.447147395226486</v>
      </c>
      <c r="X43" s="204">
        <f t="shared" si="10"/>
        <v>21.143706522594318</v>
      </c>
      <c r="Y43" s="204">
        <f t="shared" si="10"/>
        <v>33.714678371126517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9.5022355975924331</v>
      </c>
      <c r="R44" s="204">
        <v>28.269045571797079</v>
      </c>
      <c r="S44" s="204">
        <v>30.44067067927773</v>
      </c>
      <c r="T44" s="204">
        <v>19.811177987962161</v>
      </c>
      <c r="U44" s="204">
        <v>16.194582975064481</v>
      </c>
      <c r="V44" s="204">
        <v>13.866981943250209</v>
      </c>
      <c r="W44" s="204">
        <v>2.059071367153912</v>
      </c>
      <c r="X44" s="204">
        <v>2.061306964746346</v>
      </c>
      <c r="Y44" s="204">
        <v>9.6951848667239879</v>
      </c>
      <c r="DA44" s="71" t="s">
        <v>962</v>
      </c>
    </row>
    <row r="45" spans="1:105" ht="12" customHeight="1" x14ac:dyDescent="0.25">
      <c r="A45" s="18" t="s">
        <v>74</v>
      </c>
      <c r="B45" s="204">
        <v>1.095413745366479</v>
      </c>
      <c r="C45" s="204">
        <v>0.90078527120990937</v>
      </c>
      <c r="D45" s="204">
        <v>0.79587097566069087</v>
      </c>
      <c r="E45" s="204">
        <v>1.5102248449077611</v>
      </c>
      <c r="F45" s="204">
        <v>2.6908318809449452</v>
      </c>
      <c r="G45" s="204">
        <v>2.746665206232199</v>
      </c>
      <c r="H45" s="204">
        <v>2.6633446361801671</v>
      </c>
      <c r="I45" s="204">
        <v>2.5719938546232068</v>
      </c>
      <c r="J45" s="204">
        <v>2.461381155307885</v>
      </c>
      <c r="K45" s="204">
        <v>2.600500867807654</v>
      </c>
      <c r="L45" s="204">
        <v>2.009296866170883</v>
      </c>
      <c r="M45" s="204">
        <v>1.9521102014041201</v>
      </c>
      <c r="N45" s="204">
        <v>2.7619181046126369</v>
      </c>
      <c r="O45" s="204">
        <v>3.4699683002178792</v>
      </c>
      <c r="P45" s="204">
        <v>2.9545953067134461</v>
      </c>
      <c r="Q45" s="204">
        <v>4.1562958711848594</v>
      </c>
      <c r="R45" s="204">
        <v>4.4439870706611417</v>
      </c>
      <c r="S45" s="204">
        <v>5.4534652357235247</v>
      </c>
      <c r="T45" s="204">
        <v>5.6398399398128927</v>
      </c>
      <c r="U45" s="204">
        <v>7.3767601324509178</v>
      </c>
      <c r="V45" s="204">
        <v>11.094108649557571</v>
      </c>
      <c r="W45" s="204">
        <v>13.035539484650389</v>
      </c>
      <c r="X45" s="204">
        <v>14.60948468252553</v>
      </c>
      <c r="Y45" s="204">
        <v>18.748642257626951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5.7239896818572644</v>
      </c>
      <c r="U46" s="204">
        <v>2.9475494411006018</v>
      </c>
      <c r="V46" s="204">
        <v>0</v>
      </c>
      <c r="W46" s="204">
        <v>0.35253654342218388</v>
      </c>
      <c r="X46" s="204">
        <v>4.4729148753224424</v>
      </c>
      <c r="Y46" s="204">
        <v>5.2708512467755799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967</v>
      </c>
    </row>
    <row r="50" spans="1:105" ht="12" customHeight="1" x14ac:dyDescent="0.25">
      <c r="A50" s="14" t="s">
        <v>39</v>
      </c>
      <c r="B50" s="204">
        <v>2437.1834909716249</v>
      </c>
      <c r="C50" s="204">
        <v>2451.0366294067071</v>
      </c>
      <c r="D50" s="204">
        <v>2575.4753224419601</v>
      </c>
      <c r="E50" s="204">
        <v>2669.580567497851</v>
      </c>
      <c r="F50" s="204">
        <v>2842.5049871023211</v>
      </c>
      <c r="G50" s="204">
        <v>2807.1558039552879</v>
      </c>
      <c r="H50" s="204">
        <v>2191.649957007739</v>
      </c>
      <c r="I50" s="204">
        <v>2206.4583834909722</v>
      </c>
      <c r="J50" s="204">
        <v>2105.187704213241</v>
      </c>
      <c r="K50" s="204">
        <v>1897.1529664660361</v>
      </c>
      <c r="L50" s="204">
        <v>1907.662166809974</v>
      </c>
      <c r="M50" s="204">
        <v>1937.2791057609629</v>
      </c>
      <c r="N50" s="204">
        <v>1867.7748925193471</v>
      </c>
      <c r="O50" s="204">
        <v>1853.444196044712</v>
      </c>
      <c r="P50" s="204">
        <v>1881.627944969905</v>
      </c>
      <c r="Q50" s="204">
        <v>1546.7613929492691</v>
      </c>
      <c r="R50" s="204">
        <v>1482.4480653482369</v>
      </c>
      <c r="S50" s="204">
        <v>1322.0785038693029</v>
      </c>
      <c r="T50" s="204">
        <v>1249.1031814273431</v>
      </c>
      <c r="U50" s="204">
        <v>1387.0876182287191</v>
      </c>
      <c r="V50" s="204">
        <v>1212.833361994841</v>
      </c>
      <c r="W50" s="204">
        <v>1318.078331900258</v>
      </c>
      <c r="X50" s="204">
        <v>1199.422785898538</v>
      </c>
      <c r="Y50" s="204">
        <v>1043.8705932932071</v>
      </c>
      <c r="DA50" s="71" t="s">
        <v>968</v>
      </c>
    </row>
    <row r="51" spans="1:105" ht="12" customHeight="1" x14ac:dyDescent="0.25">
      <c r="A51" s="21" t="s">
        <v>40</v>
      </c>
      <c r="B51" s="207">
        <v>1002.665520206363</v>
      </c>
      <c r="C51" s="207">
        <v>1002.751504729149</v>
      </c>
      <c r="D51" s="207">
        <v>1048.8392089423901</v>
      </c>
      <c r="E51" s="207">
        <v>1051.4187446259671</v>
      </c>
      <c r="F51" s="207">
        <v>1064.918314703353</v>
      </c>
      <c r="G51" s="207">
        <v>1085.640584694755</v>
      </c>
      <c r="H51" s="207">
        <v>1106.018916595013</v>
      </c>
      <c r="I51" s="207">
        <v>1131.556319862425</v>
      </c>
      <c r="J51" s="207">
        <v>1076.52622527945</v>
      </c>
      <c r="K51" s="207">
        <v>1059.673258813413</v>
      </c>
      <c r="L51" s="207">
        <v>1136.5434221840071</v>
      </c>
      <c r="M51" s="207">
        <v>1116.9389509888219</v>
      </c>
      <c r="N51" s="207">
        <v>1073.499656061909</v>
      </c>
      <c r="O51" s="207">
        <v>1079.971453138435</v>
      </c>
      <c r="P51" s="207">
        <v>1049.2453998280309</v>
      </c>
      <c r="Q51" s="207">
        <v>1082.1833190025791</v>
      </c>
      <c r="R51" s="207">
        <v>1112.9587274290629</v>
      </c>
      <c r="S51" s="207">
        <v>1119.4834049871019</v>
      </c>
      <c r="T51" s="207">
        <v>1145.4353396388649</v>
      </c>
      <c r="U51" s="207">
        <v>1084.8657781599311</v>
      </c>
      <c r="V51" s="207">
        <v>1131.903267411866</v>
      </c>
      <c r="W51" s="207">
        <v>1133.0479793637139</v>
      </c>
      <c r="X51" s="207">
        <v>1129.209716251075</v>
      </c>
      <c r="Y51" s="207">
        <v>1031.6034393809109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7133.9117798796187</v>
      </c>
      <c r="C52" s="284">
        <f t="shared" si="11"/>
        <v>7208.3981943250255</v>
      </c>
      <c r="D52" s="284">
        <f t="shared" si="11"/>
        <v>7593.3190885640588</v>
      </c>
      <c r="E52" s="284">
        <f t="shared" si="11"/>
        <v>7847.6395528804778</v>
      </c>
      <c r="F52" s="284">
        <f t="shared" si="11"/>
        <v>7982.8061908856416</v>
      </c>
      <c r="G52" s="284">
        <f t="shared" si="11"/>
        <v>7966.9948409286308</v>
      </c>
      <c r="H52" s="284">
        <f t="shared" si="11"/>
        <v>7740.9769561478888</v>
      </c>
      <c r="I52" s="284">
        <f t="shared" si="11"/>
        <v>7912.9764402407636</v>
      </c>
      <c r="J52" s="284">
        <f t="shared" si="11"/>
        <v>7303.0883061048999</v>
      </c>
      <c r="K52" s="284">
        <f t="shared" si="11"/>
        <v>6882.4509028374905</v>
      </c>
      <c r="L52" s="284">
        <f t="shared" si="11"/>
        <v>7452.7268271711082</v>
      </c>
      <c r="M52" s="284">
        <f t="shared" si="11"/>
        <v>7112.1721410146138</v>
      </c>
      <c r="N52" s="284">
        <f t="shared" si="11"/>
        <v>7338.2390369733457</v>
      </c>
      <c r="O52" s="284">
        <f t="shared" si="11"/>
        <v>7231.8261392949289</v>
      </c>
      <c r="P52" s="284">
        <f t="shared" si="11"/>
        <v>7119.2527944969916</v>
      </c>
      <c r="Q52" s="284">
        <f t="shared" si="11"/>
        <v>6908.9676698194326</v>
      </c>
      <c r="R52" s="284">
        <f t="shared" si="11"/>
        <v>7370.23499570077</v>
      </c>
      <c r="S52" s="284">
        <f t="shared" si="11"/>
        <v>7310.3495270851217</v>
      </c>
      <c r="T52" s="284">
        <f t="shared" si="11"/>
        <v>7158.933361994842</v>
      </c>
      <c r="U52" s="284">
        <f t="shared" si="11"/>
        <v>7031.9398108340474</v>
      </c>
      <c r="V52" s="284">
        <f t="shared" si="11"/>
        <v>7216.7361134995681</v>
      </c>
      <c r="W52" s="284">
        <f t="shared" si="11"/>
        <v>7175.8125537403266</v>
      </c>
      <c r="X52" s="284">
        <f t="shared" si="11"/>
        <v>6509.156491831468</v>
      </c>
      <c r="Y52" s="284">
        <f t="shared" si="11"/>
        <v>6261.2451418744668</v>
      </c>
      <c r="DA52" s="118"/>
    </row>
    <row r="53" spans="1:105" ht="12" customHeight="1" x14ac:dyDescent="0.25">
      <c r="A53" s="51" t="s">
        <v>48</v>
      </c>
      <c r="B53" s="237">
        <f>CHI_fec!B5-B58</f>
        <v>6792.1113506799775</v>
      </c>
      <c r="C53" s="237">
        <f>CHI_fec!C5-C58</f>
        <v>6822.6150380117924</v>
      </c>
      <c r="D53" s="237">
        <f>CHI_fec!D5-D58</f>
        <v>7164.9911405409657</v>
      </c>
      <c r="E53" s="237">
        <f>CHI_fec!E5-E58</f>
        <v>7417.8315400761221</v>
      </c>
      <c r="F53" s="237">
        <f>CHI_fec!F5-F58</f>
        <v>7524.5484639053957</v>
      </c>
      <c r="G53" s="237">
        <f>CHI_fec!G5-G58</f>
        <v>7514.1607551498746</v>
      </c>
      <c r="H53" s="237">
        <f>CHI_fec!H5-H58</f>
        <v>7274.2799906666223</v>
      </c>
      <c r="I53" s="237">
        <f>CHI_fec!I5-I58</f>
        <v>7433.2676180608578</v>
      </c>
      <c r="J53" s="237">
        <f>CHI_fec!J5-J58</f>
        <v>6892.2786123627138</v>
      </c>
      <c r="K53" s="237">
        <f>CHI_fec!K5-K58</f>
        <v>6462.1006611410612</v>
      </c>
      <c r="L53" s="237">
        <f>CHI_fec!L5-L58</f>
        <v>7060.3399682252602</v>
      </c>
      <c r="M53" s="237">
        <f>CHI_fec!M5-M58</f>
        <v>6757.5305335084231</v>
      </c>
      <c r="N53" s="237">
        <f>CHI_fec!N5-N58</f>
        <v>7016.95566127237</v>
      </c>
      <c r="O53" s="237">
        <f>CHI_fec!O5-O58</f>
        <v>6789.7276069661984</v>
      </c>
      <c r="P53" s="237">
        <f>CHI_fec!P5-P58</f>
        <v>6653.8249076455068</v>
      </c>
      <c r="Q53" s="237">
        <f>CHI_fec!Q5-Q58</f>
        <v>6528.8465320018331</v>
      </c>
      <c r="R53" s="237">
        <f>CHI_fec!R5-R58</f>
        <v>6929.7247012343651</v>
      </c>
      <c r="S53" s="237">
        <f>CHI_fec!S5-S58</f>
        <v>6899.3676135630649</v>
      </c>
      <c r="T53" s="237">
        <f>CHI_fec!T5-T58</f>
        <v>6818.177901526049</v>
      </c>
      <c r="U53" s="237">
        <f>CHI_fec!U5-U58</f>
        <v>6685.3657977946532</v>
      </c>
      <c r="V53" s="237">
        <f>CHI_fec!V5-V58</f>
        <v>6794.6687810930016</v>
      </c>
      <c r="W53" s="237">
        <f>CHI_fec!W5-W58</f>
        <v>6788.6579186784365</v>
      </c>
      <c r="X53" s="237">
        <f>CHI_fec!X5-X58</f>
        <v>6091.1550782398572</v>
      </c>
      <c r="Y53" s="237">
        <f>CHI_fec!Y5-Y58</f>
        <v>5654.6105700572443</v>
      </c>
      <c r="DA53" s="83"/>
    </row>
    <row r="54" spans="1:105" ht="12" customHeight="1" x14ac:dyDescent="0.25">
      <c r="A54" s="99" t="s">
        <v>49</v>
      </c>
      <c r="B54" s="238">
        <f>CHI_fec!B61</f>
        <v>221.57769190465191</v>
      </c>
      <c r="C54" s="238">
        <f>CHI_fec!C61</f>
        <v>253.70172685275261</v>
      </c>
      <c r="D54" s="238">
        <f>CHI_fec!D61</f>
        <v>282.09698357017498</v>
      </c>
      <c r="E54" s="238">
        <f>CHI_fec!E61</f>
        <v>300.3342677184699</v>
      </c>
      <c r="F54" s="238">
        <f>CHI_fec!F61</f>
        <v>337.51461026032177</v>
      </c>
      <c r="G54" s="238">
        <f>CHI_fec!G61</f>
        <v>344.53371666612549</v>
      </c>
      <c r="H54" s="238">
        <f>CHI_fec!H61</f>
        <v>363.88161712906179</v>
      </c>
      <c r="I54" s="238">
        <f>CHI_fec!I61</f>
        <v>367.9870332781922</v>
      </c>
      <c r="J54" s="238">
        <f>CHI_fec!J61</f>
        <v>298.76850981948752</v>
      </c>
      <c r="K54" s="238">
        <f>CHI_fec!K61</f>
        <v>303.73534412167231</v>
      </c>
      <c r="L54" s="238">
        <f>CHI_fec!L61</f>
        <v>277.78509149028611</v>
      </c>
      <c r="M54" s="238">
        <f>CHI_fec!M61</f>
        <v>234.13256411645179</v>
      </c>
      <c r="N54" s="238">
        <f>CHI_fec!N61</f>
        <v>175.0917323521374</v>
      </c>
      <c r="O54" s="238">
        <f>CHI_fec!O61</f>
        <v>340.55025399073668</v>
      </c>
      <c r="P54" s="238">
        <f>CHI_fec!P61</f>
        <v>356.33502356687598</v>
      </c>
      <c r="Q54" s="238">
        <f>CHI_fec!Q61</f>
        <v>274.40316705233721</v>
      </c>
      <c r="R54" s="238">
        <f>CHI_fec!R61</f>
        <v>334.95473891084953</v>
      </c>
      <c r="S54" s="238">
        <f>CHI_fec!S61</f>
        <v>304.49963588758737</v>
      </c>
      <c r="T54" s="238">
        <f>CHI_fec!T61</f>
        <v>237.88214433236419</v>
      </c>
      <c r="U54" s="238">
        <f>CHI_fec!U61</f>
        <v>248.77378374733351</v>
      </c>
      <c r="V54" s="238">
        <f>CHI_fec!V61</f>
        <v>321.90730565582612</v>
      </c>
      <c r="W54" s="238">
        <f>CHI_fec!W61</f>
        <v>288.02164566664788</v>
      </c>
      <c r="X54" s="238">
        <f>CHI_fec!X61</f>
        <v>303.95727486991399</v>
      </c>
      <c r="Y54" s="238">
        <f>CHI_fec!Y61</f>
        <v>498.77012066664992</v>
      </c>
      <c r="DA54" s="94"/>
    </row>
    <row r="55" spans="1:105" ht="12" customHeight="1" x14ac:dyDescent="0.25">
      <c r="A55" s="52" t="s">
        <v>50</v>
      </c>
      <c r="B55" s="239">
        <f>CHI_fec!B110</f>
        <v>120.2227372949893</v>
      </c>
      <c r="C55" s="239">
        <f>CHI_fec!C110</f>
        <v>132.08142946048059</v>
      </c>
      <c r="D55" s="239">
        <f>CHI_fec!D110</f>
        <v>146.2309644529181</v>
      </c>
      <c r="E55" s="239">
        <f>CHI_fec!E110</f>
        <v>129.47374508588581</v>
      </c>
      <c r="F55" s="239">
        <f>CHI_fec!F110</f>
        <v>120.7431167199241</v>
      </c>
      <c r="G55" s="239">
        <f>CHI_fec!G110</f>
        <v>108.30036911263041</v>
      </c>
      <c r="H55" s="239">
        <f>CHI_fec!H110</f>
        <v>102.81534835220469</v>
      </c>
      <c r="I55" s="239">
        <f>CHI_fec!I110</f>
        <v>111.72178890171379</v>
      </c>
      <c r="J55" s="239">
        <f>CHI_fec!J110</f>
        <v>112.0411839226977</v>
      </c>
      <c r="K55" s="239">
        <f>CHI_fec!K110</f>
        <v>116.61489757475699</v>
      </c>
      <c r="L55" s="239">
        <f>CHI_fec!L110</f>
        <v>114.6017674555618</v>
      </c>
      <c r="M55" s="239">
        <f>CHI_fec!M110</f>
        <v>120.50904338973891</v>
      </c>
      <c r="N55" s="239">
        <f>CHI_fec!N110</f>
        <v>146.19164334883831</v>
      </c>
      <c r="O55" s="239">
        <f>CHI_fec!O110</f>
        <v>101.54827833799391</v>
      </c>
      <c r="P55" s="239">
        <f>CHI_fec!P110</f>
        <v>109.0928632846088</v>
      </c>
      <c r="Q55" s="239">
        <f>CHI_fec!Q110</f>
        <v>105.71797076526219</v>
      </c>
      <c r="R55" s="239">
        <f>CHI_fec!R110</f>
        <v>105.5555555555556</v>
      </c>
      <c r="S55" s="239">
        <f>CHI_fec!S110</f>
        <v>106.48227763447019</v>
      </c>
      <c r="T55" s="239">
        <f>CHI_fec!T110</f>
        <v>102.8733161364288</v>
      </c>
      <c r="U55" s="239">
        <f>CHI_fec!U110</f>
        <v>97.800229292060749</v>
      </c>
      <c r="V55" s="239">
        <f>CHI_fec!V110</f>
        <v>100.1600267507404</v>
      </c>
      <c r="W55" s="239">
        <f>CHI_fec!W110</f>
        <v>99.132989395242234</v>
      </c>
      <c r="X55" s="239">
        <f>CHI_fec!X110</f>
        <v>114.0441387216968</v>
      </c>
      <c r="Y55" s="239">
        <f>CHI_fec!Y110</f>
        <v>107.86445115057251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10376.513611907299</v>
      </c>
      <c r="C58" s="210">
        <v>10174.198105982259</v>
      </c>
      <c r="D58" s="210">
        <v>10948.766104299961</v>
      </c>
      <c r="E58" s="210">
        <v>12515.55205382094</v>
      </c>
      <c r="F58" s="210">
        <v>12332.032473415429</v>
      </c>
      <c r="G58" s="210">
        <v>12435.436935573311</v>
      </c>
      <c r="H58" s="210">
        <v>12397.52016469021</v>
      </c>
      <c r="I58" s="210">
        <v>12247.766133927609</v>
      </c>
      <c r="J58" s="210">
        <v>11204.49963358588</v>
      </c>
      <c r="K58" s="210">
        <v>11520.74948663583</v>
      </c>
      <c r="L58" s="210">
        <v>12628.73468283195</v>
      </c>
      <c r="M58" s="210">
        <v>11822.46543303</v>
      </c>
      <c r="N58" s="210">
        <v>12331.92274684417</v>
      </c>
      <c r="O58" s="210">
        <v>11852.461182623059</v>
      </c>
      <c r="P58" s="210">
        <v>11783.319019912309</v>
      </c>
      <c r="Q58" s="210">
        <v>11359.451199040741</v>
      </c>
      <c r="R58" s="210">
        <v>12073.830159181991</v>
      </c>
      <c r="S58" s="210">
        <v>12924.296345743251</v>
      </c>
      <c r="T58" s="210">
        <v>12170.948799111031</v>
      </c>
      <c r="U58" s="210">
        <v>11361.41463918085</v>
      </c>
      <c r="V58" s="210">
        <v>12263.717201991371</v>
      </c>
      <c r="W58" s="210">
        <v>11999.465931385599</v>
      </c>
      <c r="X58" s="210">
        <v>9912.2305876851897</v>
      </c>
      <c r="Y58" s="210">
        <v>10322.581153455891</v>
      </c>
      <c r="DA58" s="109" t="s">
        <v>971</v>
      </c>
    </row>
    <row r="59" spans="1:105" ht="12" customHeight="1" x14ac:dyDescent="0.25">
      <c r="A59" s="24" t="s">
        <v>28</v>
      </c>
      <c r="B59" s="213">
        <v>100.57251115990201</v>
      </c>
      <c r="C59" s="213">
        <v>92.562369026490543</v>
      </c>
      <c r="D59" s="213">
        <v>93.644323915328556</v>
      </c>
      <c r="E59" s="213">
        <v>97.805017003583686</v>
      </c>
      <c r="F59" s="213">
        <v>99.928436989493918</v>
      </c>
      <c r="G59" s="213">
        <v>103.6519086557354</v>
      </c>
      <c r="H59" s="213">
        <v>104.65273868367051</v>
      </c>
      <c r="I59" s="213">
        <v>112.3387121762505</v>
      </c>
      <c r="J59" s="213">
        <v>117.66266687612649</v>
      </c>
      <c r="K59" s="213">
        <v>93.157077274268318</v>
      </c>
      <c r="L59" s="213">
        <v>88.392098514795251</v>
      </c>
      <c r="M59" s="213">
        <v>92.476375752364618</v>
      </c>
      <c r="N59" s="213">
        <v>87.030675250287047</v>
      </c>
      <c r="O59" s="213">
        <v>76.05809506917879</v>
      </c>
      <c r="P59" s="213">
        <v>34.025967325881354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7839.12631140948</v>
      </c>
      <c r="C60" s="204">
        <f t="shared" si="12"/>
        <v>7908.7925727253314</v>
      </c>
      <c r="D60" s="204">
        <f t="shared" si="12"/>
        <v>8749.0024338670028</v>
      </c>
      <c r="E60" s="204">
        <f t="shared" si="12"/>
        <v>10321.666297350461</v>
      </c>
      <c r="F60" s="204">
        <f t="shared" si="12"/>
        <v>10076.156830922926</v>
      </c>
      <c r="G60" s="204">
        <f t="shared" si="12"/>
        <v>10078.267142136836</v>
      </c>
      <c r="H60" s="204">
        <f t="shared" si="12"/>
        <v>10240.466738130363</v>
      </c>
      <c r="I60" s="204">
        <f t="shared" si="12"/>
        <v>9988.4870090256554</v>
      </c>
      <c r="J60" s="204">
        <f t="shared" si="12"/>
        <v>9124.762676082064</v>
      </c>
      <c r="K60" s="204">
        <f t="shared" si="12"/>
        <v>9496.8593913048098</v>
      </c>
      <c r="L60" s="204">
        <f t="shared" si="12"/>
        <v>10304.451526707522</v>
      </c>
      <c r="M60" s="204">
        <f t="shared" si="12"/>
        <v>9592.1845000979301</v>
      </c>
      <c r="N60" s="204">
        <f t="shared" si="12"/>
        <v>9950.5317104588848</v>
      </c>
      <c r="O60" s="204">
        <f t="shared" si="12"/>
        <v>9466.0616430139016</v>
      </c>
      <c r="P60" s="204">
        <f t="shared" si="12"/>
        <v>9359.4614975520763</v>
      </c>
      <c r="Q60" s="204">
        <f t="shared" si="12"/>
        <v>8983.273918558607</v>
      </c>
      <c r="R60" s="204">
        <f t="shared" si="12"/>
        <v>9791.6048797322946</v>
      </c>
      <c r="S60" s="204">
        <f t="shared" si="12"/>
        <v>10363.977085210143</v>
      </c>
      <c r="T60" s="204">
        <f t="shared" si="12"/>
        <v>9781.121628001827</v>
      </c>
      <c r="U60" s="204">
        <f t="shared" si="12"/>
        <v>8718.7119736606437</v>
      </c>
      <c r="V60" s="204">
        <f t="shared" si="12"/>
        <v>9780.8822922751187</v>
      </c>
      <c r="W60" s="204">
        <f t="shared" si="12"/>
        <v>9674.2350629419161</v>
      </c>
      <c r="X60" s="204">
        <f t="shared" si="12"/>
        <v>8284.1924105570724</v>
      </c>
      <c r="Y60" s="204">
        <f t="shared" si="12"/>
        <v>8722.8201904292346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637.5693035253654</v>
      </c>
      <c r="C62" s="204">
        <v>645.96018916595006</v>
      </c>
      <c r="D62" s="204">
        <v>599.60911435941523</v>
      </c>
      <c r="E62" s="204">
        <v>570.41220980223557</v>
      </c>
      <c r="F62" s="204">
        <v>885.40249355116066</v>
      </c>
      <c r="G62" s="204">
        <v>1049.9520206362849</v>
      </c>
      <c r="H62" s="204">
        <v>1207.7710232158211</v>
      </c>
      <c r="I62" s="204">
        <v>1069.3407566638</v>
      </c>
      <c r="J62" s="204">
        <v>1069.825451418744</v>
      </c>
      <c r="K62" s="204">
        <v>989.56870163370581</v>
      </c>
      <c r="L62" s="204">
        <v>972.16199484092863</v>
      </c>
      <c r="M62" s="204">
        <v>1195.6408426483231</v>
      </c>
      <c r="N62" s="204">
        <v>809.60834049871028</v>
      </c>
      <c r="O62" s="204">
        <v>1604.60154772141</v>
      </c>
      <c r="P62" s="204">
        <v>2275.9610490111781</v>
      </c>
      <c r="Q62" s="204">
        <v>2442.3065348237319</v>
      </c>
      <c r="R62" s="204">
        <v>1976.1811693895099</v>
      </c>
      <c r="S62" s="204">
        <v>1748.0482373172831</v>
      </c>
      <c r="T62" s="204">
        <v>2041.764316423044</v>
      </c>
      <c r="U62" s="204">
        <v>1657.632760103181</v>
      </c>
      <c r="V62" s="204">
        <v>1854.8283748925189</v>
      </c>
      <c r="W62" s="204">
        <v>1495.9147033533959</v>
      </c>
      <c r="X62" s="204">
        <v>1365.5901977644021</v>
      </c>
      <c r="Y62" s="204">
        <v>1651.1235597592431</v>
      </c>
      <c r="DA62" s="71" t="s">
        <v>974</v>
      </c>
    </row>
    <row r="63" spans="1:105" ht="12" customHeight="1" x14ac:dyDescent="0.25">
      <c r="A63" s="18" t="s">
        <v>71</v>
      </c>
      <c r="B63" s="204">
        <v>145.149011177988</v>
      </c>
      <c r="C63" s="204">
        <v>90.589509888220121</v>
      </c>
      <c r="D63" s="204">
        <v>122.5016337059329</v>
      </c>
      <c r="E63" s="204">
        <v>64.853826311263973</v>
      </c>
      <c r="F63" s="204">
        <v>57.647807394668952</v>
      </c>
      <c r="G63" s="204">
        <v>0</v>
      </c>
      <c r="H63" s="204">
        <v>0</v>
      </c>
      <c r="I63" s="204">
        <v>0</v>
      </c>
      <c r="J63" s="204">
        <v>1.031814273430782</v>
      </c>
      <c r="K63" s="204">
        <v>0</v>
      </c>
      <c r="L63" s="204">
        <v>0</v>
      </c>
      <c r="M63" s="204">
        <v>5.1590713671539117</v>
      </c>
      <c r="N63" s="204">
        <v>1.031814273430782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5.8535683576956146</v>
      </c>
      <c r="U63" s="204">
        <v>4.0431642304385207</v>
      </c>
      <c r="V63" s="204">
        <v>14.59062768701633</v>
      </c>
      <c r="W63" s="204">
        <v>18.81040412725709</v>
      </c>
      <c r="X63" s="204">
        <v>1.443422184006879</v>
      </c>
      <c r="Y63" s="204">
        <v>0.59045571797076524</v>
      </c>
      <c r="DA63" s="71" t="s">
        <v>975</v>
      </c>
    </row>
    <row r="64" spans="1:105" ht="12" customHeight="1" x14ac:dyDescent="0.25">
      <c r="A64" s="18" t="s">
        <v>32</v>
      </c>
      <c r="B64" s="204">
        <v>2.9378414475279828</v>
      </c>
      <c r="C64" s="204">
        <v>0</v>
      </c>
      <c r="D64" s="204">
        <v>0</v>
      </c>
      <c r="E64" s="204">
        <v>0</v>
      </c>
      <c r="F64" s="204">
        <v>0.97927773000859852</v>
      </c>
      <c r="G64" s="204">
        <v>0</v>
      </c>
      <c r="H64" s="204">
        <v>0</v>
      </c>
      <c r="I64" s="204">
        <v>0</v>
      </c>
      <c r="J64" s="204">
        <v>0</v>
      </c>
      <c r="K64" s="204">
        <v>2.9378402678671738</v>
      </c>
      <c r="L64" s="204">
        <v>0</v>
      </c>
      <c r="M64" s="204">
        <v>0.9792777300085983</v>
      </c>
      <c r="N64" s="204">
        <v>0</v>
      </c>
      <c r="O64" s="204">
        <v>2.9378430990629938</v>
      </c>
      <c r="P64" s="204">
        <v>0.97927773000859852</v>
      </c>
      <c r="Q64" s="204">
        <v>0</v>
      </c>
      <c r="R64" s="204">
        <v>0</v>
      </c>
      <c r="S64" s="204">
        <v>0</v>
      </c>
      <c r="T64" s="204">
        <v>0.3466895958727429</v>
      </c>
      <c r="U64" s="204">
        <v>0.28202923473774721</v>
      </c>
      <c r="V64" s="204">
        <v>11.2487532244196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3420.81555508663</v>
      </c>
      <c r="C65" s="204">
        <v>3439.7506982627351</v>
      </c>
      <c r="D65" s="204">
        <v>4068.4512730759452</v>
      </c>
      <c r="E65" s="204">
        <v>3730.9212414605208</v>
      </c>
      <c r="F65" s="204">
        <v>3653.3842599856939</v>
      </c>
      <c r="G65" s="204">
        <v>3966.2153794541182</v>
      </c>
      <c r="H65" s="204">
        <v>4282.3372454390455</v>
      </c>
      <c r="I65" s="204">
        <v>3561.7374819405309</v>
      </c>
      <c r="J65" s="204">
        <v>3495.961300329699</v>
      </c>
      <c r="K65" s="204">
        <v>3467.9523334960991</v>
      </c>
      <c r="L65" s="204">
        <v>3784.9507528468162</v>
      </c>
      <c r="M65" s="204">
        <v>3598.2968818692111</v>
      </c>
      <c r="N65" s="204">
        <v>3172.1839890487399</v>
      </c>
      <c r="O65" s="204">
        <v>3274.687600430746</v>
      </c>
      <c r="P65" s="204">
        <v>3354.8054356432199</v>
      </c>
      <c r="Q65" s="204">
        <v>2640.539008842356</v>
      </c>
      <c r="R65" s="204">
        <v>2830.958276120944</v>
      </c>
      <c r="S65" s="204">
        <v>2912.3078676693008</v>
      </c>
      <c r="T65" s="204">
        <v>2506.013459472163</v>
      </c>
      <c r="U65" s="204">
        <v>2082.4497208661469</v>
      </c>
      <c r="V65" s="204">
        <v>2149.6601082682409</v>
      </c>
      <c r="W65" s="204">
        <v>2199.8206175420892</v>
      </c>
      <c r="X65" s="204">
        <v>2004.321731279344</v>
      </c>
      <c r="Y65" s="204">
        <v>3156.57436067859</v>
      </c>
      <c r="DA65" s="71" t="s">
        <v>977</v>
      </c>
    </row>
    <row r="66" spans="1:105" ht="12" customHeight="1" x14ac:dyDescent="0.25">
      <c r="A66" s="18" t="s">
        <v>83</v>
      </c>
      <c r="B66" s="204">
        <v>3632.6546001719689</v>
      </c>
      <c r="C66" s="204">
        <v>3732.4921754084262</v>
      </c>
      <c r="D66" s="204">
        <v>3958.4404127257089</v>
      </c>
      <c r="E66" s="204">
        <v>5955.4790197764414</v>
      </c>
      <c r="F66" s="204">
        <v>5478.7429922613928</v>
      </c>
      <c r="G66" s="204">
        <v>5062.0997420464319</v>
      </c>
      <c r="H66" s="204">
        <v>4750.3584694754954</v>
      </c>
      <c r="I66" s="204">
        <v>5357.4087704213234</v>
      </c>
      <c r="J66" s="204">
        <v>4557.9441100601889</v>
      </c>
      <c r="K66" s="204">
        <v>5036.4005159071367</v>
      </c>
      <c r="L66" s="204">
        <v>5547.3387790197767</v>
      </c>
      <c r="M66" s="204">
        <v>4792.1084264832334</v>
      </c>
      <c r="N66" s="204">
        <v>5967.7075666380042</v>
      </c>
      <c r="O66" s="204">
        <v>4583.8346517626824</v>
      </c>
      <c r="P66" s="204">
        <v>3727.7157351676701</v>
      </c>
      <c r="Q66" s="204">
        <v>3900.42837489252</v>
      </c>
      <c r="R66" s="204">
        <v>4984.46543422184</v>
      </c>
      <c r="S66" s="204">
        <v>5703.6209802235589</v>
      </c>
      <c r="T66" s="204">
        <v>5227.1435941530517</v>
      </c>
      <c r="U66" s="204">
        <v>4974.3042992261389</v>
      </c>
      <c r="V66" s="204">
        <v>5750.5544282029232</v>
      </c>
      <c r="W66" s="204">
        <v>5959.6893379191742</v>
      </c>
      <c r="X66" s="204">
        <v>4912.8370593293203</v>
      </c>
      <c r="Y66" s="204">
        <v>3914.53181427343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2436.8147893379191</v>
      </c>
      <c r="C67" s="204">
        <f t="shared" si="13"/>
        <v>2172.843164230439</v>
      </c>
      <c r="D67" s="204">
        <f t="shared" si="13"/>
        <v>2106.119346517627</v>
      </c>
      <c r="E67" s="204">
        <f t="shared" si="13"/>
        <v>2096.0807394668959</v>
      </c>
      <c r="F67" s="204">
        <f t="shared" si="13"/>
        <v>2155.9472055030101</v>
      </c>
      <c r="G67" s="204">
        <f t="shared" si="13"/>
        <v>2253.5178847807392</v>
      </c>
      <c r="H67" s="204">
        <f t="shared" si="13"/>
        <v>2052.400687876182</v>
      </c>
      <c r="I67" s="204">
        <f t="shared" si="13"/>
        <v>2146.9404127257089</v>
      </c>
      <c r="J67" s="204">
        <f t="shared" si="13"/>
        <v>1962.0742906276871</v>
      </c>
      <c r="K67" s="204">
        <f t="shared" si="13"/>
        <v>1930.7330180567501</v>
      </c>
      <c r="L67" s="204">
        <f t="shared" si="13"/>
        <v>2235.89105760963</v>
      </c>
      <c r="M67" s="204">
        <f t="shared" si="13"/>
        <v>2137.804557179707</v>
      </c>
      <c r="N67" s="204">
        <f t="shared" si="13"/>
        <v>2294.3603611349949</v>
      </c>
      <c r="O67" s="204">
        <f t="shared" si="13"/>
        <v>2310.3414445399831</v>
      </c>
      <c r="P67" s="204">
        <f t="shared" si="13"/>
        <v>2389.8315550343518</v>
      </c>
      <c r="Q67" s="204">
        <f t="shared" si="13"/>
        <v>2376.1772804821339</v>
      </c>
      <c r="R67" s="204">
        <f t="shared" si="13"/>
        <v>2282.225279449699</v>
      </c>
      <c r="S67" s="204">
        <f t="shared" si="13"/>
        <v>2560.3192605331042</v>
      </c>
      <c r="T67" s="204">
        <f t="shared" si="13"/>
        <v>2389.8271711092002</v>
      </c>
      <c r="U67" s="204">
        <f t="shared" si="13"/>
        <v>2642.7026655202062</v>
      </c>
      <c r="V67" s="204">
        <f t="shared" si="13"/>
        <v>2482.8349097162509</v>
      </c>
      <c r="W67" s="204">
        <f t="shared" si="13"/>
        <v>2325.2308684436798</v>
      </c>
      <c r="X67" s="204">
        <f t="shared" si="13"/>
        <v>1628.038177128117</v>
      </c>
      <c r="Y67" s="204">
        <f t="shared" si="13"/>
        <v>1599.760963026655</v>
      </c>
      <c r="DA67" s="71"/>
    </row>
    <row r="68" spans="1:105" ht="12" customHeight="1" x14ac:dyDescent="0.25">
      <c r="A68" s="18" t="s">
        <v>73</v>
      </c>
      <c r="B68" s="204">
        <v>2436.8147893379191</v>
      </c>
      <c r="C68" s="204">
        <v>2172.843164230439</v>
      </c>
      <c r="D68" s="204">
        <v>2106.119346517627</v>
      </c>
      <c r="E68" s="204">
        <v>2096.0807394668959</v>
      </c>
      <c r="F68" s="204">
        <v>2155.9472055030101</v>
      </c>
      <c r="G68" s="204">
        <v>2253.5178847807392</v>
      </c>
      <c r="H68" s="204">
        <v>2052.400687876182</v>
      </c>
      <c r="I68" s="204">
        <v>2146.9404127257089</v>
      </c>
      <c r="J68" s="204">
        <v>1962.0742906276871</v>
      </c>
      <c r="K68" s="204">
        <v>1930.7330180567501</v>
      </c>
      <c r="L68" s="204">
        <v>2235.89105760963</v>
      </c>
      <c r="M68" s="204">
        <v>2137.804557179707</v>
      </c>
      <c r="N68" s="204">
        <v>2294.3603611349949</v>
      </c>
      <c r="O68" s="204">
        <v>2310.3414445399831</v>
      </c>
      <c r="P68" s="204">
        <v>2389.8315550343518</v>
      </c>
      <c r="Q68" s="204">
        <v>2376.1772804821339</v>
      </c>
      <c r="R68" s="204">
        <v>2282.225279449699</v>
      </c>
      <c r="S68" s="204">
        <v>2560.3192605331042</v>
      </c>
      <c r="T68" s="204">
        <v>2389.8271711092002</v>
      </c>
      <c r="U68" s="204">
        <v>2642.7026655202062</v>
      </c>
      <c r="V68" s="204">
        <v>2482.8349097162509</v>
      </c>
      <c r="W68" s="204">
        <v>2325.2308684436798</v>
      </c>
      <c r="X68" s="204">
        <v>1628.038177128117</v>
      </c>
      <c r="Y68" s="204">
        <v>1599.760963026655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10376.513611907299</v>
      </c>
      <c r="C71" s="284">
        <f t="shared" si="14"/>
        <v>10174.198105982259</v>
      </c>
      <c r="D71" s="284">
        <f t="shared" si="14"/>
        <v>10948.766104299961</v>
      </c>
      <c r="E71" s="284">
        <f t="shared" si="14"/>
        <v>12515.55205382094</v>
      </c>
      <c r="F71" s="284">
        <f t="shared" si="14"/>
        <v>12332.032473415429</v>
      </c>
      <c r="G71" s="284">
        <f t="shared" si="14"/>
        <v>12435.436935573311</v>
      </c>
      <c r="H71" s="284">
        <f t="shared" si="14"/>
        <v>12397.52016469021</v>
      </c>
      <c r="I71" s="284">
        <f t="shared" si="14"/>
        <v>12247.766133927609</v>
      </c>
      <c r="J71" s="284">
        <f t="shared" si="14"/>
        <v>11204.49963358588</v>
      </c>
      <c r="K71" s="284">
        <f t="shared" si="14"/>
        <v>11520.74948663583</v>
      </c>
      <c r="L71" s="284">
        <f t="shared" si="14"/>
        <v>12628.73468283195</v>
      </c>
      <c r="M71" s="284">
        <f t="shared" si="14"/>
        <v>11822.46543303</v>
      </c>
      <c r="N71" s="284">
        <f t="shared" si="14"/>
        <v>12331.92274684417</v>
      </c>
      <c r="O71" s="284">
        <f t="shared" si="14"/>
        <v>11852.461182623059</v>
      </c>
      <c r="P71" s="284">
        <f t="shared" si="14"/>
        <v>11783.319019912309</v>
      </c>
      <c r="Q71" s="284">
        <f t="shared" si="14"/>
        <v>11359.451199040741</v>
      </c>
      <c r="R71" s="284">
        <f t="shared" si="14"/>
        <v>12073.830159181991</v>
      </c>
      <c r="S71" s="284">
        <f t="shared" si="14"/>
        <v>12924.296345743251</v>
      </c>
      <c r="T71" s="284">
        <f t="shared" si="14"/>
        <v>12170.948799111031</v>
      </c>
      <c r="U71" s="284">
        <f t="shared" si="14"/>
        <v>11361.41463918085</v>
      </c>
      <c r="V71" s="284">
        <f t="shared" si="14"/>
        <v>12263.717201991371</v>
      </c>
      <c r="W71" s="284">
        <f t="shared" si="14"/>
        <v>11999.465931385599</v>
      </c>
      <c r="X71" s="284">
        <f t="shared" si="14"/>
        <v>9912.2305876851897</v>
      </c>
      <c r="Y71" s="284">
        <f t="shared" si="14"/>
        <v>10322.581153455891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10376.513611907299</v>
      </c>
      <c r="C72" s="241">
        <f>CHI_fec!C16</f>
        <v>10174.198105982259</v>
      </c>
      <c r="D72" s="241">
        <f>CHI_fec!D16</f>
        <v>10948.766104299961</v>
      </c>
      <c r="E72" s="241">
        <f>CHI_fec!E16</f>
        <v>12515.55205382094</v>
      </c>
      <c r="F72" s="241">
        <f>CHI_fec!F16</f>
        <v>12332.032473415429</v>
      </c>
      <c r="G72" s="241">
        <f>CHI_fec!G16</f>
        <v>12435.436935573311</v>
      </c>
      <c r="H72" s="241">
        <f>CHI_fec!H16</f>
        <v>12397.52016469021</v>
      </c>
      <c r="I72" s="241">
        <f>CHI_fec!I16</f>
        <v>12247.766133927609</v>
      </c>
      <c r="J72" s="241">
        <f>CHI_fec!J16</f>
        <v>11204.49963358588</v>
      </c>
      <c r="K72" s="241">
        <f>CHI_fec!K16</f>
        <v>11520.74948663583</v>
      </c>
      <c r="L72" s="241">
        <f>CHI_fec!L16</f>
        <v>12628.73468283195</v>
      </c>
      <c r="M72" s="241">
        <f>CHI_fec!M16</f>
        <v>11822.46543303</v>
      </c>
      <c r="N72" s="241">
        <f>CHI_fec!N16</f>
        <v>12331.92274684417</v>
      </c>
      <c r="O72" s="241">
        <f>CHI_fec!O16</f>
        <v>11852.461182623059</v>
      </c>
      <c r="P72" s="241">
        <f>CHI_fec!P16</f>
        <v>11783.319019912309</v>
      </c>
      <c r="Q72" s="241">
        <f>CHI_fec!Q16</f>
        <v>11359.451199040741</v>
      </c>
      <c r="R72" s="241">
        <f>CHI_fec!R16</f>
        <v>12073.830159181991</v>
      </c>
      <c r="S72" s="241">
        <f>CHI_fec!S16</f>
        <v>12924.296345743251</v>
      </c>
      <c r="T72" s="241">
        <f>CHI_fec!T16</f>
        <v>12170.948799111031</v>
      </c>
      <c r="U72" s="241">
        <f>CHI_fec!U16</f>
        <v>11361.41463918085</v>
      </c>
      <c r="V72" s="241">
        <f>CHI_fec!V16</f>
        <v>12263.717201991371</v>
      </c>
      <c r="W72" s="241">
        <f>CHI_fec!W16</f>
        <v>11999.465931385599</v>
      </c>
      <c r="X72" s="241">
        <f>CHI_fec!X16</f>
        <v>9912.2305876851897</v>
      </c>
      <c r="Y72" s="241">
        <f>CHI_fec!Y16</f>
        <v>10322.581153455891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17418.951558689674</v>
      </c>
      <c r="C76" s="203">
        <f t="shared" si="15"/>
        <v>17549.48432567772</v>
      </c>
      <c r="D76" s="203">
        <f t="shared" si="15"/>
        <v>18666.991489389566</v>
      </c>
      <c r="E76" s="203">
        <f t="shared" si="15"/>
        <v>19702.729930256373</v>
      </c>
      <c r="F76" s="203">
        <f t="shared" si="15"/>
        <v>19806.192384029237</v>
      </c>
      <c r="G76" s="203">
        <f t="shared" si="15"/>
        <v>19451.442910765036</v>
      </c>
      <c r="H76" s="203">
        <f t="shared" si="15"/>
        <v>21331.644990126755</v>
      </c>
      <c r="I76" s="203">
        <f t="shared" si="15"/>
        <v>22290.81101900756</v>
      </c>
      <c r="J76" s="203">
        <f t="shared" si="15"/>
        <v>21074.730246780589</v>
      </c>
      <c r="K76" s="203">
        <f t="shared" si="15"/>
        <v>20045.212796923326</v>
      </c>
      <c r="L76" s="203">
        <f t="shared" si="15"/>
        <v>22546.208751647478</v>
      </c>
      <c r="M76" s="203">
        <f t="shared" si="15"/>
        <v>20985.055117548931</v>
      </c>
      <c r="N76" s="203">
        <f t="shared" si="15"/>
        <v>21716.700076236266</v>
      </c>
      <c r="O76" s="203">
        <f t="shared" si="15"/>
        <v>21138.258401138799</v>
      </c>
      <c r="P76" s="203">
        <f t="shared" si="15"/>
        <v>21211.792186145962</v>
      </c>
      <c r="Q76" s="203">
        <f t="shared" si="15"/>
        <v>20570.585186829336</v>
      </c>
      <c r="R76" s="203">
        <f t="shared" si="15"/>
        <v>22727.444342755683</v>
      </c>
      <c r="S76" s="203">
        <f t="shared" si="15"/>
        <v>23184.429277490988</v>
      </c>
      <c r="T76" s="203">
        <f t="shared" si="15"/>
        <v>23539.356789634799</v>
      </c>
      <c r="U76" s="203">
        <f t="shared" si="15"/>
        <v>22184.667783998771</v>
      </c>
      <c r="V76" s="203">
        <f t="shared" si="15"/>
        <v>23424.386693731827</v>
      </c>
      <c r="W76" s="203">
        <f t="shared" si="15"/>
        <v>22550.910584201934</v>
      </c>
      <c r="X76" s="203">
        <f t="shared" si="15"/>
        <v>20051.042097905651</v>
      </c>
      <c r="Y76" s="203">
        <f t="shared" si="15"/>
        <v>19949.043050596905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8869.4972386896716</v>
      </c>
      <c r="C77" s="213">
        <f>(CHI_emi!C5-CHI_emi!C59)+(CHI_emi!C61-CHI_emi!C108)+CHI_emi!C110</f>
        <v>9021.1968156777202</v>
      </c>
      <c r="D77" s="213">
        <f>(CHI_emi!D5-CHI_emi!D59)+(CHI_emi!D61-CHI_emi!D108)+CHI_emi!D110</f>
        <v>9531.3990493895653</v>
      </c>
      <c r="E77" s="213">
        <f>(CHI_emi!E5-CHI_emi!E59)+(CHI_emi!E61-CHI_emi!E108)+CHI_emi!E110</f>
        <v>9896.7050102563735</v>
      </c>
      <c r="F77" s="213">
        <f>(CHI_emi!F5-CHI_emi!F59)+(CHI_emi!F61-CHI_emi!F108)+CHI_emi!F110</f>
        <v>9738.5394840292356</v>
      </c>
      <c r="G77" s="213">
        <f>(CHI_emi!G5-CHI_emi!G59)+(CHI_emi!G61-CHI_emi!G108)+CHI_emi!G110</f>
        <v>9729.2379607650382</v>
      </c>
      <c r="H77" s="213">
        <f>(CHI_emi!H5-CHI_emi!H59)+(CHI_emi!H61-CHI_emi!H108)+CHI_emi!H110</f>
        <v>10621.162440126753</v>
      </c>
      <c r="I77" s="213">
        <f>(CHI_emi!I5-CHI_emi!I59)+(CHI_emi!I61-CHI_emi!I108)+CHI_emi!I110</f>
        <v>10952.043529007562</v>
      </c>
      <c r="J77" s="213">
        <f>(CHI_emi!J5-CHI_emi!J59)+(CHI_emi!J61-CHI_emi!J108)+CHI_emi!J110</f>
        <v>9854.0773667805897</v>
      </c>
      <c r="K77" s="213">
        <f>(CHI_emi!K5-CHI_emi!K59)+(CHI_emi!K61-CHI_emi!K108)+CHI_emi!K110</f>
        <v>9379.784666923324</v>
      </c>
      <c r="L77" s="213">
        <f>(CHI_emi!L5-CHI_emi!L59)+(CHI_emi!L61-CHI_emi!L108)+CHI_emi!L110</f>
        <v>10539.38202164748</v>
      </c>
      <c r="M77" s="213">
        <f>(CHI_emi!M5-CHI_emi!M59)+(CHI_emi!M61-CHI_emi!M108)+CHI_emi!M110</f>
        <v>9696.2535675489289</v>
      </c>
      <c r="N77" s="213">
        <f>(CHI_emi!N5-CHI_emi!N59)+(CHI_emi!N61-CHI_emi!N108)+CHI_emi!N110</f>
        <v>10513.584306236267</v>
      </c>
      <c r="O77" s="213">
        <f>(CHI_emi!O5-CHI_emi!O59)+(CHI_emi!O61-CHI_emi!O108)+CHI_emi!O110</f>
        <v>10255.406691138798</v>
      </c>
      <c r="P77" s="213">
        <f>(CHI_emi!P5-CHI_emi!P59)+(CHI_emi!P61-CHI_emi!P108)+CHI_emi!P110</f>
        <v>10027.163496145964</v>
      </c>
      <c r="Q77" s="213">
        <f>(CHI_emi!Q5-CHI_emi!Q59)+(CHI_emi!Q61-CHI_emi!Q108)+CHI_emi!Q110</f>
        <v>10239.153956829336</v>
      </c>
      <c r="R77" s="213">
        <f>(CHI_emi!R5-CHI_emi!R59)+(CHI_emi!R61-CHI_emi!R108)+CHI_emi!R110</f>
        <v>11484.318792755685</v>
      </c>
      <c r="S77" s="213">
        <f>(CHI_emi!S5-CHI_emi!S59)+(CHI_emi!S61-CHI_emi!S108)+CHI_emi!S110</f>
        <v>11709.273427490989</v>
      </c>
      <c r="T77" s="213">
        <f>(CHI_emi!T5-CHI_emi!T59)+(CHI_emi!T61-CHI_emi!T108)+CHI_emi!T110</f>
        <v>11413.6614396348</v>
      </c>
      <c r="U77" s="213">
        <f>(CHI_emi!U5-CHI_emi!U59)+(CHI_emi!U61-CHI_emi!U108)+CHI_emi!U110</f>
        <v>10937.267023998771</v>
      </c>
      <c r="V77" s="213">
        <f>(CHI_emi!V5-CHI_emi!V59)+(CHI_emi!V61-CHI_emi!V108)+CHI_emi!V110</f>
        <v>11660.400573731828</v>
      </c>
      <c r="W77" s="213">
        <f>(CHI_emi!W5-CHI_emi!W59)+(CHI_emi!W61-CHI_emi!W108)+CHI_emi!W110</f>
        <v>11264.198114201932</v>
      </c>
      <c r="X77" s="213">
        <f>(CHI_emi!X5-CHI_emi!X59)+(CHI_emi!X61-CHI_emi!X108)+CHI_emi!X110</f>
        <v>9960.3676479056485</v>
      </c>
      <c r="Y77" s="213">
        <f>(CHI_emi!Y5-CHI_emi!Y59)+(CHI_emi!Y61-CHI_emi!Y108)+CHI_emi!Y110</f>
        <v>9978.3887705969046</v>
      </c>
      <c r="DA77" s="85"/>
    </row>
    <row r="78" spans="1:105" ht="12" customHeight="1" x14ac:dyDescent="0.25">
      <c r="A78" s="14" t="s">
        <v>146</v>
      </c>
      <c r="B78" s="204">
        <f>CHI_emi!B59+CHI_emi!B108</f>
        <v>8549.4543200000007</v>
      </c>
      <c r="C78" s="204">
        <f>CHI_emi!C59+CHI_emi!C108</f>
        <v>8528.2875100000001</v>
      </c>
      <c r="D78" s="204">
        <f>CHI_emi!D59+CHI_emi!D108</f>
        <v>9135.5924400000004</v>
      </c>
      <c r="E78" s="204">
        <f>CHI_emi!E59+CHI_emi!E108</f>
        <v>9806.0249199999998</v>
      </c>
      <c r="F78" s="204">
        <f>CHI_emi!F59+CHI_emi!F108</f>
        <v>10067.652899999999</v>
      </c>
      <c r="G78" s="204">
        <f>CHI_emi!G59+CHI_emi!G108</f>
        <v>9722.2049499999994</v>
      </c>
      <c r="H78" s="204">
        <f>CHI_emi!H59+CHI_emi!H108</f>
        <v>10710.482550000001</v>
      </c>
      <c r="I78" s="204">
        <f>CHI_emi!I59+CHI_emi!I108</f>
        <v>11338.76749</v>
      </c>
      <c r="J78" s="204">
        <f>CHI_emi!J59+CHI_emi!J108</f>
        <v>11220.65288</v>
      </c>
      <c r="K78" s="204">
        <f>CHI_emi!K59+CHI_emi!K108</f>
        <v>10665.42813</v>
      </c>
      <c r="L78" s="204">
        <f>CHI_emi!L59+CHI_emi!L108</f>
        <v>12006.826730000001</v>
      </c>
      <c r="M78" s="204">
        <f>CHI_emi!M59+CHI_emi!M108</f>
        <v>11288.80155</v>
      </c>
      <c r="N78" s="204">
        <f>CHI_emi!N59+CHI_emi!N108</f>
        <v>11203.11577</v>
      </c>
      <c r="O78" s="204">
        <f>CHI_emi!O59+CHI_emi!O108</f>
        <v>10882.851710000001</v>
      </c>
      <c r="P78" s="204">
        <f>CHI_emi!P59+CHI_emi!P108</f>
        <v>11184.62869</v>
      </c>
      <c r="Q78" s="204">
        <f>CHI_emi!Q59+CHI_emi!Q108</f>
        <v>10331.43123</v>
      </c>
      <c r="R78" s="204">
        <f>CHI_emi!R59+CHI_emi!R108</f>
        <v>11243.125550000001</v>
      </c>
      <c r="S78" s="204">
        <f>CHI_emi!S59+CHI_emi!S108</f>
        <v>11475.155849999999</v>
      </c>
      <c r="T78" s="204">
        <f>CHI_emi!T59+CHI_emi!T108</f>
        <v>12125.69535</v>
      </c>
      <c r="U78" s="204">
        <f>CHI_emi!U59+CHI_emi!U108</f>
        <v>11247.40076</v>
      </c>
      <c r="V78" s="204">
        <f>CHI_emi!V59+CHI_emi!V108</f>
        <v>11763.98612</v>
      </c>
      <c r="W78" s="204">
        <f>CHI_emi!W59+CHI_emi!W108</f>
        <v>11286.71247</v>
      </c>
      <c r="X78" s="204">
        <f>CHI_emi!X59+CHI_emi!X108</f>
        <v>10090.67445</v>
      </c>
      <c r="Y78" s="204">
        <f>CHI_emi!Y59+CHI_emi!Y108</f>
        <v>9970.6542800000007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17418.95155868967</v>
      </c>
      <c r="C79" s="210">
        <f t="shared" si="16"/>
        <v>17549.48432567772</v>
      </c>
      <c r="D79" s="210">
        <f t="shared" si="16"/>
        <v>18666.991489389566</v>
      </c>
      <c r="E79" s="210">
        <f t="shared" si="16"/>
        <v>19702.729930256373</v>
      </c>
      <c r="F79" s="210">
        <f t="shared" si="16"/>
        <v>19806.192384029237</v>
      </c>
      <c r="G79" s="210">
        <f t="shared" si="16"/>
        <v>19451.442910765036</v>
      </c>
      <c r="H79" s="210">
        <f t="shared" si="16"/>
        <v>21331.644990126755</v>
      </c>
      <c r="I79" s="210">
        <f t="shared" si="16"/>
        <v>22290.811019007564</v>
      </c>
      <c r="J79" s="210">
        <f t="shared" si="16"/>
        <v>21074.730246780593</v>
      </c>
      <c r="K79" s="210">
        <f t="shared" si="16"/>
        <v>20045.212796923322</v>
      </c>
      <c r="L79" s="210">
        <f t="shared" si="16"/>
        <v>22546.208751647478</v>
      </c>
      <c r="M79" s="210">
        <f t="shared" si="16"/>
        <v>20985.055117548931</v>
      </c>
      <c r="N79" s="210">
        <f t="shared" si="16"/>
        <v>21716.700076236266</v>
      </c>
      <c r="O79" s="210">
        <f t="shared" si="16"/>
        <v>21138.258401138799</v>
      </c>
      <c r="P79" s="210">
        <f t="shared" si="16"/>
        <v>21211.792186145965</v>
      </c>
      <c r="Q79" s="210">
        <f t="shared" si="16"/>
        <v>20570.585186829332</v>
      </c>
      <c r="R79" s="210">
        <f t="shared" si="16"/>
        <v>22727.444342755687</v>
      </c>
      <c r="S79" s="210">
        <f t="shared" si="16"/>
        <v>23184.429277490988</v>
      </c>
      <c r="T79" s="210">
        <f t="shared" si="16"/>
        <v>23539.356789634799</v>
      </c>
      <c r="U79" s="210">
        <f t="shared" si="16"/>
        <v>22184.667783998771</v>
      </c>
      <c r="V79" s="210">
        <f t="shared" si="16"/>
        <v>23424.386693731827</v>
      </c>
      <c r="W79" s="210">
        <f t="shared" si="16"/>
        <v>22550.910584201931</v>
      </c>
      <c r="X79" s="210">
        <f t="shared" si="16"/>
        <v>20051.042097905647</v>
      </c>
      <c r="Y79" s="210">
        <f t="shared" si="16"/>
        <v>19949.043050596905</v>
      </c>
      <c r="DA79" s="109"/>
    </row>
    <row r="80" spans="1:105" ht="12" customHeight="1" x14ac:dyDescent="0.25">
      <c r="A80" s="51" t="s">
        <v>48</v>
      </c>
      <c r="B80" s="241">
        <f>CHI_emi!B$5</f>
        <v>16974.463510804184</v>
      </c>
      <c r="C80" s="241">
        <f>CHI_emi!C$5</f>
        <v>17045.539790282492</v>
      </c>
      <c r="D80" s="241">
        <f>CHI_emi!D$5</f>
        <v>18106.578753169946</v>
      </c>
      <c r="E80" s="241">
        <f>CHI_emi!E$5</f>
        <v>19138.503297953604</v>
      </c>
      <c r="F80" s="241">
        <f>CHI_emi!F$5</f>
        <v>19224.906237966432</v>
      </c>
      <c r="G80" s="241">
        <f>CHI_emi!G$5</f>
        <v>18877.39855244253</v>
      </c>
      <c r="H80" s="241">
        <f>CHI_emi!H$5</f>
        <v>20669.843387316792</v>
      </c>
      <c r="I80" s="241">
        <f>CHI_emi!I$5</f>
        <v>21604.659560675842</v>
      </c>
      <c r="J80" s="241">
        <f>CHI_emi!J$5</f>
        <v>20501.020665083634</v>
      </c>
      <c r="K80" s="241">
        <f>CHI_emi!K$5</f>
        <v>19453.486602719353</v>
      </c>
      <c r="L80" s="241">
        <f>CHI_emi!L$5</f>
        <v>21972.435550603885</v>
      </c>
      <c r="M80" s="241">
        <f>CHI_emi!M$5</f>
        <v>20483.977890548667</v>
      </c>
      <c r="N80" s="241">
        <f>CHI_emi!N$5</f>
        <v>21236.935607974687</v>
      </c>
      <c r="O80" s="241">
        <f>CHI_emi!O$5</f>
        <v>20490.804633122338</v>
      </c>
      <c r="P80" s="241">
        <f>CHI_emi!P$5</f>
        <v>20534.79518665146</v>
      </c>
      <c r="Q80" s="241">
        <f>CHI_emi!Q$5</f>
        <v>19991.146430462068</v>
      </c>
      <c r="R80" s="241">
        <f>CHI_emi!R$5</f>
        <v>22019.805670128037</v>
      </c>
      <c r="S80" s="241">
        <f>CHI_emi!S$5</f>
        <v>22506.3948989942</v>
      </c>
      <c r="T80" s="241">
        <f>CHI_emi!T$5</f>
        <v>22983.662980707664</v>
      </c>
      <c r="U80" s="241">
        <f>CHI_emi!U$5</f>
        <v>21634.168656594709</v>
      </c>
      <c r="V80" s="241">
        <f>CHI_emi!V$5</f>
        <v>22727.651303527833</v>
      </c>
      <c r="W80" s="241">
        <f>CHI_emi!W$5</f>
        <v>21929.285181965599</v>
      </c>
      <c r="X80" s="241">
        <f>CHI_emi!X$5</f>
        <v>19406.613989249581</v>
      </c>
      <c r="Y80" s="241">
        <f>CHI_emi!Y$5</f>
        <v>18969.130129425183</v>
      </c>
      <c r="DA80" s="83"/>
    </row>
    <row r="81" spans="1:105" ht="12" customHeight="1" x14ac:dyDescent="0.25">
      <c r="A81" s="99" t="s">
        <v>49</v>
      </c>
      <c r="B81" s="282">
        <f>CHI_emi!B$61</f>
        <v>281.38646907220203</v>
      </c>
      <c r="C81" s="282">
        <f>CHI_emi!C$61</f>
        <v>324.51064607512342</v>
      </c>
      <c r="D81" s="282">
        <f>CHI_emi!D$61</f>
        <v>362.198247134773</v>
      </c>
      <c r="E81" s="282">
        <f>CHI_emi!E$61</f>
        <v>387.89616377349392</v>
      </c>
      <c r="F81" s="282">
        <f>CHI_emi!F$61</f>
        <v>421.4638909887999</v>
      </c>
      <c r="G81" s="282">
        <f>CHI_emi!G$61</f>
        <v>430.38515545457068</v>
      </c>
      <c r="H81" s="282">
        <f>CHI_emi!H$61</f>
        <v>511.02129524827842</v>
      </c>
      <c r="I81" s="282">
        <f>CHI_emi!I$61</f>
        <v>521.47897722142363</v>
      </c>
      <c r="J81" s="282">
        <f>CHI_emi!J$61</f>
        <v>412.1818331196688</v>
      </c>
      <c r="K81" s="282">
        <f>CHI_emi!K$61</f>
        <v>422.73833358844809</v>
      </c>
      <c r="L81" s="282">
        <f>CHI_emi!L$61</f>
        <v>401.55257748096466</v>
      </c>
      <c r="M81" s="282">
        <f>CHI_emi!M$61</f>
        <v>325.72391744183784</v>
      </c>
      <c r="N81" s="282">
        <f>CHI_emi!N$61</f>
        <v>256.77689882716896</v>
      </c>
      <c r="O81" s="282">
        <f>CHI_emi!O$61</f>
        <v>493.65461406499628</v>
      </c>
      <c r="P81" s="282">
        <f>CHI_emi!P$61</f>
        <v>513.23847393459278</v>
      </c>
      <c r="Q81" s="282">
        <f>CHI_emi!Q$61</f>
        <v>415.53781736824504</v>
      </c>
      <c r="R81" s="282">
        <f>CHI_emi!R$61</f>
        <v>534.09767765895072</v>
      </c>
      <c r="S81" s="282">
        <f>CHI_emi!S$61</f>
        <v>499.09035399552306</v>
      </c>
      <c r="T81" s="282">
        <f>CHI_emi!T$61</f>
        <v>387.87429774552953</v>
      </c>
      <c r="U81" s="282">
        <f>CHI_emi!U$61</f>
        <v>396.02776336789816</v>
      </c>
      <c r="V81" s="282">
        <f>CHI_emi!V$61</f>
        <v>532.15707583166727</v>
      </c>
      <c r="W81" s="282">
        <f>CHI_emi!W$61</f>
        <v>462.32355371522658</v>
      </c>
      <c r="X81" s="282">
        <f>CHI_emi!X$61</f>
        <v>474.55368499742445</v>
      </c>
      <c r="Y81" s="282">
        <f>CHI_emi!Y$61</f>
        <v>811.91610162138966</v>
      </c>
      <c r="DA81" s="94"/>
    </row>
    <row r="82" spans="1:105" ht="12" customHeight="1" x14ac:dyDescent="0.25">
      <c r="A82" s="52" t="s">
        <v>50</v>
      </c>
      <c r="B82" s="242">
        <f>CHI_emi!B$110</f>
        <v>163.10157881328701</v>
      </c>
      <c r="C82" s="242">
        <f>CHI_emi!C$110</f>
        <v>179.4338893201051</v>
      </c>
      <c r="D82" s="242">
        <f>CHI_emi!D$110</f>
        <v>198.21448908484641</v>
      </c>
      <c r="E82" s="242">
        <f>CHI_emi!E$110</f>
        <v>176.33046852927481</v>
      </c>
      <c r="F82" s="242">
        <f>CHI_emi!F$110</f>
        <v>159.82225507400301</v>
      </c>
      <c r="G82" s="242">
        <f>CHI_emi!G$110</f>
        <v>143.65920286793681</v>
      </c>
      <c r="H82" s="242">
        <f>CHI_emi!H$110</f>
        <v>150.78030756168329</v>
      </c>
      <c r="I82" s="242">
        <f>CHI_emi!I$110</f>
        <v>164.6724811102967</v>
      </c>
      <c r="J82" s="242">
        <f>CHI_emi!J$110</f>
        <v>161.52774857728849</v>
      </c>
      <c r="K82" s="242">
        <f>CHI_emi!K$110</f>
        <v>168.98786061552289</v>
      </c>
      <c r="L82" s="242">
        <f>CHI_emi!L$110</f>
        <v>172.22062356263021</v>
      </c>
      <c r="M82" s="242">
        <f>CHI_emi!M$110</f>
        <v>175.3533095584246</v>
      </c>
      <c r="N82" s="242">
        <f>CHI_emi!N$110</f>
        <v>222.98756943441251</v>
      </c>
      <c r="O82" s="242">
        <f>CHI_emi!O$110</f>
        <v>153.79915395146449</v>
      </c>
      <c r="P82" s="242">
        <f>CHI_emi!P$110</f>
        <v>163.7585255599115</v>
      </c>
      <c r="Q82" s="242">
        <f>CHI_emi!Q$110</f>
        <v>163.9009389990218</v>
      </c>
      <c r="R82" s="242">
        <f>CHI_emi!R$110</f>
        <v>173.5409949686977</v>
      </c>
      <c r="S82" s="242">
        <f>CHI_emi!S$110</f>
        <v>178.94402450126529</v>
      </c>
      <c r="T82" s="242">
        <f>CHI_emi!T$110</f>
        <v>167.81951118160521</v>
      </c>
      <c r="U82" s="242">
        <f>CHI_emi!U$110</f>
        <v>154.4713640361642</v>
      </c>
      <c r="V82" s="242">
        <f>CHI_emi!V$110</f>
        <v>164.57831437232781</v>
      </c>
      <c r="W82" s="242">
        <f>CHI_emi!W$110</f>
        <v>159.3018485211077</v>
      </c>
      <c r="X82" s="242">
        <f>CHI_emi!X$110</f>
        <v>169.8744236586424</v>
      </c>
      <c r="Y82" s="242">
        <f>CHI_emi!Y$110</f>
        <v>167.9968195503329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621.07562607144575</v>
      </c>
      <c r="C85" s="287">
        <f t="shared" si="17"/>
        <v>640.45653088684605</v>
      </c>
      <c r="D85" s="287">
        <f t="shared" si="17"/>
        <v>624.17673723974201</v>
      </c>
      <c r="E85" s="287">
        <f t="shared" si="17"/>
        <v>585.1985313495228</v>
      </c>
      <c r="F85" s="287">
        <f t="shared" si="17"/>
        <v>577.23960311718974</v>
      </c>
      <c r="G85" s="287">
        <f t="shared" si="17"/>
        <v>586.40038408759153</v>
      </c>
      <c r="H85" s="287">
        <f t="shared" si="17"/>
        <v>619.9638636719958</v>
      </c>
      <c r="I85" s="287">
        <f t="shared" si="17"/>
        <v>593.98434982111212</v>
      </c>
      <c r="J85" s="287">
        <f t="shared" si="17"/>
        <v>599.69234459389759</v>
      </c>
      <c r="K85" s="287">
        <f t="shared" si="17"/>
        <v>515.80586072225731</v>
      </c>
      <c r="L85" s="287">
        <f t="shared" si="17"/>
        <v>517.15089003795435</v>
      </c>
      <c r="M85" s="287">
        <f t="shared" si="17"/>
        <v>573.14477236635958</v>
      </c>
      <c r="N85" s="287">
        <f t="shared" si="17"/>
        <v>578.6717486927721</v>
      </c>
      <c r="O85" s="287">
        <f t="shared" si="17"/>
        <v>469.90773907415667</v>
      </c>
      <c r="P85" s="287">
        <f t="shared" si="17"/>
        <v>449.84927072314531</v>
      </c>
      <c r="Q85" s="287">
        <f t="shared" si="17"/>
        <v>567.59842979989492</v>
      </c>
      <c r="R85" s="287">
        <f t="shared" si="17"/>
        <v>625.76354324790623</v>
      </c>
      <c r="S85" s="287">
        <f t="shared" si="17"/>
        <v>665.58145032949665</v>
      </c>
      <c r="T85" s="287">
        <f t="shared" si="17"/>
        <v>738.80683217829801</v>
      </c>
      <c r="U85" s="287">
        <f t="shared" si="17"/>
        <v>676.21357156647105</v>
      </c>
      <c r="V85" s="287">
        <f t="shared" si="17"/>
        <v>560.08858834206501</v>
      </c>
      <c r="W85" s="287">
        <f t="shared" si="17"/>
        <v>656.15260295925725</v>
      </c>
      <c r="X85" s="287">
        <f t="shared" si="17"/>
        <v>536.9941420081725</v>
      </c>
      <c r="Y85" s="287">
        <f t="shared" si="17"/>
        <v>470.59153189854891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3755.1706105906151</v>
      </c>
      <c r="C86" s="288">
        <f t="shared" si="18"/>
        <v>3872.3521600096456</v>
      </c>
      <c r="D86" s="288">
        <f t="shared" si="18"/>
        <v>3773.9206645784393</v>
      </c>
      <c r="E86" s="288">
        <f t="shared" si="18"/>
        <v>3538.2491826071537</v>
      </c>
      <c r="F86" s="288">
        <f t="shared" si="18"/>
        <v>3490.1276139361939</v>
      </c>
      <c r="G86" s="288">
        <f t="shared" si="18"/>
        <v>3545.5158694497873</v>
      </c>
      <c r="H86" s="288">
        <f t="shared" si="18"/>
        <v>3748.4486313128541</v>
      </c>
      <c r="I86" s="288">
        <f t="shared" si="18"/>
        <v>3591.3703258778796</v>
      </c>
      <c r="J86" s="288">
        <f t="shared" si="18"/>
        <v>3625.8822167272297</v>
      </c>
      <c r="K86" s="288">
        <f t="shared" si="18"/>
        <v>3054.9616931914811</v>
      </c>
      <c r="L86" s="288">
        <f t="shared" si="18"/>
        <v>3140.4243846030436</v>
      </c>
      <c r="M86" s="288">
        <f t="shared" si="18"/>
        <v>3801.9218338243854</v>
      </c>
      <c r="N86" s="288">
        <f t="shared" si="18"/>
        <v>3768.9349187455491</v>
      </c>
      <c r="O86" s="288">
        <f t="shared" si="18"/>
        <v>2926.0747698313185</v>
      </c>
      <c r="P86" s="288">
        <f t="shared" si="18"/>
        <v>2965.8220930660805</v>
      </c>
      <c r="Q86" s="288">
        <f t="shared" si="18"/>
        <v>3856.7196620111422</v>
      </c>
      <c r="R86" s="288">
        <f t="shared" si="18"/>
        <v>3991.378295411982</v>
      </c>
      <c r="S86" s="288">
        <f t="shared" si="18"/>
        <v>4498.206729385397</v>
      </c>
      <c r="T86" s="288">
        <f t="shared" si="18"/>
        <v>4948.4002161707995</v>
      </c>
      <c r="U86" s="288">
        <f t="shared" si="18"/>
        <v>4746.1639538980571</v>
      </c>
      <c r="V86" s="288">
        <f t="shared" si="18"/>
        <v>3778.6610536594262</v>
      </c>
      <c r="W86" s="288">
        <f t="shared" si="18"/>
        <v>4413.9100835924246</v>
      </c>
      <c r="X86" s="288">
        <f t="shared" si="18"/>
        <v>3979.7889778492749</v>
      </c>
      <c r="Y86" s="288">
        <f t="shared" si="18"/>
        <v>3251.2456714346363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29293.075951532304</v>
      </c>
      <c r="C87" s="289">
        <f t="shared" si="19"/>
        <v>30440.125850552613</v>
      </c>
      <c r="D87" s="289">
        <f t="shared" si="19"/>
        <v>29694.645838140226</v>
      </c>
      <c r="E87" s="289">
        <f t="shared" si="19"/>
        <v>27598.280039951198</v>
      </c>
      <c r="F87" s="289">
        <f t="shared" si="19"/>
        <v>27264.540009090259</v>
      </c>
      <c r="G87" s="289">
        <f t="shared" si="19"/>
        <v>27666.380922695011</v>
      </c>
      <c r="H87" s="289">
        <f t="shared" si="19"/>
        <v>29510.327803779775</v>
      </c>
      <c r="I87" s="289">
        <f t="shared" si="19"/>
        <v>28316.015494979645</v>
      </c>
      <c r="J87" s="289">
        <f t="shared" si="19"/>
        <v>28656.557616616839</v>
      </c>
      <c r="K87" s="289">
        <f t="shared" si="19"/>
        <v>25279.767771001014</v>
      </c>
      <c r="L87" s="289">
        <f t="shared" si="19"/>
        <v>26167.421089972344</v>
      </c>
      <c r="M87" s="289">
        <f t="shared" si="19"/>
        <v>30560.992681025538</v>
      </c>
      <c r="N87" s="289">
        <f t="shared" si="19"/>
        <v>30394.997776127278</v>
      </c>
      <c r="O87" s="289">
        <f t="shared" si="19"/>
        <v>24732.889448010461</v>
      </c>
      <c r="P87" s="289">
        <f t="shared" si="19"/>
        <v>24942.337653628947</v>
      </c>
      <c r="Q87" s="289">
        <f t="shared" si="19"/>
        <v>30461.762027465298</v>
      </c>
      <c r="R87" s="289">
        <f t="shared" si="19"/>
        <v>31122.21747647216</v>
      </c>
      <c r="S87" s="289">
        <f t="shared" si="19"/>
        <v>34155.790812419211</v>
      </c>
      <c r="T87" s="289">
        <f t="shared" si="19"/>
        <v>36923.359699528701</v>
      </c>
      <c r="U87" s="289">
        <f t="shared" si="19"/>
        <v>35972.855299480856</v>
      </c>
      <c r="V87" s="289">
        <f t="shared" si="19"/>
        <v>29351.412663214138</v>
      </c>
      <c r="W87" s="289">
        <f t="shared" si="19"/>
        <v>32345.023697089702</v>
      </c>
      <c r="X87" s="289">
        <f t="shared" si="19"/>
        <v>29740.733648005476</v>
      </c>
      <c r="Y87" s="289">
        <f t="shared" si="19"/>
        <v>24106.214213685274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1.3645391692625721</v>
      </c>
      <c r="C89" s="252">
        <f t="shared" si="20"/>
        <v>1.3353732205619768</v>
      </c>
      <c r="D89" s="252">
        <f t="shared" si="20"/>
        <v>1.3557732482020604</v>
      </c>
      <c r="E89" s="252">
        <f t="shared" si="20"/>
        <v>1.4184797690854913</v>
      </c>
      <c r="F89" s="252">
        <f t="shared" si="20"/>
        <v>1.3471671447396754</v>
      </c>
      <c r="G89" s="252">
        <f t="shared" si="20"/>
        <v>1.3638787456607844</v>
      </c>
      <c r="H89" s="252">
        <f t="shared" si="20"/>
        <v>1.3593955507734994</v>
      </c>
      <c r="I89" s="252">
        <f t="shared" si="20"/>
        <v>1.2610760557022802</v>
      </c>
      <c r="J89" s="252">
        <f t="shared" si="20"/>
        <v>1.2139574071658545</v>
      </c>
      <c r="K89" s="252">
        <f t="shared" si="20"/>
        <v>1.3978215981410445</v>
      </c>
      <c r="L89" s="252">
        <f t="shared" si="20"/>
        <v>1.3500646792478967</v>
      </c>
      <c r="M89" s="252">
        <f t="shared" si="20"/>
        <v>1.3153527884833838</v>
      </c>
      <c r="N89" s="252">
        <f t="shared" si="20"/>
        <v>1.3502386604604462</v>
      </c>
      <c r="O89" s="252">
        <f t="shared" si="20"/>
        <v>1.3399003242224203</v>
      </c>
      <c r="P89" s="252">
        <f t="shared" si="20"/>
        <v>1.350079571386674</v>
      </c>
      <c r="Q89" s="252">
        <f t="shared" si="20"/>
        <v>1.3125578763798991</v>
      </c>
      <c r="R89" s="252">
        <f t="shared" si="20"/>
        <v>1.4278646979266325</v>
      </c>
      <c r="S89" s="252">
        <f t="shared" si="20"/>
        <v>1.4381450468601251</v>
      </c>
      <c r="T89" s="252">
        <f t="shared" si="20"/>
        <v>1.3640017538805074</v>
      </c>
      <c r="U89" s="252">
        <f t="shared" si="20"/>
        <v>1.4073123487401145</v>
      </c>
      <c r="V89" s="252">
        <f t="shared" si="20"/>
        <v>1.4933198034371866</v>
      </c>
      <c r="W89" s="252">
        <f t="shared" si="20"/>
        <v>1.2885842770612066</v>
      </c>
      <c r="X89" s="252">
        <f t="shared" si="20"/>
        <v>1.3378458106926974</v>
      </c>
      <c r="Y89" s="252">
        <f t="shared" si="20"/>
        <v>1.5343967539182526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0.82471131466197523</v>
      </c>
      <c r="C90" s="291">
        <f t="shared" si="21"/>
        <v>0.79934700560157257</v>
      </c>
      <c r="D90" s="291">
        <f t="shared" si="21"/>
        <v>0.819490069585601</v>
      </c>
      <c r="E90" s="291">
        <f t="shared" si="21"/>
        <v>0.89061936242057604</v>
      </c>
      <c r="F90" s="291">
        <f t="shared" si="21"/>
        <v>0.8366651352762845</v>
      </c>
      <c r="G90" s="291">
        <f t="shared" si="21"/>
        <v>0.85016391770748978</v>
      </c>
      <c r="H90" s="291">
        <f t="shared" si="21"/>
        <v>0.85671538036214412</v>
      </c>
      <c r="I90" s="291">
        <f t="shared" si="21"/>
        <v>0.78478421418168021</v>
      </c>
      <c r="J90" s="291">
        <f t="shared" si="21"/>
        <v>0.75161363746189325</v>
      </c>
      <c r="K90" s="291">
        <f t="shared" si="21"/>
        <v>0.89551724709126523</v>
      </c>
      <c r="L90" s="291">
        <f t="shared" si="21"/>
        <v>0.86594260731135086</v>
      </c>
      <c r="M90" s="291">
        <f t="shared" si="21"/>
        <v>0.83695997039452674</v>
      </c>
      <c r="N90" s="291">
        <f t="shared" si="21"/>
        <v>0.86056868513968943</v>
      </c>
      <c r="O90" s="291">
        <f t="shared" si="21"/>
        <v>0.85189120015237207</v>
      </c>
      <c r="P90" s="291">
        <f t="shared" si="21"/>
        <v>0.86284613031292223</v>
      </c>
      <c r="Q90" s="291">
        <f t="shared" si="21"/>
        <v>0.83350229109726615</v>
      </c>
      <c r="R90" s="291">
        <f t="shared" si="21"/>
        <v>0.90718794350248977</v>
      </c>
      <c r="S90" s="291">
        <f t="shared" si="21"/>
        <v>0.93761742591774055</v>
      </c>
      <c r="T90" s="291">
        <f t="shared" si="21"/>
        <v>0.87424744539833599</v>
      </c>
      <c r="U90" s="291">
        <f t="shared" si="21"/>
        <v>0.88597848113209277</v>
      </c>
      <c r="V90" s="291">
        <f t="shared" si="21"/>
        <v>0.96092354188553131</v>
      </c>
      <c r="W90" s="291">
        <f t="shared" si="21"/>
        <v>0.8229838836336173</v>
      </c>
      <c r="X90" s="291">
        <f t="shared" si="21"/>
        <v>0.82863941688229725</v>
      </c>
      <c r="Y90" s="291">
        <f t="shared" si="21"/>
        <v>0.99134662010788688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0.53982785460059701</v>
      </c>
      <c r="C91" s="291">
        <f t="shared" si="22"/>
        <v>0.53602621496040437</v>
      </c>
      <c r="D91" s="291">
        <f t="shared" si="22"/>
        <v>0.53628317861645924</v>
      </c>
      <c r="E91" s="291">
        <f t="shared" si="22"/>
        <v>0.52786040666491518</v>
      </c>
      <c r="F91" s="291">
        <f t="shared" si="22"/>
        <v>0.51050200946339086</v>
      </c>
      <c r="G91" s="291">
        <f t="shared" si="22"/>
        <v>0.51371482795329448</v>
      </c>
      <c r="H91" s="291">
        <f t="shared" si="22"/>
        <v>0.50268017041135538</v>
      </c>
      <c r="I91" s="291">
        <f t="shared" si="22"/>
        <v>0.47629184152059995</v>
      </c>
      <c r="J91" s="291">
        <f t="shared" si="22"/>
        <v>0.46234376970396135</v>
      </c>
      <c r="K91" s="291">
        <f t="shared" si="22"/>
        <v>0.50230435104977922</v>
      </c>
      <c r="L91" s="291">
        <f t="shared" si="22"/>
        <v>0.48412207193654599</v>
      </c>
      <c r="M91" s="291">
        <f t="shared" si="22"/>
        <v>0.47839281808885697</v>
      </c>
      <c r="N91" s="291">
        <f t="shared" si="22"/>
        <v>0.48966997532075673</v>
      </c>
      <c r="O91" s="291">
        <f t="shared" si="22"/>
        <v>0.48800912407004832</v>
      </c>
      <c r="P91" s="291">
        <f t="shared" si="22"/>
        <v>0.48723344107375183</v>
      </c>
      <c r="Q91" s="291">
        <f t="shared" si="22"/>
        <v>0.47905558528263292</v>
      </c>
      <c r="R91" s="291">
        <f t="shared" si="22"/>
        <v>0.52067675442414263</v>
      </c>
      <c r="S91" s="291">
        <f t="shared" si="22"/>
        <v>0.50052762094238468</v>
      </c>
      <c r="T91" s="291">
        <f t="shared" si="22"/>
        <v>0.48975430848217127</v>
      </c>
      <c r="U91" s="291">
        <f t="shared" si="22"/>
        <v>0.52133386760802169</v>
      </c>
      <c r="V91" s="291">
        <f t="shared" si="22"/>
        <v>0.53239626155165531</v>
      </c>
      <c r="W91" s="291">
        <f t="shared" si="22"/>
        <v>0.4656003934275893</v>
      </c>
      <c r="X91" s="291">
        <f t="shared" si="22"/>
        <v>0.50920639381040012</v>
      </c>
      <c r="Y91" s="291">
        <f t="shared" si="22"/>
        <v>0.54305013381036571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0.35914785128832954</v>
      </c>
      <c r="C92" s="291">
        <f t="shared" si="23"/>
        <v>0.34192650894283583</v>
      </c>
      <c r="D92" s="291">
        <f t="shared" si="23"/>
        <v>0.33283128716430338</v>
      </c>
      <c r="E92" s="291">
        <f t="shared" si="23"/>
        <v>0.35464402729651207</v>
      </c>
      <c r="F92" s="291">
        <f t="shared" si="23"/>
        <v>0.33637779370346182</v>
      </c>
      <c r="G92" s="291">
        <f t="shared" si="23"/>
        <v>0.33663381697843642</v>
      </c>
      <c r="H92" s="291">
        <f t="shared" si="23"/>
        <v>0.31126123311766485</v>
      </c>
      <c r="I92" s="291">
        <f t="shared" si="23"/>
        <v>0.29882702282884471</v>
      </c>
      <c r="J92" s="291">
        <f t="shared" si="23"/>
        <v>0.28548981872667178</v>
      </c>
      <c r="K92" s="291">
        <f t="shared" si="23"/>
        <v>0.32944011508432652</v>
      </c>
      <c r="L92" s="291">
        <f t="shared" si="23"/>
        <v>0.31774154376727504</v>
      </c>
      <c r="M92" s="291">
        <f t="shared" si="23"/>
        <v>0.29080866713229958</v>
      </c>
      <c r="N92" s="291">
        <f t="shared" si="23"/>
        <v>0.28177328934738227</v>
      </c>
      <c r="O92" s="291">
        <f t="shared" si="23"/>
        <v>0.31889896026147641</v>
      </c>
      <c r="P92" s="291">
        <f t="shared" si="23"/>
        <v>0.32123732236948843</v>
      </c>
      <c r="Q92" s="291">
        <f t="shared" si="23"/>
        <v>0.32676180045535258</v>
      </c>
      <c r="R92" s="291">
        <f t="shared" si="23"/>
        <v>0.38020575688697128</v>
      </c>
      <c r="S92" s="291">
        <f t="shared" si="23"/>
        <v>0.36811801526093091</v>
      </c>
      <c r="T92" s="291">
        <f t="shared" si="23"/>
        <v>0.38123807003364119</v>
      </c>
      <c r="U92" s="291">
        <f t="shared" si="23"/>
        <v>0.46051423386723822</v>
      </c>
      <c r="V92" s="291">
        <f t="shared" si="23"/>
        <v>0.50115010037075292</v>
      </c>
      <c r="W92" s="291">
        <f t="shared" si="23"/>
        <v>0.50095710736331456</v>
      </c>
      <c r="X92" s="291">
        <f t="shared" si="23"/>
        <v>0.5999035915257499</v>
      </c>
      <c r="Y92" s="291">
        <f t="shared" si="23"/>
        <v>0.63821408524022205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0.90309825309441549</v>
      </c>
      <c r="C93" s="253">
        <f t="shared" si="24"/>
        <v>0.93846151647212805</v>
      </c>
      <c r="D93" s="253">
        <f t="shared" si="24"/>
        <v>0.91547855291990987</v>
      </c>
      <c r="E93" s="253">
        <f t="shared" si="24"/>
        <v>0.85084811624866752</v>
      </c>
      <c r="F93" s="253">
        <f t="shared" si="24"/>
        <v>0.84055899402207424</v>
      </c>
      <c r="G93" s="253">
        <f t="shared" si="24"/>
        <v>0.85294764954253777</v>
      </c>
      <c r="H93" s="253">
        <f t="shared" si="24"/>
        <v>0.90979607371833493</v>
      </c>
      <c r="I93" s="253">
        <f t="shared" si="24"/>
        <v>0.87297572199046758</v>
      </c>
      <c r="J93" s="253">
        <f t="shared" si="24"/>
        <v>0.88347455098556826</v>
      </c>
      <c r="K93" s="253">
        <f t="shared" si="24"/>
        <v>0.77936895908090154</v>
      </c>
      <c r="L93" s="253">
        <f t="shared" si="24"/>
        <v>0.80673509034833291</v>
      </c>
      <c r="M93" s="253">
        <f t="shared" si="24"/>
        <v>0.94218781082365854</v>
      </c>
      <c r="N93" s="253">
        <f t="shared" si="24"/>
        <v>0.93707022915063032</v>
      </c>
      <c r="O93" s="253">
        <f t="shared" si="24"/>
        <v>0.7625088362667205</v>
      </c>
      <c r="P93" s="253">
        <f t="shared" si="24"/>
        <v>0.76896607240405146</v>
      </c>
      <c r="Q93" s="253">
        <f t="shared" si="24"/>
        <v>0.70880335396303262</v>
      </c>
      <c r="R93" s="253">
        <f t="shared" si="24"/>
        <v>0.60448155308029394</v>
      </c>
      <c r="S93" s="253">
        <f t="shared" si="24"/>
        <v>0.624014632894207</v>
      </c>
      <c r="T93" s="253">
        <f t="shared" si="24"/>
        <v>0.62654624320714325</v>
      </c>
      <c r="U93" s="253">
        <f t="shared" si="24"/>
        <v>0.51097788072796013</v>
      </c>
      <c r="V93" s="253">
        <f t="shared" si="24"/>
        <v>0.38883454036060677</v>
      </c>
      <c r="W93" s="253">
        <f t="shared" si="24"/>
        <v>0.37341418105389829</v>
      </c>
      <c r="X93" s="253">
        <f t="shared" si="24"/>
        <v>0.37097482214874516</v>
      </c>
      <c r="Y93" s="253">
        <f t="shared" si="24"/>
        <v>0.26209087445593104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1.1134426300187044</v>
      </c>
      <c r="C95" s="252">
        <f t="shared" si="25"/>
        <v>1.0871967306635784</v>
      </c>
      <c r="D95" s="252">
        <f t="shared" si="25"/>
        <v>1.1085378050567012</v>
      </c>
      <c r="E95" s="252">
        <f t="shared" si="25"/>
        <v>1.1775288154859982</v>
      </c>
      <c r="F95" s="252">
        <f t="shared" si="25"/>
        <v>1.1167092304499628</v>
      </c>
      <c r="G95" s="252">
        <f t="shared" si="25"/>
        <v>1.1312519011514639</v>
      </c>
      <c r="H95" s="252">
        <f t="shared" si="25"/>
        <v>1.128841139628451</v>
      </c>
      <c r="I95" s="252">
        <f t="shared" si="25"/>
        <v>1.0459697576675775</v>
      </c>
      <c r="J95" s="252">
        <f t="shared" si="25"/>
        <v>1.0047964664600801</v>
      </c>
      <c r="K95" s="252">
        <f t="shared" si="25"/>
        <v>1.1699004482822204</v>
      </c>
      <c r="L95" s="252">
        <f t="shared" si="25"/>
        <v>1.1316308525522061</v>
      </c>
      <c r="M95" s="252">
        <f t="shared" si="25"/>
        <v>1.0993507422201891</v>
      </c>
      <c r="N95" s="252">
        <f t="shared" si="25"/>
        <v>1.1295009563288381</v>
      </c>
      <c r="O95" s="252">
        <f t="shared" si="25"/>
        <v>1.119034470849197</v>
      </c>
      <c r="P95" s="252">
        <f t="shared" si="25"/>
        <v>1.1341610588355291</v>
      </c>
      <c r="Q95" s="252">
        <f t="shared" si="25"/>
        <v>1.097417354970079</v>
      </c>
      <c r="R95" s="252">
        <f t="shared" si="25"/>
        <v>1.1932903349024999</v>
      </c>
      <c r="S95" s="252">
        <f t="shared" si="25"/>
        <v>1.2156094385276022</v>
      </c>
      <c r="T95" s="252">
        <f t="shared" si="25"/>
        <v>1.1502693119282448</v>
      </c>
      <c r="U95" s="252">
        <f t="shared" si="25"/>
        <v>1.1807140351735879</v>
      </c>
      <c r="V95" s="252">
        <f t="shared" si="25"/>
        <v>1.26041739558497</v>
      </c>
      <c r="W95" s="252">
        <f t="shared" si="25"/>
        <v>1.0955447617794973</v>
      </c>
      <c r="X95" s="252">
        <f t="shared" si="25"/>
        <v>1.1295353994466761</v>
      </c>
      <c r="Y95" s="252">
        <f t="shared" si="25"/>
        <v>1.3126985754929403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0.82471131466197523</v>
      </c>
      <c r="C96" s="291">
        <f>IF(CHI_ued!C$16=0,"",CHI_ued!C$16/C$10)</f>
        <v>0.79934700560157257</v>
      </c>
      <c r="D96" s="291">
        <f>IF(CHI_ued!D$16=0,"",CHI_ued!D$16/D$10)</f>
        <v>0.819490069585601</v>
      </c>
      <c r="E96" s="291">
        <f>IF(CHI_ued!E$16=0,"",CHI_ued!E$16/E$10)</f>
        <v>0.89061936242057604</v>
      </c>
      <c r="F96" s="291">
        <f>IF(CHI_ued!F$16=0,"",CHI_ued!F$16/F$10)</f>
        <v>0.8366651352762845</v>
      </c>
      <c r="G96" s="291">
        <f>IF(CHI_ued!G$16=0,"",CHI_ued!G$16/G$10)</f>
        <v>0.85016391770748978</v>
      </c>
      <c r="H96" s="291">
        <f>IF(CHI_ued!H$16=0,"",CHI_ued!H$16/H$10)</f>
        <v>0.85671538036214412</v>
      </c>
      <c r="I96" s="291">
        <f>IF(CHI_ued!I$16=0,"",CHI_ued!I$16/I$10)</f>
        <v>0.78478421418168021</v>
      </c>
      <c r="J96" s="291">
        <f>IF(CHI_ued!J$16=0,"",CHI_ued!J$16/J$10)</f>
        <v>0.75161363746189325</v>
      </c>
      <c r="K96" s="291">
        <f>IF(CHI_ued!K$16=0,"",CHI_ued!K$16/K$10)</f>
        <v>0.89551724709126523</v>
      </c>
      <c r="L96" s="291">
        <f>IF(CHI_ued!L$16=0,"",CHI_ued!L$16/L$10)</f>
        <v>0.86594260731135086</v>
      </c>
      <c r="M96" s="291">
        <f>IF(CHI_ued!M$16=0,"",CHI_ued!M$16/M$10)</f>
        <v>0.83695997039452674</v>
      </c>
      <c r="N96" s="291">
        <f>IF(CHI_ued!N$16=0,"",CHI_ued!N$16/N$10)</f>
        <v>0.86056868513968943</v>
      </c>
      <c r="O96" s="291">
        <f>IF(CHI_ued!O$16=0,"",CHI_ued!O$16/O$10)</f>
        <v>0.85189120015237207</v>
      </c>
      <c r="P96" s="291">
        <f>IF(CHI_ued!P$16=0,"",CHI_ued!P$16/P$10)</f>
        <v>0.86284613031292223</v>
      </c>
      <c r="Q96" s="291">
        <f>IF(CHI_ued!Q$16=0,"",CHI_ued!Q$16/Q$10)</f>
        <v>0.83350229109726615</v>
      </c>
      <c r="R96" s="291">
        <f>IF(CHI_ued!R$16=0,"",CHI_ued!R$16/R$10)</f>
        <v>0.90718794350248977</v>
      </c>
      <c r="S96" s="291">
        <f>IF(CHI_ued!S$16=0,"",CHI_ued!S$16/S$10)</f>
        <v>0.93761742591774055</v>
      </c>
      <c r="T96" s="291">
        <f>IF(CHI_ued!T$16=0,"",CHI_ued!T$16/T$10)</f>
        <v>0.87424744539833599</v>
      </c>
      <c r="U96" s="291">
        <f>IF(CHI_ued!U$16=0,"",CHI_ued!U$16/U$10)</f>
        <v>0.88597848113209277</v>
      </c>
      <c r="V96" s="291">
        <f>IF(CHI_ued!V$16=0,"",CHI_ued!V$16/V$10)</f>
        <v>0.96092354188553131</v>
      </c>
      <c r="W96" s="291">
        <f>IF(CHI_ued!W$16=0,"",CHI_ued!W$16/W$10)</f>
        <v>0.8229838836336173</v>
      </c>
      <c r="X96" s="291">
        <f>IF(CHI_ued!X$16=0,"",CHI_ued!X$16/X$10)</f>
        <v>0.82863941688229725</v>
      </c>
      <c r="Y96" s="291">
        <f>IF(CHI_ued!Y$16=0,"",CHI_ued!Y$16/Y$10)</f>
        <v>0.99134662010788688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0.28873131535672902</v>
      </c>
      <c r="C97" s="291">
        <f>IF((CHI_ued!C$5-CHI_ued!C$16)=0,"",(CHI_ued!C$5-CHI_ued!C$16)/C$10)</f>
        <v>0.28784972506200579</v>
      </c>
      <c r="D97" s="291">
        <f>IF((CHI_ued!D$5-CHI_ued!D$16)=0,"",(CHI_ued!D$5-CHI_ued!D$16)/D$10)</f>
        <v>0.28904773547110013</v>
      </c>
      <c r="E97" s="291">
        <f>IF((CHI_ued!E$5-CHI_ued!E$16)=0,"",(CHI_ued!E$5-CHI_ued!E$16)/E$10)</f>
        <v>0.28690945306542215</v>
      </c>
      <c r="F97" s="291">
        <f>IF((CHI_ued!F$5-CHI_ued!F$16)=0,"",(CHI_ued!F$5-CHI_ued!F$16)/F$10)</f>
        <v>0.28004409517367845</v>
      </c>
      <c r="G97" s="291">
        <f>IF((CHI_ued!G$5-CHI_ued!G$16)=0,"",(CHI_ued!G$5-CHI_ued!G$16)/G$10)</f>
        <v>0.28108798344397407</v>
      </c>
      <c r="H97" s="291">
        <f>IF((CHI_ued!H$5-CHI_ued!H$16)=0,"",(CHI_ued!H$5-CHI_ued!H$16)/H$10)</f>
        <v>0.27212575926630678</v>
      </c>
      <c r="I97" s="291">
        <f>IF((CHI_ued!I$5-CHI_ued!I$16)=0,"",(CHI_ued!I$5-CHI_ued!I$16)/I$10)</f>
        <v>0.26118554348589729</v>
      </c>
      <c r="J97" s="291">
        <f>IF((CHI_ued!J$5-CHI_ued!J$16)=0,"",(CHI_ued!J$5-CHI_ued!J$16)/J$10)</f>
        <v>0.25318282899818695</v>
      </c>
      <c r="K97" s="291">
        <f>IF((CHI_ued!K$5-CHI_ued!K$16)=0,"",(CHI_ued!K$5-CHI_ued!K$16)/K$10)</f>
        <v>0.27438320119095516</v>
      </c>
      <c r="L97" s="291">
        <f>IF((CHI_ued!L$5-CHI_ued!L$16)=0,"",(CHI_ued!L$5-CHI_ued!L$16)/L$10)</f>
        <v>0.26568824524085527</v>
      </c>
      <c r="M97" s="291">
        <f>IF((CHI_ued!M$5-CHI_ued!M$16)=0,"",(CHI_ued!M$5-CHI_ued!M$16)/M$10)</f>
        <v>0.26239077182566245</v>
      </c>
      <c r="N97" s="291">
        <f>IF((CHI_ued!N$5-CHI_ued!N$16)=0,"",(CHI_ued!N$5-CHI_ued!N$16)/N$10)</f>
        <v>0.2689322711891487</v>
      </c>
      <c r="O97" s="291">
        <f>IF((CHI_ued!O$5-CHI_ued!O$16)=0,"",(CHI_ued!O$5-CHI_ued!O$16)/O$10)</f>
        <v>0.26714327069682497</v>
      </c>
      <c r="P97" s="291">
        <f>IF((CHI_ued!P$5-CHI_ued!P$16)=0,"",(CHI_ued!P$5-CHI_ued!P$16)/P$10)</f>
        <v>0.27131492852260675</v>
      </c>
      <c r="Q97" s="291">
        <f>IF((CHI_ued!Q$5-CHI_ued!Q$16)=0,"",(CHI_ued!Q$5-CHI_ued!Q$16)/Q$10)</f>
        <v>0.26391506387281288</v>
      </c>
      <c r="R97" s="291">
        <f>IF((CHI_ued!R$5-CHI_ued!R$16)=0,"",(CHI_ued!R$5-CHI_ued!R$16)/R$10)</f>
        <v>0.28610239140001009</v>
      </c>
      <c r="S97" s="291">
        <f>IF((CHI_ued!S$5-CHI_ued!S$16)=0,"",(CHI_ued!S$5-CHI_ued!S$16)/S$10)</f>
        <v>0.27799201260986162</v>
      </c>
      <c r="T97" s="291">
        <f>IF((CHI_ued!T$5-CHI_ued!T$16)=0,"",(CHI_ued!T$5-CHI_ued!T$16)/T$10)</f>
        <v>0.27602186652990873</v>
      </c>
      <c r="U97" s="291">
        <f>IF((CHI_ued!U$5-CHI_ued!U$16)=0,"",(CHI_ued!U$5-CHI_ued!U$16)/U$10)</f>
        <v>0.29473555404149515</v>
      </c>
      <c r="V97" s="291">
        <f>IF((CHI_ued!V$5-CHI_ued!V$16)=0,"",(CHI_ued!V$5-CHI_ued!V$16)/V$10)</f>
        <v>0.29949385369943871</v>
      </c>
      <c r="W97" s="291">
        <f>IF((CHI_ued!W$5-CHI_ued!W$16)=0,"",(CHI_ued!W$5-CHI_ued!W$16)/W$10)</f>
        <v>0.27256087814588009</v>
      </c>
      <c r="X97" s="291">
        <f>IF((CHI_ued!X$5-CHI_ued!X$16)=0,"",(CHI_ued!X$5-CHI_ued!X$16)/X$10)</f>
        <v>0.30089598256437883</v>
      </c>
      <c r="Y97" s="291">
        <f>IF((CHI_ued!Y$5-CHI_ued!Y$16)=0,"",(CHI_ued!Y$5-CHI_ued!Y$16)/Y$10)</f>
        <v>0.32135195538505346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0.2354372272155387</v>
      </c>
      <c r="C98" s="291">
        <f>IF(CHI_ued!C$61=0,"",CHI_ued!C$61/C$11)</f>
        <v>0.22541677831629528</v>
      </c>
      <c r="D98" s="291">
        <f>IF(CHI_ued!D$61=0,"",CHI_ued!D$61/D$11)</f>
        <v>0.22073367391675858</v>
      </c>
      <c r="E98" s="291">
        <f>IF(CHI_ued!E$61=0,"",CHI_ued!E$61/E$11)</f>
        <v>0.23575119108712836</v>
      </c>
      <c r="F98" s="291">
        <f>IF(CHI_ued!F$61=0,"",CHI_ued!F$61/F$11)</f>
        <v>0.22680098383375433</v>
      </c>
      <c r="G98" s="291">
        <f>IF(CHI_ued!G$61=0,"",CHI_ued!G$61/G$11)</f>
        <v>0.2265211683553825</v>
      </c>
      <c r="H98" s="291">
        <f>IF(CHI_ued!H$61=0,"",CHI_ued!H$61/H$11)</f>
        <v>0.20877797861188918</v>
      </c>
      <c r="I98" s="291">
        <f>IF(CHI_ued!I$61=0,"",CHI_ued!I$61/I$11)</f>
        <v>0.2025221161077389</v>
      </c>
      <c r="J98" s="291">
        <f>IF(CHI_ued!J$61=0,"",CHI_ued!J$61/J$11)</f>
        <v>0.19334537913950847</v>
      </c>
      <c r="K98" s="291">
        <f>IF(CHI_ued!K$61=0,"",CHI_ued!K$61/K$11)</f>
        <v>0.22242417604281536</v>
      </c>
      <c r="L98" s="291">
        <f>IF(CHI_ued!L$61=0,"",CHI_ued!L$61/L$11)</f>
        <v>0.2135926984044049</v>
      </c>
      <c r="M98" s="291">
        <f>IF(CHI_ued!M$61=0,"",CHI_ued!M$61/M$11)</f>
        <v>0.19542346992986515</v>
      </c>
      <c r="N98" s="291">
        <f>IF(CHI_ued!N$61=0,"",CHI_ued!N$61/N$11)</f>
        <v>0.1896016779055103</v>
      </c>
      <c r="O98" s="291">
        <f>IF(CHI_ued!O$61=0,"",CHI_ued!O$61/O$11)</f>
        <v>0.21387083267647594</v>
      </c>
      <c r="P98" s="291">
        <f>IF(CHI_ued!P$61=0,"",CHI_ued!P$61/P$11)</f>
        <v>0.21863947684740806</v>
      </c>
      <c r="Q98" s="291">
        <f>IF(CHI_ued!Q$61=0,"",CHI_ued!Q$61/Q$11)</f>
        <v>0.22019081086732969</v>
      </c>
      <c r="R98" s="291">
        <f>IF(CHI_ued!R$61=0,"",CHI_ued!R$61/R$11)</f>
        <v>0.25545025509301961</v>
      </c>
      <c r="S98" s="291">
        <f>IF(CHI_ued!S$61=0,"",CHI_ued!S$61/S$11)</f>
        <v>0.24587751016997245</v>
      </c>
      <c r="T98" s="291">
        <f>IF(CHI_ued!T$61=0,"",CHI_ued!T$61/T$11)</f>
        <v>0.2541973979827199</v>
      </c>
      <c r="U98" s="291">
        <f>IF(CHI_ued!U$61=0,"",CHI_ued!U$61/U$11)</f>
        <v>0.30826788336605171</v>
      </c>
      <c r="V98" s="291">
        <f>IF(CHI_ued!V$61=0,"",CHI_ued!V$61/V$11)</f>
        <v>0.33351879495358894</v>
      </c>
      <c r="W98" s="291">
        <f>IF(CHI_ued!W$61=0,"",CHI_ued!W$61/W$11)</f>
        <v>0.33418094892790984</v>
      </c>
      <c r="X98" s="291">
        <f>IF(CHI_ued!X$61=0,"",CHI_ued!X$61/X$11)</f>
        <v>0.39986003551823407</v>
      </c>
      <c r="Y98" s="291">
        <f>IF(CHI_ued!Y$61=0,"",CHI_ued!Y$61/Y$11)</f>
        <v>0.42443025636764542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0.56342714053878939</v>
      </c>
      <c r="C99" s="253">
        <f>IF(CHI_ued!C$110=0,"",CHI_ued!C$110/C$12)</f>
        <v>0.58729573051150297</v>
      </c>
      <c r="D99" s="253">
        <f>IF(CHI_ued!D$110=0,"",CHI_ued!D$110/D$12)</f>
        <v>0.57826362239005302</v>
      </c>
      <c r="E99" s="253">
        <f>IF(CHI_ued!E$110=0,"",CHI_ued!E$110/E$12)</f>
        <v>0.53832698756756592</v>
      </c>
      <c r="F99" s="253">
        <f>IF(CHI_ued!F$110=0,"",CHI_ued!F$110/F$12)</f>
        <v>0.53295941822943915</v>
      </c>
      <c r="G99" s="253">
        <f>IF(CHI_ued!G$110=0,"",CHI_ued!G$110/G$12)</f>
        <v>0.53951658848408834</v>
      </c>
      <c r="H99" s="253">
        <f>IF(CHI_ued!H$110=0,"",CHI_ued!H$110/H$12)</f>
        <v>0.56954672336543044</v>
      </c>
      <c r="I99" s="253">
        <f>IF(CHI_ued!I$110=0,"",CHI_ued!I$110/I$12)</f>
        <v>0.54735347385150479</v>
      </c>
      <c r="J99" s="253">
        <f>IF(CHI_ued!J$110=0,"",CHI_ued!J$110/J$12)</f>
        <v>0.55342811180340035</v>
      </c>
      <c r="K99" s="253">
        <f>IF(CHI_ued!K$110=0,"",CHI_ued!K$110/K$12)</f>
        <v>0.49888237094574056</v>
      </c>
      <c r="L99" s="253">
        <f>IF(CHI_ued!L$110=0,"",CHI_ued!L$110/L$12)</f>
        <v>0.51556238036145319</v>
      </c>
      <c r="M99" s="253">
        <f>IF(CHI_ued!M$110=0,"",CHI_ued!M$110/M$12)</f>
        <v>0.60214073768723353</v>
      </c>
      <c r="N99" s="253">
        <f>IF(CHI_ued!N$110=0,"",CHI_ued!N$110/N$12)</f>
        <v>0.6127127649282077</v>
      </c>
      <c r="O99" s="253">
        <f>IF(CHI_ued!O$110=0,"",CHI_ued!O$110/O$12)</f>
        <v>0.49919875399040409</v>
      </c>
      <c r="P99" s="253">
        <f>IF(CHI_ued!P$110=0,"",CHI_ued!P$110/P$12)</f>
        <v>0.50538872850345973</v>
      </c>
      <c r="Q99" s="253">
        <f>IF(CHI_ued!Q$110=0,"",CHI_ued!Q$110/Q$12)</f>
        <v>0.46002852874869216</v>
      </c>
      <c r="R99" s="253">
        <f>IF(CHI_ued!R$110=0,"",CHI_ued!R$110/R$12)</f>
        <v>0.40174477364019062</v>
      </c>
      <c r="S99" s="253">
        <f>IF(CHI_ued!S$110=0,"",CHI_ued!S$110/S$12)</f>
        <v>0.41797456713202324</v>
      </c>
      <c r="T99" s="253">
        <f>IF(CHI_ued!T$110=0,"",CHI_ued!T$110/T$12)</f>
        <v>0.41920523136182897</v>
      </c>
      <c r="U99" s="253">
        <f>IF(CHI_ued!U$110=0,"",CHI_ued!U$110/U$12)</f>
        <v>0.34960927637445255</v>
      </c>
      <c r="V99" s="253">
        <f>IF(CHI_ued!V$110=0,"",CHI_ued!V$110/V$12)</f>
        <v>0.2724355468947241</v>
      </c>
      <c r="W99" s="253">
        <f>IF(CHI_ued!W$110=0,"",CHI_ued!W$110/W$12)</f>
        <v>0.26593640428538268</v>
      </c>
      <c r="X99" s="253">
        <f>IF(CHI_ued!X$110=0,"",CHI_ued!X$110/X$12)</f>
        <v>0.26694106371267279</v>
      </c>
      <c r="Y99" s="253">
        <f>IF(CHI_ued!Y$110=0,"",CHI_ued!Y$110/Y$12)</f>
        <v>0.19206434557342711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2.4417110971035316</v>
      </c>
      <c r="C100" s="313">
        <f t="shared" si="26"/>
        <v>2.4345886357240847</v>
      </c>
      <c r="D100" s="313">
        <f t="shared" si="26"/>
        <v>2.4583441406410862</v>
      </c>
      <c r="E100" s="313">
        <f t="shared" si="26"/>
        <v>2.5106568411420582</v>
      </c>
      <c r="F100" s="313">
        <f t="shared" si="26"/>
        <v>2.4811065069627936</v>
      </c>
      <c r="G100" s="313">
        <f t="shared" si="26"/>
        <v>2.4415031387792112</v>
      </c>
      <c r="H100" s="313">
        <f t="shared" si="26"/>
        <v>2.7556786580000279</v>
      </c>
      <c r="I100" s="313">
        <f t="shared" si="26"/>
        <v>2.8169944884012992</v>
      </c>
      <c r="J100" s="313">
        <f t="shared" si="26"/>
        <v>2.8857285251724956</v>
      </c>
      <c r="K100" s="313">
        <f t="shared" si="26"/>
        <v>2.9125108307941727</v>
      </c>
      <c r="L100" s="313">
        <f t="shared" si="26"/>
        <v>3.0252294595648723</v>
      </c>
      <c r="M100" s="313">
        <f t="shared" si="26"/>
        <v>2.9505831272744234</v>
      </c>
      <c r="N100" s="313">
        <f t="shared" si="26"/>
        <v>2.9593884809172573</v>
      </c>
      <c r="O100" s="313">
        <f t="shared" si="26"/>
        <v>2.9229489196762803</v>
      </c>
      <c r="P100" s="313">
        <f t="shared" si="26"/>
        <v>2.9794969779050637</v>
      </c>
      <c r="Q100" s="313">
        <f t="shared" si="26"/>
        <v>2.9773746484135666</v>
      </c>
      <c r="R100" s="313">
        <f t="shared" si="26"/>
        <v>3.083679741014111</v>
      </c>
      <c r="S100" s="313">
        <f t="shared" si="26"/>
        <v>3.1714529095485515</v>
      </c>
      <c r="T100" s="313">
        <f t="shared" si="26"/>
        <v>3.2881094989094213</v>
      </c>
      <c r="U100" s="313">
        <f t="shared" si="26"/>
        <v>3.154843241095302</v>
      </c>
      <c r="V100" s="313">
        <f t="shared" si="26"/>
        <v>3.2458422097372188</v>
      </c>
      <c r="W100" s="313">
        <f t="shared" si="26"/>
        <v>3.1426281574826636</v>
      </c>
      <c r="X100" s="313">
        <f t="shared" si="26"/>
        <v>3.0804363242869166</v>
      </c>
      <c r="Y100" s="313">
        <f t="shared" si="26"/>
        <v>3.1861143588165981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2.4991438794808367</v>
      </c>
      <c r="C101" s="255">
        <f t="shared" si="27"/>
        <v>2.4983880367446036</v>
      </c>
      <c r="D101" s="255">
        <f t="shared" si="27"/>
        <v>2.5270901802961445</v>
      </c>
      <c r="E101" s="255">
        <f t="shared" si="27"/>
        <v>2.58006712535254</v>
      </c>
      <c r="F101" s="255">
        <f t="shared" si="27"/>
        <v>2.5549581254193039</v>
      </c>
      <c r="G101" s="255">
        <f t="shared" si="27"/>
        <v>2.5122431057260508</v>
      </c>
      <c r="H101" s="255">
        <f t="shared" si="27"/>
        <v>2.8414968098337643</v>
      </c>
      <c r="I101" s="255">
        <f t="shared" si="27"/>
        <v>2.9064821382432515</v>
      </c>
      <c r="J101" s="255">
        <f t="shared" si="27"/>
        <v>2.9744909946488312</v>
      </c>
      <c r="K101" s="255">
        <f t="shared" si="27"/>
        <v>3.0103967150651449</v>
      </c>
      <c r="L101" s="255">
        <f t="shared" si="27"/>
        <v>3.1120931356690802</v>
      </c>
      <c r="M101" s="255">
        <f t="shared" si="27"/>
        <v>3.0312815885884943</v>
      </c>
      <c r="N101" s="255">
        <f t="shared" si="27"/>
        <v>3.0265170015516154</v>
      </c>
      <c r="O101" s="255">
        <f t="shared" si="27"/>
        <v>3.0179126202498843</v>
      </c>
      <c r="P101" s="255">
        <f t="shared" si="27"/>
        <v>3.086164044241106</v>
      </c>
      <c r="Q101" s="255">
        <f t="shared" si="27"/>
        <v>3.0619721772403969</v>
      </c>
      <c r="R101" s="255">
        <f t="shared" si="27"/>
        <v>3.1775873673893185</v>
      </c>
      <c r="S101" s="255">
        <f t="shared" si="27"/>
        <v>3.2620953338897598</v>
      </c>
      <c r="T101" s="255">
        <f t="shared" si="27"/>
        <v>3.3709391735823506</v>
      </c>
      <c r="U101" s="255">
        <f t="shared" si="27"/>
        <v>3.2360486039120429</v>
      </c>
      <c r="V101" s="255">
        <f t="shared" si="27"/>
        <v>3.3449240920720533</v>
      </c>
      <c r="W101" s="255">
        <f t="shared" si="27"/>
        <v>3.2302828400925852</v>
      </c>
      <c r="X101" s="255">
        <f t="shared" si="27"/>
        <v>3.1860318346807635</v>
      </c>
      <c r="Y101" s="255">
        <f t="shared" si="27"/>
        <v>3.3546306848913821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1.2699223764515368</v>
      </c>
      <c r="C102" s="293">
        <f t="shared" si="28"/>
        <v>1.2791030242512618</v>
      </c>
      <c r="D102" s="293">
        <f t="shared" si="28"/>
        <v>1.2839493799290196</v>
      </c>
      <c r="E102" s="293">
        <f t="shared" si="28"/>
        <v>1.2915481364154675</v>
      </c>
      <c r="F102" s="293">
        <f t="shared" si="28"/>
        <v>1.248727842222086</v>
      </c>
      <c r="G102" s="293">
        <f t="shared" si="28"/>
        <v>1.2491815303860103</v>
      </c>
      <c r="H102" s="293">
        <f t="shared" si="28"/>
        <v>1.4043613944560134</v>
      </c>
      <c r="I102" s="293">
        <f t="shared" si="28"/>
        <v>1.4171123709872517</v>
      </c>
      <c r="J102" s="293">
        <f t="shared" si="28"/>
        <v>1.3796026675257853</v>
      </c>
      <c r="K102" s="293">
        <f t="shared" si="28"/>
        <v>1.3917982933823625</v>
      </c>
      <c r="L102" s="293">
        <f t="shared" si="28"/>
        <v>1.4455512184857717</v>
      </c>
      <c r="M102" s="293">
        <f t="shared" si="28"/>
        <v>1.391194423001453</v>
      </c>
      <c r="N102" s="293">
        <f t="shared" si="28"/>
        <v>1.4665278330261173</v>
      </c>
      <c r="O102" s="293">
        <f t="shared" si="28"/>
        <v>1.4495793448400254</v>
      </c>
      <c r="P102" s="293">
        <f t="shared" si="28"/>
        <v>1.4403256485908396</v>
      </c>
      <c r="Q102" s="293">
        <f t="shared" si="28"/>
        <v>1.5143331683522046</v>
      </c>
      <c r="R102" s="293">
        <f t="shared" si="28"/>
        <v>1.5945368601012819</v>
      </c>
      <c r="S102" s="293">
        <f t="shared" si="28"/>
        <v>1.6390507415246074</v>
      </c>
      <c r="T102" s="293">
        <f t="shared" si="28"/>
        <v>1.6305313660011376</v>
      </c>
      <c r="U102" s="293">
        <f t="shared" si="28"/>
        <v>1.5919192022665973</v>
      </c>
      <c r="V102" s="293">
        <f t="shared" si="28"/>
        <v>1.6531376159590303</v>
      </c>
      <c r="W102" s="293">
        <f t="shared" si="28"/>
        <v>1.6051694748328507</v>
      </c>
      <c r="X102" s="293">
        <f t="shared" si="28"/>
        <v>1.5612512817813669</v>
      </c>
      <c r="Y102" s="293">
        <f t="shared" si="28"/>
        <v>1.6278362876593184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1.3566616638671796</v>
      </c>
      <c r="C103" s="256">
        <f t="shared" si="29"/>
        <v>1.3585095955809032</v>
      </c>
      <c r="D103" s="256">
        <f t="shared" si="29"/>
        <v>1.3554891730791081</v>
      </c>
      <c r="E103" s="256">
        <f t="shared" si="29"/>
        <v>1.3619013523730761</v>
      </c>
      <c r="F103" s="256">
        <f t="shared" si="29"/>
        <v>1.3236552063230811</v>
      </c>
      <c r="G103" s="256">
        <f t="shared" si="29"/>
        <v>1.3264885802792958</v>
      </c>
      <c r="H103" s="256">
        <f t="shared" si="29"/>
        <v>1.466515554128841</v>
      </c>
      <c r="I103" s="256">
        <f t="shared" si="29"/>
        <v>1.4739513458307205</v>
      </c>
      <c r="J103" s="256">
        <f t="shared" si="29"/>
        <v>1.4416819148281566</v>
      </c>
      <c r="K103" s="256">
        <f t="shared" si="29"/>
        <v>1.4491103978133819</v>
      </c>
      <c r="L103" s="256">
        <f t="shared" si="29"/>
        <v>1.5027745852995749</v>
      </c>
      <c r="M103" s="256">
        <f t="shared" si="29"/>
        <v>1.4551049832112066</v>
      </c>
      <c r="N103" s="256">
        <f t="shared" si="29"/>
        <v>1.5253099583970471</v>
      </c>
      <c r="O103" s="256">
        <f t="shared" si="29"/>
        <v>1.5145422105489417</v>
      </c>
      <c r="P103" s="256">
        <f t="shared" si="29"/>
        <v>1.5010929278910505</v>
      </c>
      <c r="Q103" s="256">
        <f t="shared" si="29"/>
        <v>1.5503602444559776</v>
      </c>
      <c r="R103" s="256">
        <f t="shared" si="29"/>
        <v>1.6440725839139776</v>
      </c>
      <c r="S103" s="256">
        <f t="shared" si="29"/>
        <v>1.6805052303214254</v>
      </c>
      <c r="T103" s="256">
        <f t="shared" si="29"/>
        <v>1.6313220714985595</v>
      </c>
      <c r="U103" s="256">
        <f t="shared" si="29"/>
        <v>1.5794580969219048</v>
      </c>
      <c r="V103" s="256">
        <f t="shared" si="29"/>
        <v>1.6431536583142059</v>
      </c>
      <c r="W103" s="256">
        <f t="shared" si="29"/>
        <v>1.6069509201016106</v>
      </c>
      <c r="X103" s="256">
        <f t="shared" si="29"/>
        <v>1.4895497967956852</v>
      </c>
      <c r="Y103" s="256">
        <f t="shared" si="29"/>
        <v>1.5574808730618681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NL: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17168.624962587277</v>
      </c>
      <c r="C5" s="223">
        <f t="shared" si="0"/>
        <v>16996.813143994052</v>
      </c>
      <c r="D5" s="223">
        <f t="shared" si="0"/>
        <v>18113.757244840926</v>
      </c>
      <c r="E5" s="223">
        <f t="shared" si="0"/>
        <v>19933.383593897062</v>
      </c>
      <c r="F5" s="223">
        <f t="shared" si="0"/>
        <v>19856.580937320825</v>
      </c>
      <c r="G5" s="223">
        <f t="shared" si="0"/>
        <v>19949.597690723185</v>
      </c>
      <c r="H5" s="223">
        <f t="shared" si="0"/>
        <v>19671.800155356832</v>
      </c>
      <c r="I5" s="223">
        <f t="shared" si="0"/>
        <v>19681.033751988467</v>
      </c>
      <c r="J5" s="223">
        <f t="shared" si="0"/>
        <v>18096.778245948593</v>
      </c>
      <c r="K5" s="223">
        <f t="shared" si="0"/>
        <v>17982.850147776891</v>
      </c>
      <c r="L5" s="223">
        <f t="shared" si="0"/>
        <v>19689.07465105721</v>
      </c>
      <c r="M5" s="223">
        <f t="shared" si="0"/>
        <v>18579.995966538423</v>
      </c>
      <c r="N5" s="223">
        <f t="shared" si="0"/>
        <v>19348.87840811654</v>
      </c>
      <c r="O5" s="223">
        <f t="shared" si="0"/>
        <v>18642.188789589258</v>
      </c>
      <c r="P5" s="223">
        <f t="shared" si="0"/>
        <v>18437.143927557816</v>
      </c>
      <c r="Q5" s="223">
        <f t="shared" si="0"/>
        <v>17888.297731042574</v>
      </c>
      <c r="R5" s="223">
        <f t="shared" si="0"/>
        <v>19003.554860416356</v>
      </c>
      <c r="S5" s="223">
        <f t="shared" si="0"/>
        <v>19823.663959306316</v>
      </c>
      <c r="T5" s="223">
        <f t="shared" si="0"/>
        <v>18989.12670063708</v>
      </c>
      <c r="U5" s="223">
        <f t="shared" si="0"/>
        <v>18046.780436975503</v>
      </c>
      <c r="V5" s="223">
        <f t="shared" si="0"/>
        <v>19058.385983084372</v>
      </c>
      <c r="W5" s="223">
        <f t="shared" si="0"/>
        <v>18788.123850064036</v>
      </c>
      <c r="X5" s="223">
        <f t="shared" si="0"/>
        <v>16003.385665925047</v>
      </c>
      <c r="Y5" s="223">
        <f t="shared" si="0"/>
        <v>15977.191723513135</v>
      </c>
      <c r="DA5" s="89"/>
    </row>
    <row r="6" spans="1:105" ht="12" customHeight="1" x14ac:dyDescent="0.25">
      <c r="A6" s="55" t="s">
        <v>91</v>
      </c>
      <c r="B6" s="259">
        <v>18.966972680131931</v>
      </c>
      <c r="C6" s="259">
        <v>18.71562561401899</v>
      </c>
      <c r="D6" s="259">
        <v>19.359807663667159</v>
      </c>
      <c r="E6" s="259">
        <v>19.139269149036519</v>
      </c>
      <c r="F6" s="259">
        <v>19.328377259577859</v>
      </c>
      <c r="G6" s="259">
        <v>19.949730734912819</v>
      </c>
      <c r="H6" s="259">
        <v>20.650533517945551</v>
      </c>
      <c r="I6" s="259">
        <v>21.04272378410991</v>
      </c>
      <c r="J6" s="259">
        <v>20.40368771469576</v>
      </c>
      <c r="K6" s="259">
        <v>20.28225043801962</v>
      </c>
      <c r="L6" s="259">
        <v>21.90609908182202</v>
      </c>
      <c r="M6" s="259">
        <v>21.884491751202699</v>
      </c>
      <c r="N6" s="259">
        <v>20.551429510193881</v>
      </c>
      <c r="O6" s="259">
        <v>20.647507709121491</v>
      </c>
      <c r="P6" s="259">
        <v>19.79593812161411</v>
      </c>
      <c r="Q6" s="259">
        <v>21.148910387919209</v>
      </c>
      <c r="R6" s="259">
        <v>21.426256812456199</v>
      </c>
      <c r="S6" s="259">
        <v>21.79235268321375</v>
      </c>
      <c r="T6" s="259">
        <v>22.71089451387321</v>
      </c>
      <c r="U6" s="259">
        <v>21.22210396438232</v>
      </c>
      <c r="V6" s="259">
        <v>22.131073516315489</v>
      </c>
      <c r="W6" s="259">
        <v>22.306716793855241</v>
      </c>
      <c r="X6" s="259">
        <v>22.40852004205534</v>
      </c>
      <c r="Y6" s="259">
        <v>19.636150716890821</v>
      </c>
      <c r="DA6" s="67" t="s">
        <v>987</v>
      </c>
    </row>
    <row r="7" spans="1:105" ht="12" customHeight="1" x14ac:dyDescent="0.25">
      <c r="A7" s="173" t="s">
        <v>92</v>
      </c>
      <c r="B7" s="224">
        <v>150.07236660226431</v>
      </c>
      <c r="C7" s="224">
        <v>148.08363336126499</v>
      </c>
      <c r="D7" s="224">
        <v>153.1805946077302</v>
      </c>
      <c r="E7" s="224">
        <v>151.435627850213</v>
      </c>
      <c r="F7" s="224">
        <v>152.93190784023739</v>
      </c>
      <c r="G7" s="224">
        <v>157.84824257180671</v>
      </c>
      <c r="H7" s="224">
        <v>163.39320401319389</v>
      </c>
      <c r="I7" s="224">
        <v>166.4963308217915</v>
      </c>
      <c r="J7" s="224">
        <v>161.44008611165671</v>
      </c>
      <c r="K7" s="224">
        <v>160.47923801998351</v>
      </c>
      <c r="L7" s="224">
        <v>173.3276146739224</v>
      </c>
      <c r="M7" s="224">
        <v>173.1566510047758</v>
      </c>
      <c r="N7" s="224">
        <v>162.6090634318854</v>
      </c>
      <c r="O7" s="224">
        <v>163.36926290784351</v>
      </c>
      <c r="P7" s="224">
        <v>156.63138936951049</v>
      </c>
      <c r="Q7" s="224">
        <v>167.33651102365431</v>
      </c>
      <c r="R7" s="224">
        <v>169.53095897277501</v>
      </c>
      <c r="S7" s="224">
        <v>172.42761911218949</v>
      </c>
      <c r="T7" s="224">
        <v>179.69539708999179</v>
      </c>
      <c r="U7" s="224">
        <v>167.9156405149626</v>
      </c>
      <c r="V7" s="224">
        <v>175.10767975751929</v>
      </c>
      <c r="W7" s="224">
        <v>176.4974219574319</v>
      </c>
      <c r="X7" s="224">
        <v>177.30291973732761</v>
      </c>
      <c r="Y7" s="224">
        <v>155.367103582608</v>
      </c>
      <c r="DA7" s="177" t="s">
        <v>988</v>
      </c>
    </row>
    <row r="8" spans="1:105" ht="12" customHeight="1" x14ac:dyDescent="0.25">
      <c r="A8" s="173" t="s">
        <v>93</v>
      </c>
      <c r="B8" s="224">
        <v>165.6246028503322</v>
      </c>
      <c r="C8" s="224">
        <v>163.42977404424869</v>
      </c>
      <c r="D8" s="224">
        <v>169.05494143050501</v>
      </c>
      <c r="E8" s="224">
        <v>167.1291410133849</v>
      </c>
      <c r="F8" s="224">
        <v>168.78048286073181</v>
      </c>
      <c r="G8" s="224">
        <v>174.206305121225</v>
      </c>
      <c r="H8" s="224">
        <v>180.32589966979461</v>
      </c>
      <c r="I8" s="224">
        <v>183.7506084080151</v>
      </c>
      <c r="J8" s="224">
        <v>178.17037707702229</v>
      </c>
      <c r="K8" s="224">
        <v>177.10995478086019</v>
      </c>
      <c r="L8" s="224">
        <v>191.28982898928081</v>
      </c>
      <c r="M8" s="224">
        <v>191.1011480852255</v>
      </c>
      <c r="N8" s="224">
        <v>179.4604973622381</v>
      </c>
      <c r="O8" s="224">
        <v>180.29947750990439</v>
      </c>
      <c r="P8" s="224">
        <v>172.86334750070839</v>
      </c>
      <c r="Q8" s="224">
        <v>184.6778578104653</v>
      </c>
      <c r="R8" s="224">
        <v>187.099719864604</v>
      </c>
      <c r="S8" s="224">
        <v>190.29656546679561</v>
      </c>
      <c r="T8" s="224">
        <v>198.317514749005</v>
      </c>
      <c r="U8" s="224">
        <v>185.31700340514391</v>
      </c>
      <c r="V8" s="224">
        <v>193.2543650274167</v>
      </c>
      <c r="W8" s="224">
        <v>194.78812840528701</v>
      </c>
      <c r="X8" s="224">
        <v>195.67710119163351</v>
      </c>
      <c r="Y8" s="224">
        <v>171.46804178196811</v>
      </c>
      <c r="DA8" s="177" t="s">
        <v>989</v>
      </c>
    </row>
    <row r="9" spans="1:105" ht="12" customHeight="1" x14ac:dyDescent="0.25">
      <c r="A9" s="173" t="s">
        <v>94</v>
      </c>
      <c r="B9" s="224">
        <v>269.47638773261087</v>
      </c>
      <c r="C9" s="224">
        <v>265.90533290032039</v>
      </c>
      <c r="D9" s="224">
        <v>275.05765545115202</v>
      </c>
      <c r="E9" s="224">
        <v>271.92431818743393</v>
      </c>
      <c r="F9" s="224">
        <v>274.61110280926238</v>
      </c>
      <c r="G9" s="224">
        <v>283.43908463125149</v>
      </c>
      <c r="H9" s="224">
        <v>293.39585557564402</v>
      </c>
      <c r="I9" s="224">
        <v>298.96796336596992</v>
      </c>
      <c r="J9" s="224">
        <v>289.88875317672557</v>
      </c>
      <c r="K9" s="224">
        <v>288.16341307070809</v>
      </c>
      <c r="L9" s="224">
        <v>311.234510084242</v>
      </c>
      <c r="M9" s="224">
        <v>310.92752037628833</v>
      </c>
      <c r="N9" s="224">
        <v>291.98781906559412</v>
      </c>
      <c r="O9" s="224">
        <v>293.35286589850188</v>
      </c>
      <c r="P9" s="224">
        <v>281.25405075206493</v>
      </c>
      <c r="Q9" s="224">
        <v>300.47662702583261</v>
      </c>
      <c r="R9" s="224">
        <v>304.41707202436783</v>
      </c>
      <c r="S9" s="224">
        <v>309.61843939486619</v>
      </c>
      <c r="T9" s="224">
        <v>322.66877371451727</v>
      </c>
      <c r="U9" s="224">
        <v>301.51653681655893</v>
      </c>
      <c r="V9" s="224">
        <v>314.43087140989451</v>
      </c>
      <c r="W9" s="224">
        <v>316.92635219953632</v>
      </c>
      <c r="X9" s="224">
        <v>318.37273861275389</v>
      </c>
      <c r="Y9" s="224">
        <v>278.98384488652351</v>
      </c>
      <c r="DA9" s="177" t="s">
        <v>990</v>
      </c>
    </row>
    <row r="10" spans="1:105" ht="12" customHeight="1" x14ac:dyDescent="0.25">
      <c r="A10" s="56" t="s">
        <v>95</v>
      </c>
      <c r="B10" s="260">
        <v>137.2234858765006</v>
      </c>
      <c r="C10" s="260">
        <v>128.75807281236459</v>
      </c>
      <c r="D10" s="260">
        <v>124.8498752314531</v>
      </c>
      <c r="E10" s="260">
        <v>126.8945290302164</v>
      </c>
      <c r="F10" s="260">
        <v>130.7277692412371</v>
      </c>
      <c r="G10" s="260">
        <v>134.89399459202801</v>
      </c>
      <c r="H10" s="260">
        <v>128.12477259311609</v>
      </c>
      <c r="I10" s="260">
        <v>124.6133312860656</v>
      </c>
      <c r="J10" s="260">
        <v>120.6607939831826</v>
      </c>
      <c r="K10" s="260">
        <v>111.1836455241036</v>
      </c>
      <c r="L10" s="260">
        <v>125.6705775356499</v>
      </c>
      <c r="M10" s="260">
        <v>125.4697427016833</v>
      </c>
      <c r="N10" s="260">
        <v>126.6339549024198</v>
      </c>
      <c r="O10" s="260">
        <v>130.86925314471819</v>
      </c>
      <c r="P10" s="260">
        <v>120.7738686803698</v>
      </c>
      <c r="Q10" s="260">
        <v>127.6438429661889</v>
      </c>
      <c r="R10" s="260">
        <v>136.98026738668349</v>
      </c>
      <c r="S10" s="260">
        <v>142.53122272013431</v>
      </c>
      <c r="T10" s="260">
        <v>137.08259034839179</v>
      </c>
      <c r="U10" s="260">
        <v>138.5152388446219</v>
      </c>
      <c r="V10" s="260">
        <v>141.78303386321801</v>
      </c>
      <c r="W10" s="260">
        <v>141.98808653506859</v>
      </c>
      <c r="X10" s="260">
        <v>117.8712247782627</v>
      </c>
      <c r="Y10" s="260">
        <v>112.9762835972514</v>
      </c>
      <c r="DA10" s="68" t="s">
        <v>991</v>
      </c>
    </row>
    <row r="11" spans="1:105" ht="12" customHeight="1" x14ac:dyDescent="0.25">
      <c r="A11" s="37" t="s">
        <v>159</v>
      </c>
      <c r="B11" s="226">
        <v>0.37518324347104698</v>
      </c>
      <c r="C11" s="226">
        <v>0.30443147333176418</v>
      </c>
      <c r="D11" s="226">
        <v>0.2291126502106493</v>
      </c>
      <c r="E11" s="226">
        <v>0.23221552563581671</v>
      </c>
      <c r="F11" s="226">
        <v>0.2314995326973267</v>
      </c>
      <c r="G11" s="226">
        <v>0.15295815492562931</v>
      </c>
      <c r="H11" s="226">
        <v>0.15040781123298461</v>
      </c>
      <c r="I11" s="226">
        <v>7.545152790529791E-2</v>
      </c>
      <c r="J11" s="226">
        <v>7.4850986000417688E-2</v>
      </c>
      <c r="K11" s="226">
        <v>7.3327050630636964E-2</v>
      </c>
      <c r="L11" s="226">
        <v>7.4113145429671595E-2</v>
      </c>
      <c r="M11" s="226">
        <v>7.3221473238522031E-2</v>
      </c>
      <c r="N11" s="226">
        <v>0.15182623530352829</v>
      </c>
      <c r="O11" s="226">
        <v>7.333608705425386E-2</v>
      </c>
      <c r="P11" s="226">
        <v>7.4099042344702465E-2</v>
      </c>
      <c r="Q11" s="226">
        <v>5.5444750756758171E-2</v>
      </c>
      <c r="R11" s="226">
        <v>5.4659847147444672E-2</v>
      </c>
      <c r="S11" s="226">
        <v>4.7170380139881042E-2</v>
      </c>
      <c r="T11" s="226">
        <v>0.51914711667989566</v>
      </c>
      <c r="U11" s="226">
        <v>0.27579518570978051</v>
      </c>
      <c r="V11" s="226">
        <v>0.11423185529021621</v>
      </c>
      <c r="W11" s="226">
        <v>0.12835438895524001</v>
      </c>
      <c r="X11" s="226">
        <v>0.45381310180989132</v>
      </c>
      <c r="Y11" s="226">
        <v>0.46356615299956982</v>
      </c>
      <c r="DA11" s="69" t="s">
        <v>992</v>
      </c>
    </row>
    <row r="12" spans="1:105" ht="12" customHeight="1" x14ac:dyDescent="0.25">
      <c r="A12" s="37" t="s">
        <v>35</v>
      </c>
      <c r="B12" s="226">
        <v>129.8108165790261</v>
      </c>
      <c r="C12" s="226">
        <v>120.7366595598242</v>
      </c>
      <c r="D12" s="226">
        <v>115.60111173561801</v>
      </c>
      <c r="E12" s="226">
        <v>118.01577319116331</v>
      </c>
      <c r="F12" s="226">
        <v>122.0615470290588</v>
      </c>
      <c r="G12" s="226">
        <v>126.1455528486696</v>
      </c>
      <c r="H12" s="226">
        <v>117.84274522096079</v>
      </c>
      <c r="I12" s="226">
        <v>113.28353993710169</v>
      </c>
      <c r="J12" s="226">
        <v>109.8427402880998</v>
      </c>
      <c r="K12" s="226">
        <v>99.12147169497824</v>
      </c>
      <c r="L12" s="226">
        <v>113.623294174641</v>
      </c>
      <c r="M12" s="226">
        <v>113.6338566012312</v>
      </c>
      <c r="N12" s="226">
        <v>116.396406787741</v>
      </c>
      <c r="O12" s="226">
        <v>121.3497378257109</v>
      </c>
      <c r="P12" s="226">
        <v>110.87048135245421</v>
      </c>
      <c r="Q12" s="226">
        <v>117.27764528182971</v>
      </c>
      <c r="R12" s="226">
        <v>127.36983302974291</v>
      </c>
      <c r="S12" s="226">
        <v>133.28881771065471</v>
      </c>
      <c r="T12" s="226">
        <v>125.63296857947439</v>
      </c>
      <c r="U12" s="226">
        <v>129.2497987538722</v>
      </c>
      <c r="V12" s="226">
        <v>132.09104176209419</v>
      </c>
      <c r="W12" s="226">
        <v>132.12759731697071</v>
      </c>
      <c r="X12" s="226">
        <v>103.97135280348409</v>
      </c>
      <c r="Y12" s="226">
        <v>102.36034033469809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995</v>
      </c>
    </row>
    <row r="15" spans="1:105" ht="12" customHeight="1" x14ac:dyDescent="0.25">
      <c r="A15" s="37" t="s">
        <v>40</v>
      </c>
      <c r="B15" s="226">
        <v>7.0374860540034962</v>
      </c>
      <c r="C15" s="226">
        <v>7.716981779208659</v>
      </c>
      <c r="D15" s="226">
        <v>9.0196508456244082</v>
      </c>
      <c r="E15" s="226">
        <v>8.64654031341726</v>
      </c>
      <c r="F15" s="226">
        <v>8.4347226794809806</v>
      </c>
      <c r="G15" s="226">
        <v>8.5954835884327299</v>
      </c>
      <c r="H15" s="226">
        <v>10.13161956092236</v>
      </c>
      <c r="I15" s="226">
        <v>11.25433982105862</v>
      </c>
      <c r="J15" s="226">
        <v>10.74320270908235</v>
      </c>
      <c r="K15" s="226">
        <v>11.988846778494731</v>
      </c>
      <c r="L15" s="226">
        <v>11.973170215579181</v>
      </c>
      <c r="M15" s="226">
        <v>11.76266462721366</v>
      </c>
      <c r="N15" s="226">
        <v>10.08572187937521</v>
      </c>
      <c r="O15" s="226">
        <v>9.4461792319531206</v>
      </c>
      <c r="P15" s="226">
        <v>9.8292882855709252</v>
      </c>
      <c r="Q15" s="226">
        <v>10.31075293360249</v>
      </c>
      <c r="R15" s="226">
        <v>9.555774509793153</v>
      </c>
      <c r="S15" s="226">
        <v>9.1952346293397245</v>
      </c>
      <c r="T15" s="226">
        <v>10.930474652237541</v>
      </c>
      <c r="U15" s="226">
        <v>8.9896449050398726</v>
      </c>
      <c r="V15" s="226">
        <v>9.5777602458335522</v>
      </c>
      <c r="W15" s="226">
        <v>9.7321348291426606</v>
      </c>
      <c r="X15" s="226">
        <v>13.446058872968759</v>
      </c>
      <c r="Y15" s="226">
        <v>10.152377109553729</v>
      </c>
      <c r="DA15" s="69" t="s">
        <v>996</v>
      </c>
    </row>
    <row r="16" spans="1:105" ht="12" customHeight="1" x14ac:dyDescent="0.25">
      <c r="A16" s="134" t="s">
        <v>997</v>
      </c>
      <c r="B16" s="314">
        <v>10376.513611907299</v>
      </c>
      <c r="C16" s="314">
        <v>10174.198105982259</v>
      </c>
      <c r="D16" s="314">
        <v>10948.766104299961</v>
      </c>
      <c r="E16" s="314">
        <v>12515.55205382094</v>
      </c>
      <c r="F16" s="314">
        <v>12332.032473415429</v>
      </c>
      <c r="G16" s="314">
        <v>12435.436935573311</v>
      </c>
      <c r="H16" s="314">
        <v>12397.52016469021</v>
      </c>
      <c r="I16" s="314">
        <v>12247.766133927609</v>
      </c>
      <c r="J16" s="314">
        <v>11204.49963358588</v>
      </c>
      <c r="K16" s="314">
        <v>11520.74948663583</v>
      </c>
      <c r="L16" s="314">
        <v>12628.73468283195</v>
      </c>
      <c r="M16" s="314">
        <v>11822.46543303</v>
      </c>
      <c r="N16" s="314">
        <v>12331.92274684417</v>
      </c>
      <c r="O16" s="314">
        <v>11852.461182623059</v>
      </c>
      <c r="P16" s="314">
        <v>11783.319019912309</v>
      </c>
      <c r="Q16" s="314">
        <v>11359.451199040741</v>
      </c>
      <c r="R16" s="314">
        <v>12073.830159181991</v>
      </c>
      <c r="S16" s="314">
        <v>12924.296345743251</v>
      </c>
      <c r="T16" s="314">
        <v>12170.948799111031</v>
      </c>
      <c r="U16" s="314">
        <v>11361.41463918085</v>
      </c>
      <c r="V16" s="314">
        <v>12263.717201991371</v>
      </c>
      <c r="W16" s="314">
        <v>11999.465931385599</v>
      </c>
      <c r="X16" s="314">
        <v>9912.2305876851897</v>
      </c>
      <c r="Y16" s="314">
        <v>10322.581153455891</v>
      </c>
      <c r="DA16" s="136" t="s">
        <v>971</v>
      </c>
    </row>
    <row r="17" spans="1:105" ht="12" customHeight="1" x14ac:dyDescent="0.25">
      <c r="A17" s="135" t="s">
        <v>28</v>
      </c>
      <c r="B17" s="315">
        <v>100.57251115990201</v>
      </c>
      <c r="C17" s="315">
        <v>92.562369026490543</v>
      </c>
      <c r="D17" s="315">
        <v>93.644323915328556</v>
      </c>
      <c r="E17" s="315">
        <v>97.805017003583686</v>
      </c>
      <c r="F17" s="315">
        <v>99.928436989493918</v>
      </c>
      <c r="G17" s="315">
        <v>103.6519086557354</v>
      </c>
      <c r="H17" s="315">
        <v>104.65273868367051</v>
      </c>
      <c r="I17" s="315">
        <v>112.3387121762505</v>
      </c>
      <c r="J17" s="315">
        <v>117.66266687612649</v>
      </c>
      <c r="K17" s="315">
        <v>93.157077274268318</v>
      </c>
      <c r="L17" s="315">
        <v>88.392098514795251</v>
      </c>
      <c r="M17" s="315">
        <v>92.476375752364618</v>
      </c>
      <c r="N17" s="315">
        <v>87.030675250287047</v>
      </c>
      <c r="O17" s="315">
        <v>76.05809506917879</v>
      </c>
      <c r="P17" s="315">
        <v>34.025967325881354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637.5693035253654</v>
      </c>
      <c r="C19" s="315">
        <v>645.96018916595006</v>
      </c>
      <c r="D19" s="315">
        <v>599.60911435941523</v>
      </c>
      <c r="E19" s="315">
        <v>570.41220980223557</v>
      </c>
      <c r="F19" s="315">
        <v>885.40249355116066</v>
      </c>
      <c r="G19" s="315">
        <v>1049.9520206362849</v>
      </c>
      <c r="H19" s="315">
        <v>1207.7710232158211</v>
      </c>
      <c r="I19" s="315">
        <v>1069.3407566638</v>
      </c>
      <c r="J19" s="315">
        <v>1069.825451418744</v>
      </c>
      <c r="K19" s="315">
        <v>989.56870163370581</v>
      </c>
      <c r="L19" s="315">
        <v>972.16199484092863</v>
      </c>
      <c r="M19" s="315">
        <v>1195.6408426483231</v>
      </c>
      <c r="N19" s="315">
        <v>809.60834049871028</v>
      </c>
      <c r="O19" s="315">
        <v>1604.60154772141</v>
      </c>
      <c r="P19" s="315">
        <v>2275.9610490111781</v>
      </c>
      <c r="Q19" s="315">
        <v>2442.3065348237319</v>
      </c>
      <c r="R19" s="315">
        <v>1976.1811693895099</v>
      </c>
      <c r="S19" s="315">
        <v>1748.0482373172831</v>
      </c>
      <c r="T19" s="315">
        <v>2041.764316423044</v>
      </c>
      <c r="U19" s="315">
        <v>1657.632760103181</v>
      </c>
      <c r="V19" s="315">
        <v>1854.8283748925189</v>
      </c>
      <c r="W19" s="315">
        <v>1495.9147033533959</v>
      </c>
      <c r="X19" s="315">
        <v>1365.5901977644021</v>
      </c>
      <c r="Y19" s="315">
        <v>1651.1235597592431</v>
      </c>
      <c r="DA19" s="137" t="s">
        <v>974</v>
      </c>
    </row>
    <row r="20" spans="1:105" ht="12" customHeight="1" x14ac:dyDescent="0.25">
      <c r="A20" s="135" t="s">
        <v>82</v>
      </c>
      <c r="B20" s="315">
        <v>145.149011177988</v>
      </c>
      <c r="C20" s="315">
        <v>90.589509888220121</v>
      </c>
      <c r="D20" s="315">
        <v>122.5016337059329</v>
      </c>
      <c r="E20" s="315">
        <v>64.853826311263973</v>
      </c>
      <c r="F20" s="315">
        <v>57.647807394668952</v>
      </c>
      <c r="G20" s="315">
        <v>0</v>
      </c>
      <c r="H20" s="315">
        <v>0</v>
      </c>
      <c r="I20" s="315">
        <v>0</v>
      </c>
      <c r="J20" s="315">
        <v>1.031814273430782</v>
      </c>
      <c r="K20" s="315">
        <v>0</v>
      </c>
      <c r="L20" s="315">
        <v>0</v>
      </c>
      <c r="M20" s="315">
        <v>5.1590713671539117</v>
      </c>
      <c r="N20" s="315">
        <v>1.031814273430782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5.8535683576956146</v>
      </c>
      <c r="U20" s="315">
        <v>4.0431642304385207</v>
      </c>
      <c r="V20" s="315">
        <v>14.59062768701633</v>
      </c>
      <c r="W20" s="315">
        <v>18.81040412725709</v>
      </c>
      <c r="X20" s="315">
        <v>1.443422184006879</v>
      </c>
      <c r="Y20" s="315">
        <v>0.59045571797076524</v>
      </c>
      <c r="DA20" s="137" t="s">
        <v>975</v>
      </c>
    </row>
    <row r="21" spans="1:105" ht="12" customHeight="1" x14ac:dyDescent="0.25">
      <c r="A21" s="135" t="s">
        <v>32</v>
      </c>
      <c r="B21" s="315">
        <v>2.9378414475279828</v>
      </c>
      <c r="C21" s="315">
        <v>0</v>
      </c>
      <c r="D21" s="315">
        <v>0</v>
      </c>
      <c r="E21" s="315">
        <v>0</v>
      </c>
      <c r="F21" s="315">
        <v>0.97927773000859852</v>
      </c>
      <c r="G21" s="315">
        <v>0</v>
      </c>
      <c r="H21" s="315">
        <v>0</v>
      </c>
      <c r="I21" s="315">
        <v>0</v>
      </c>
      <c r="J21" s="315">
        <v>0</v>
      </c>
      <c r="K21" s="315">
        <v>2.9378402678671738</v>
      </c>
      <c r="L21" s="315">
        <v>0</v>
      </c>
      <c r="M21" s="315">
        <v>0.9792777300085983</v>
      </c>
      <c r="N21" s="315">
        <v>0</v>
      </c>
      <c r="O21" s="315">
        <v>2.9378430990629938</v>
      </c>
      <c r="P21" s="315">
        <v>0.97927773000859852</v>
      </c>
      <c r="Q21" s="315">
        <v>0</v>
      </c>
      <c r="R21" s="315">
        <v>0</v>
      </c>
      <c r="S21" s="315">
        <v>0</v>
      </c>
      <c r="T21" s="315">
        <v>0.3466895958727429</v>
      </c>
      <c r="U21" s="315">
        <v>0.28202923473774721</v>
      </c>
      <c r="V21" s="315">
        <v>11.2487532244196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3420.81555508663</v>
      </c>
      <c r="C22" s="315">
        <v>3439.7506982627351</v>
      </c>
      <c r="D22" s="315">
        <v>4068.4512730759452</v>
      </c>
      <c r="E22" s="315">
        <v>3730.9212414605208</v>
      </c>
      <c r="F22" s="315">
        <v>3653.3842599856939</v>
      </c>
      <c r="G22" s="315">
        <v>3966.2153794541182</v>
      </c>
      <c r="H22" s="315">
        <v>4282.3372454390455</v>
      </c>
      <c r="I22" s="315">
        <v>3561.7374819405309</v>
      </c>
      <c r="J22" s="315">
        <v>3495.961300329699</v>
      </c>
      <c r="K22" s="315">
        <v>3467.9523334960991</v>
      </c>
      <c r="L22" s="315">
        <v>3784.9507528468162</v>
      </c>
      <c r="M22" s="315">
        <v>3598.2968818692111</v>
      </c>
      <c r="N22" s="315">
        <v>3172.1839890487399</v>
      </c>
      <c r="O22" s="315">
        <v>3274.687600430746</v>
      </c>
      <c r="P22" s="315">
        <v>3354.8054356432199</v>
      </c>
      <c r="Q22" s="315">
        <v>2640.539008842356</v>
      </c>
      <c r="R22" s="315">
        <v>2830.958276120944</v>
      </c>
      <c r="S22" s="315">
        <v>2912.3078676693008</v>
      </c>
      <c r="T22" s="315">
        <v>2506.013459472163</v>
      </c>
      <c r="U22" s="315">
        <v>2082.4497208661469</v>
      </c>
      <c r="V22" s="315">
        <v>2149.6601082682409</v>
      </c>
      <c r="W22" s="315">
        <v>2199.8206175420892</v>
      </c>
      <c r="X22" s="315">
        <v>2004.321731279344</v>
      </c>
      <c r="Y22" s="315">
        <v>3156.57436067859</v>
      </c>
      <c r="DA22" s="137" t="s">
        <v>977</v>
      </c>
    </row>
    <row r="23" spans="1:105" ht="12" customHeight="1" x14ac:dyDescent="0.25">
      <c r="A23" s="135" t="s">
        <v>83</v>
      </c>
      <c r="B23" s="315">
        <v>3632.6546001719689</v>
      </c>
      <c r="C23" s="315">
        <v>3732.4921754084262</v>
      </c>
      <c r="D23" s="315">
        <v>3958.4404127257089</v>
      </c>
      <c r="E23" s="315">
        <v>5955.4790197764414</v>
      </c>
      <c r="F23" s="315">
        <v>5478.7429922613928</v>
      </c>
      <c r="G23" s="315">
        <v>5062.0997420464319</v>
      </c>
      <c r="H23" s="315">
        <v>4750.3584694754954</v>
      </c>
      <c r="I23" s="315">
        <v>5357.4087704213234</v>
      </c>
      <c r="J23" s="315">
        <v>4557.9441100601889</v>
      </c>
      <c r="K23" s="315">
        <v>5036.4005159071367</v>
      </c>
      <c r="L23" s="315">
        <v>5547.3387790197767</v>
      </c>
      <c r="M23" s="315">
        <v>4792.1084264832334</v>
      </c>
      <c r="N23" s="315">
        <v>5967.7075666380042</v>
      </c>
      <c r="O23" s="315">
        <v>4583.8346517626824</v>
      </c>
      <c r="P23" s="315">
        <v>3727.7157351676701</v>
      </c>
      <c r="Q23" s="315">
        <v>3900.42837489252</v>
      </c>
      <c r="R23" s="315">
        <v>4984.46543422184</v>
      </c>
      <c r="S23" s="315">
        <v>5703.6209802235589</v>
      </c>
      <c r="T23" s="315">
        <v>5227.1435941530517</v>
      </c>
      <c r="U23" s="315">
        <v>4974.3042992261389</v>
      </c>
      <c r="V23" s="315">
        <v>5750.5544282029232</v>
      </c>
      <c r="W23" s="315">
        <v>5959.6893379191742</v>
      </c>
      <c r="X23" s="315">
        <v>4912.8370593293203</v>
      </c>
      <c r="Y23" s="315">
        <v>3914.53181427343</v>
      </c>
      <c r="DA23" s="137" t="s">
        <v>978</v>
      </c>
    </row>
    <row r="24" spans="1:105" ht="12" customHeight="1" x14ac:dyDescent="0.25">
      <c r="A24" s="135" t="s">
        <v>73</v>
      </c>
      <c r="B24" s="315">
        <v>2436.8147893379191</v>
      </c>
      <c r="C24" s="315">
        <v>2172.843164230439</v>
      </c>
      <c r="D24" s="315">
        <v>2106.119346517627</v>
      </c>
      <c r="E24" s="315">
        <v>2096.0807394668959</v>
      </c>
      <c r="F24" s="315">
        <v>2155.9472055030101</v>
      </c>
      <c r="G24" s="315">
        <v>2253.5178847807392</v>
      </c>
      <c r="H24" s="315">
        <v>2052.400687876182</v>
      </c>
      <c r="I24" s="315">
        <v>2146.9404127257089</v>
      </c>
      <c r="J24" s="315">
        <v>1962.0742906276871</v>
      </c>
      <c r="K24" s="315">
        <v>1930.7330180567501</v>
      </c>
      <c r="L24" s="315">
        <v>2235.89105760963</v>
      </c>
      <c r="M24" s="315">
        <v>2137.804557179707</v>
      </c>
      <c r="N24" s="315">
        <v>2294.3603611349949</v>
      </c>
      <c r="O24" s="315">
        <v>2310.3414445399831</v>
      </c>
      <c r="P24" s="315">
        <v>2389.8315550343518</v>
      </c>
      <c r="Q24" s="315">
        <v>2376.1772804821339</v>
      </c>
      <c r="R24" s="315">
        <v>2282.225279449699</v>
      </c>
      <c r="S24" s="315">
        <v>2560.3192605331042</v>
      </c>
      <c r="T24" s="315">
        <v>2389.8271711092002</v>
      </c>
      <c r="U24" s="315">
        <v>2642.7026655202062</v>
      </c>
      <c r="V24" s="315">
        <v>2482.8349097162509</v>
      </c>
      <c r="W24" s="315">
        <v>2325.2308684436798</v>
      </c>
      <c r="X24" s="315">
        <v>1628.038177128117</v>
      </c>
      <c r="Y24" s="315">
        <v>1599.760963026655</v>
      </c>
      <c r="DA24" s="137" t="s">
        <v>979</v>
      </c>
    </row>
    <row r="25" spans="1:105" ht="12" customHeight="1" x14ac:dyDescent="0.25">
      <c r="A25" s="57" t="s">
        <v>998</v>
      </c>
      <c r="B25" s="294">
        <v>4238.5866650214321</v>
      </c>
      <c r="C25" s="294">
        <v>4354.9473308843681</v>
      </c>
      <c r="D25" s="294">
        <v>4685.736587164045</v>
      </c>
      <c r="E25" s="294">
        <v>4903.3792577576396</v>
      </c>
      <c r="F25" s="294">
        <v>4957.3162016864208</v>
      </c>
      <c r="G25" s="294">
        <v>4886.6659009251489</v>
      </c>
      <c r="H25" s="294">
        <v>4711.0592261428319</v>
      </c>
      <c r="I25" s="294">
        <v>4877.9600429776756</v>
      </c>
      <c r="J25" s="294">
        <v>4444.2883363648334</v>
      </c>
      <c r="K25" s="294">
        <v>4150.0789613927673</v>
      </c>
      <c r="L25" s="294">
        <v>4500.2322687585329</v>
      </c>
      <c r="M25" s="294">
        <v>4226.896713560951</v>
      </c>
      <c r="N25" s="294">
        <v>4494.0785276102524</v>
      </c>
      <c r="O25" s="294">
        <v>4242.8783139157786</v>
      </c>
      <c r="P25" s="294">
        <v>4244.5297780541832</v>
      </c>
      <c r="Q25" s="294">
        <v>4020.9645832647798</v>
      </c>
      <c r="R25" s="294">
        <v>4286.5616867449171</v>
      </c>
      <c r="S25" s="294">
        <v>4194.0225064604529</v>
      </c>
      <c r="T25" s="294">
        <v>4142.4691390485586</v>
      </c>
      <c r="U25" s="294">
        <v>4056.0627084651501</v>
      </c>
      <c r="V25" s="294">
        <v>4094.9350606867661</v>
      </c>
      <c r="W25" s="294">
        <v>4081.8307399034529</v>
      </c>
      <c r="X25" s="294">
        <v>3678.8030103674382</v>
      </c>
      <c r="Y25" s="294">
        <v>3417.1529405936249</v>
      </c>
      <c r="DA25" s="70" t="s">
        <v>999</v>
      </c>
    </row>
    <row r="26" spans="1:105" ht="12" customHeight="1" x14ac:dyDescent="0.25">
      <c r="A26" s="46" t="s">
        <v>28</v>
      </c>
      <c r="B26" s="229">
        <v>0.60297753247826991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0.23070622150717271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1000</v>
      </c>
    </row>
    <row r="27" spans="1:105" ht="12" customHeight="1" x14ac:dyDescent="0.25">
      <c r="A27" s="46" t="s">
        <v>30</v>
      </c>
      <c r="B27" s="229">
        <v>1533.3536423354169</v>
      </c>
      <c r="C27" s="229">
        <v>1728.221990444486</v>
      </c>
      <c r="D27" s="229">
        <v>2006.671000538322</v>
      </c>
      <c r="E27" s="229">
        <v>2160.907888241708</v>
      </c>
      <c r="F27" s="229">
        <v>2088.007437109587</v>
      </c>
      <c r="G27" s="229">
        <v>2022.559304177264</v>
      </c>
      <c r="H27" s="229">
        <v>2445.393284456642</v>
      </c>
      <c r="I27" s="229">
        <v>2616.802319996295</v>
      </c>
      <c r="J27" s="229">
        <v>2256.1635532269579</v>
      </c>
      <c r="K27" s="229">
        <v>2198.2418024911799</v>
      </c>
      <c r="L27" s="229">
        <v>2469.956183666171</v>
      </c>
      <c r="M27" s="229">
        <v>2129.7037975982139</v>
      </c>
      <c r="N27" s="229">
        <v>2477.4943242151762</v>
      </c>
      <c r="O27" s="229">
        <v>2229.4176373566079</v>
      </c>
      <c r="P27" s="229">
        <v>2241.1091857673309</v>
      </c>
      <c r="Q27" s="229">
        <v>2266.634436934271</v>
      </c>
      <c r="R27" s="229">
        <v>2564.158486052464</v>
      </c>
      <c r="S27" s="229">
        <v>2554.3003757997039</v>
      </c>
      <c r="T27" s="229">
        <v>2599.0420063907231</v>
      </c>
      <c r="U27" s="229">
        <v>2322.988243143609</v>
      </c>
      <c r="V27" s="229">
        <v>2537.9556574333278</v>
      </c>
      <c r="W27" s="229">
        <v>2419.0719524167939</v>
      </c>
      <c r="X27" s="229">
        <v>2258.5824703954322</v>
      </c>
      <c r="Y27" s="229">
        <v>2176.4088918200869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0.1732368654728528</v>
      </c>
      <c r="H28" s="229">
        <v>0</v>
      </c>
      <c r="I28" s="229">
        <v>0.46129244347147108</v>
      </c>
      <c r="J28" s="229">
        <v>0</v>
      </c>
      <c r="K28" s="229">
        <v>0</v>
      </c>
      <c r="L28" s="229">
        <v>0</v>
      </c>
      <c r="M28" s="229">
        <v>0.19777843974366779</v>
      </c>
      <c r="N28" s="229">
        <v>0.18292717140156931</v>
      </c>
      <c r="O28" s="229">
        <v>0.82536990413784705</v>
      </c>
      <c r="P28" s="229">
        <v>1.089214561250998</v>
      </c>
      <c r="Q28" s="229">
        <v>0.15968209463415409</v>
      </c>
      <c r="R28" s="229">
        <v>6.869412888126443E-2</v>
      </c>
      <c r="S28" s="229">
        <v>9.3932132483321967E-2</v>
      </c>
      <c r="T28" s="229">
        <v>9.506269146106304E-2</v>
      </c>
      <c r="U28" s="229">
        <v>9.8131145956460275E-2</v>
      </c>
      <c r="V28" s="229">
        <v>7.0150913451327013E-2</v>
      </c>
      <c r="W28" s="229">
        <v>8.703118666884771E-2</v>
      </c>
      <c r="X28" s="229">
        <v>6.3501979416228482E-2</v>
      </c>
      <c r="Y28" s="229">
        <v>0.2016159661052388</v>
      </c>
      <c r="DA28" s="73" t="s">
        <v>1002</v>
      </c>
    </row>
    <row r="29" spans="1:105" ht="12" customHeight="1" x14ac:dyDescent="0.25">
      <c r="A29" s="46" t="s">
        <v>159</v>
      </c>
      <c r="B29" s="229">
        <v>0.98329808754624615</v>
      </c>
      <c r="C29" s="229">
        <v>0.68132003428314147</v>
      </c>
      <c r="D29" s="229">
        <v>0.43270742126205031</v>
      </c>
      <c r="E29" s="229">
        <v>0.41246713336607088</v>
      </c>
      <c r="F29" s="229">
        <v>0.42310024001978053</v>
      </c>
      <c r="G29" s="229">
        <v>0.30384557885242452</v>
      </c>
      <c r="H29" s="229">
        <v>0.29767125461976418</v>
      </c>
      <c r="I29" s="229">
        <v>0.13494171528965679</v>
      </c>
      <c r="J29" s="229">
        <v>0.1499450636315072</v>
      </c>
      <c r="K29" s="229">
        <v>0.14661605027419111</v>
      </c>
      <c r="L29" s="229">
        <v>0.15783000590831631</v>
      </c>
      <c r="M29" s="229">
        <v>0.17461615299225269</v>
      </c>
      <c r="N29" s="229">
        <v>0.32215076616101668</v>
      </c>
      <c r="O29" s="229">
        <v>0.18197824602320681</v>
      </c>
      <c r="P29" s="229">
        <v>0.15987405264830201</v>
      </c>
      <c r="Q29" s="229">
        <v>0.14762663105731291</v>
      </c>
      <c r="R29" s="229">
        <v>0.14479607870351069</v>
      </c>
      <c r="S29" s="229">
        <v>0.1395813218633398</v>
      </c>
      <c r="T29" s="229">
        <v>1.496859529348967</v>
      </c>
      <c r="U29" s="229">
        <v>0.82578319514599785</v>
      </c>
      <c r="V29" s="229">
        <v>0.35262970224936141</v>
      </c>
      <c r="W29" s="229">
        <v>0.4005978048404788</v>
      </c>
      <c r="X29" s="229">
        <v>1.284918205635186</v>
      </c>
      <c r="Y29" s="229">
        <v>1.3505483544684389</v>
      </c>
      <c r="DA29" s="73" t="s">
        <v>1003</v>
      </c>
    </row>
    <row r="30" spans="1:105" ht="12" customHeight="1" x14ac:dyDescent="0.25">
      <c r="A30" s="46" t="s">
        <v>32</v>
      </c>
      <c r="B30" s="229">
        <v>1.420693191991744</v>
      </c>
      <c r="C30" s="229">
        <v>2.465689989706175</v>
      </c>
      <c r="D30" s="229">
        <v>0</v>
      </c>
      <c r="E30" s="229">
        <v>0.14237770938816291</v>
      </c>
      <c r="F30" s="229">
        <v>0</v>
      </c>
      <c r="G30" s="229">
        <v>0</v>
      </c>
      <c r="H30" s="229">
        <v>0.3075874775835038</v>
      </c>
      <c r="I30" s="229">
        <v>0.13949126831894909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1.9105825984675311E-4</v>
      </c>
      <c r="S30" s="229">
        <v>2.1048145392473861E-4</v>
      </c>
      <c r="T30" s="229">
        <v>2.0515785875450129E-4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1004</v>
      </c>
    </row>
    <row r="31" spans="1:105" ht="12" customHeight="1" x14ac:dyDescent="0.25">
      <c r="A31" s="46" t="s">
        <v>33</v>
      </c>
      <c r="B31" s="229">
        <v>99.341052570110577</v>
      </c>
      <c r="C31" s="229">
        <v>91.683998993023096</v>
      </c>
      <c r="D31" s="229">
        <v>91.390985917292824</v>
      </c>
      <c r="E31" s="229">
        <v>73.049038522247756</v>
      </c>
      <c r="F31" s="229">
        <v>35.098877117887803</v>
      </c>
      <c r="G31" s="229">
        <v>33.362688922718128</v>
      </c>
      <c r="H31" s="229">
        <v>25.365167403228529</v>
      </c>
      <c r="I31" s="229">
        <v>38.47209449000016</v>
      </c>
      <c r="J31" s="229">
        <v>31.63455030791793</v>
      </c>
      <c r="K31" s="229">
        <v>17.484704384622471</v>
      </c>
      <c r="L31" s="229">
        <v>26.468184075481769</v>
      </c>
      <c r="M31" s="229">
        <v>30.980039009002351</v>
      </c>
      <c r="N31" s="229">
        <v>26.733586494711499</v>
      </c>
      <c r="O31" s="229">
        <v>15.73237335628985</v>
      </c>
      <c r="P31" s="229">
        <v>49.587314725981422</v>
      </c>
      <c r="Q31" s="229">
        <v>7.8377409519168753</v>
      </c>
      <c r="R31" s="229">
        <v>0.49132683533090832</v>
      </c>
      <c r="S31" s="229">
        <v>0.71608910972368112</v>
      </c>
      <c r="T31" s="229">
        <v>0.72334190799146836</v>
      </c>
      <c r="U31" s="229">
        <v>43.718536088067708</v>
      </c>
      <c r="V31" s="229">
        <v>22.595882135121911</v>
      </c>
      <c r="W31" s="229">
        <v>31.92299554449173</v>
      </c>
      <c r="X31" s="229">
        <v>27.096304097560459</v>
      </c>
      <c r="Y31" s="229">
        <v>13.55732173694658</v>
      </c>
      <c r="DA31" s="73" t="s">
        <v>1005</v>
      </c>
    </row>
    <row r="32" spans="1:105" ht="12" customHeight="1" x14ac:dyDescent="0.25">
      <c r="A32" s="46" t="s">
        <v>35</v>
      </c>
      <c r="B32" s="229">
        <v>340.21436166517691</v>
      </c>
      <c r="C32" s="229">
        <v>270.20959472506831</v>
      </c>
      <c r="D32" s="229">
        <v>218.32691869329361</v>
      </c>
      <c r="E32" s="229">
        <v>209.62262332313031</v>
      </c>
      <c r="F32" s="229">
        <v>223.0858492172535</v>
      </c>
      <c r="G32" s="229">
        <v>250.5833608126301</v>
      </c>
      <c r="H32" s="229">
        <v>233.22191533938039</v>
      </c>
      <c r="I32" s="229">
        <v>202.602592917452</v>
      </c>
      <c r="J32" s="229">
        <v>220.04221403130671</v>
      </c>
      <c r="K32" s="229">
        <v>198.19150712180371</v>
      </c>
      <c r="L32" s="229">
        <v>241.97009972978859</v>
      </c>
      <c r="M32" s="229">
        <v>270.99027118374329</v>
      </c>
      <c r="N32" s="229">
        <v>246.9743885178766</v>
      </c>
      <c r="O32" s="229">
        <v>301.12068058065211</v>
      </c>
      <c r="P32" s="229">
        <v>239.21109655409839</v>
      </c>
      <c r="Q32" s="229">
        <v>312.26226892508402</v>
      </c>
      <c r="R32" s="229">
        <v>337.40768279279501</v>
      </c>
      <c r="S32" s="229">
        <v>394.41338633447452</v>
      </c>
      <c r="T32" s="229">
        <v>362.23817907581599</v>
      </c>
      <c r="U32" s="229">
        <v>386.99845870139421</v>
      </c>
      <c r="V32" s="229">
        <v>407.76038004492329</v>
      </c>
      <c r="W32" s="229">
        <v>412.37409857860843</v>
      </c>
      <c r="X32" s="229">
        <v>294.38260717664411</v>
      </c>
      <c r="Y32" s="229">
        <v>298.21545060470407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8.7552470467733308</v>
      </c>
      <c r="R34" s="229">
        <v>25.903308583211579</v>
      </c>
      <c r="S34" s="229">
        <v>28.006346340027221</v>
      </c>
      <c r="T34" s="229">
        <v>18.405396904347459</v>
      </c>
      <c r="U34" s="229">
        <v>15.019198343845691</v>
      </c>
      <c r="V34" s="229">
        <v>12.730900533388001</v>
      </c>
      <c r="W34" s="229">
        <v>1.899723101305506</v>
      </c>
      <c r="X34" s="229">
        <v>1.8827251040684969</v>
      </c>
      <c r="Y34" s="229">
        <v>8.5343506093715398</v>
      </c>
      <c r="DA34" s="73" t="s">
        <v>1008</v>
      </c>
    </row>
    <row r="35" spans="1:105" ht="12" customHeight="1" x14ac:dyDescent="0.25">
      <c r="A35" s="46" t="s">
        <v>39</v>
      </c>
      <c r="B35" s="229">
        <v>2262.6706396387108</v>
      </c>
      <c r="C35" s="229">
        <v>2261.6847366978009</v>
      </c>
      <c r="D35" s="229">
        <v>2368.914974593873</v>
      </c>
      <c r="E35" s="229">
        <v>2459.2448628277989</v>
      </c>
      <c r="F35" s="229">
        <v>2610.7009380016721</v>
      </c>
      <c r="G35" s="229">
        <v>2579.683464568212</v>
      </c>
      <c r="H35" s="229">
        <v>2006.473600211378</v>
      </c>
      <c r="I35" s="229">
        <v>2019.347310146848</v>
      </c>
      <c r="J35" s="229">
        <v>1936.2980737350181</v>
      </c>
      <c r="K35" s="229">
        <v>1736.0143313448871</v>
      </c>
      <c r="L35" s="229">
        <v>1761.679971281184</v>
      </c>
      <c r="M35" s="229">
        <v>1794.850211177255</v>
      </c>
      <c r="N35" s="229">
        <v>1742.1404442234191</v>
      </c>
      <c r="O35" s="229">
        <v>1695.6002744720679</v>
      </c>
      <c r="P35" s="229">
        <v>1713.373092392872</v>
      </c>
      <c r="Q35" s="229">
        <v>1425.1675806810431</v>
      </c>
      <c r="R35" s="229">
        <v>1358.387201215271</v>
      </c>
      <c r="S35" s="229">
        <v>1216.352584940722</v>
      </c>
      <c r="T35" s="229">
        <v>1160.4680873910129</v>
      </c>
      <c r="U35" s="229">
        <v>1286.414357847131</v>
      </c>
      <c r="V35" s="229">
        <v>1113.4694599243039</v>
      </c>
      <c r="W35" s="229">
        <v>1216.074341270745</v>
      </c>
      <c r="X35" s="229">
        <v>1095.510483408681</v>
      </c>
      <c r="Y35" s="229">
        <v>918.88476150194231</v>
      </c>
      <c r="DA35" s="73" t="s">
        <v>1009</v>
      </c>
    </row>
    <row r="36" spans="1:105" ht="12" customHeight="1" x14ac:dyDescent="0.25">
      <c r="A36" s="57" t="s">
        <v>1010</v>
      </c>
      <c r="B36" s="261">
        <v>1235.1842198449481</v>
      </c>
      <c r="C36" s="261">
        <v>1169.47409493486</v>
      </c>
      <c r="D36" s="261">
        <v>1142.805338590543</v>
      </c>
      <c r="E36" s="261">
        <v>1162.945552418365</v>
      </c>
      <c r="F36" s="261">
        <v>1195.5098945128329</v>
      </c>
      <c r="G36" s="261">
        <v>1230.0891613360041</v>
      </c>
      <c r="H36" s="261">
        <v>1173.1325812213281</v>
      </c>
      <c r="I36" s="261">
        <v>1147.474217198768</v>
      </c>
      <c r="J36" s="261">
        <v>1106.134326961414</v>
      </c>
      <c r="K36" s="261">
        <v>1021.454727471533</v>
      </c>
      <c r="L36" s="261">
        <v>1150.7827765874349</v>
      </c>
      <c r="M36" s="261">
        <v>1144.3573575139751</v>
      </c>
      <c r="N36" s="261">
        <v>1157.1514078985449</v>
      </c>
      <c r="O36" s="261">
        <v>1187.3875290969179</v>
      </c>
      <c r="P36" s="261">
        <v>1103.487313394641</v>
      </c>
      <c r="Q36" s="261">
        <v>1157.350714111622</v>
      </c>
      <c r="R36" s="261">
        <v>1238.831605753144</v>
      </c>
      <c r="S36" s="261">
        <v>1282.30693028363</v>
      </c>
      <c r="T36" s="261">
        <v>1239.515564944408</v>
      </c>
      <c r="U36" s="261">
        <v>1246.4800003825931</v>
      </c>
      <c r="V36" s="261">
        <v>1275.093203898658</v>
      </c>
      <c r="W36" s="261">
        <v>1276.8205859471409</v>
      </c>
      <c r="X36" s="261">
        <v>1071.3439073542861</v>
      </c>
      <c r="Y36" s="261">
        <v>1022.706495331382</v>
      </c>
      <c r="DA36" s="70" t="s">
        <v>1011</v>
      </c>
    </row>
    <row r="37" spans="1:105" ht="12" customHeight="1" x14ac:dyDescent="0.25">
      <c r="A37" s="60" t="s">
        <v>1012</v>
      </c>
      <c r="B37" s="262">
        <v>1228.582012033718</v>
      </c>
      <c r="C37" s="262">
        <v>1162.131748379174</v>
      </c>
      <c r="D37" s="262">
        <v>1133.9751220192891</v>
      </c>
      <c r="E37" s="262">
        <v>1154.509257957312</v>
      </c>
      <c r="F37" s="262">
        <v>1187.3207768435759</v>
      </c>
      <c r="G37" s="262">
        <v>1221.7798455116019</v>
      </c>
      <c r="H37" s="262">
        <v>1163.1581266042019</v>
      </c>
      <c r="I37" s="262">
        <v>1136.2270254495679</v>
      </c>
      <c r="J37" s="262">
        <v>1095.427758228069</v>
      </c>
      <c r="K37" s="262">
        <v>1009.256684924203</v>
      </c>
      <c r="L37" s="262">
        <v>1138.79047829507</v>
      </c>
      <c r="M37" s="262">
        <v>1132.648974870928</v>
      </c>
      <c r="N37" s="262">
        <v>1147.240126201782</v>
      </c>
      <c r="O37" s="262">
        <v>1178.2463334855879</v>
      </c>
      <c r="P37" s="262">
        <v>1093.8401827975449</v>
      </c>
      <c r="Q37" s="262">
        <v>1147.27408827109</v>
      </c>
      <c r="R37" s="262">
        <v>1229.6124192332959</v>
      </c>
      <c r="S37" s="262">
        <v>1273.5264195559389</v>
      </c>
      <c r="T37" s="262">
        <v>1228.870778170372</v>
      </c>
      <c r="U37" s="262">
        <v>1237.890668998522</v>
      </c>
      <c r="V37" s="262">
        <v>1265.923653290477</v>
      </c>
      <c r="W37" s="262">
        <v>1267.4956083650579</v>
      </c>
      <c r="X37" s="262">
        <v>1057.7272576467089</v>
      </c>
      <c r="Y37" s="262">
        <v>1012.714129686313</v>
      </c>
      <c r="DA37" s="72" t="s">
        <v>1013</v>
      </c>
    </row>
    <row r="38" spans="1:105" ht="12" customHeight="1" x14ac:dyDescent="0.25">
      <c r="A38" s="59" t="s">
        <v>28</v>
      </c>
      <c r="B38" s="230">
        <v>2.1583954267449168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1.0684883540192931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0.84305320260153149</v>
      </c>
      <c r="H39" s="295">
        <v>0</v>
      </c>
      <c r="I39" s="295">
        <v>2.5776397934986011</v>
      </c>
      <c r="J39" s="295">
        <v>0</v>
      </c>
      <c r="K39" s="295">
        <v>0</v>
      </c>
      <c r="L39" s="295">
        <v>0</v>
      </c>
      <c r="M39" s="295">
        <v>0.82551351117605964</v>
      </c>
      <c r="N39" s="295">
        <v>0.84720538093590592</v>
      </c>
      <c r="O39" s="295">
        <v>3.2187978963918882</v>
      </c>
      <c r="P39" s="295">
        <v>4.9547772490990489</v>
      </c>
      <c r="Q39" s="295">
        <v>0.586106718739275</v>
      </c>
      <c r="R39" s="295">
        <v>0.25018308375220222</v>
      </c>
      <c r="S39" s="295">
        <v>0.30311903786857503</v>
      </c>
      <c r="T39" s="295">
        <v>0.3210831026396111</v>
      </c>
      <c r="U39" s="295">
        <v>0.31314417099713532</v>
      </c>
      <c r="V39" s="295">
        <v>0.21756336173751131</v>
      </c>
      <c r="W39" s="295">
        <v>0.2671878731477465</v>
      </c>
      <c r="X39" s="295">
        <v>0.22712454334700291</v>
      </c>
      <c r="Y39" s="295">
        <v>0.68112540340966266</v>
      </c>
      <c r="DA39" s="122" t="s">
        <v>1015</v>
      </c>
    </row>
    <row r="40" spans="1:105" ht="12" customHeight="1" x14ac:dyDescent="0.25">
      <c r="A40" s="59" t="s">
        <v>159</v>
      </c>
      <c r="B40" s="295">
        <v>3.5197764111771859</v>
      </c>
      <c r="C40" s="295">
        <v>2.8965228163193162</v>
      </c>
      <c r="D40" s="295">
        <v>2.2430073571589322</v>
      </c>
      <c r="E40" s="295">
        <v>2.2656906481450201</v>
      </c>
      <c r="F40" s="295">
        <v>2.2475865368380732</v>
      </c>
      <c r="G40" s="295">
        <v>1.478657488108349</v>
      </c>
      <c r="H40" s="295">
        <v>1.480746368518528</v>
      </c>
      <c r="I40" s="295">
        <v>0.75403605685790953</v>
      </c>
      <c r="J40" s="295">
        <v>0.74595746545365027</v>
      </c>
      <c r="K40" s="295">
        <v>0.74606548902365599</v>
      </c>
      <c r="L40" s="295">
        <v>0.74231546981730512</v>
      </c>
      <c r="M40" s="295">
        <v>0.72883573028240423</v>
      </c>
      <c r="N40" s="295">
        <v>1.4920028581489171</v>
      </c>
      <c r="O40" s="295">
        <v>0.7096832493552564</v>
      </c>
      <c r="P40" s="295">
        <v>0.72725828956351057</v>
      </c>
      <c r="Q40" s="295">
        <v>0.54185762358498368</v>
      </c>
      <c r="R40" s="295">
        <v>0.52734535069053046</v>
      </c>
      <c r="S40" s="295">
        <v>0.45042899452061008</v>
      </c>
      <c r="T40" s="295">
        <v>5.0557826052704531</v>
      </c>
      <c r="U40" s="295">
        <v>2.6351388394271109</v>
      </c>
      <c r="V40" s="295">
        <v>1.093632280684399</v>
      </c>
      <c r="W40" s="295">
        <v>1.2298450654275179</v>
      </c>
      <c r="X40" s="295">
        <v>4.5957065177492842</v>
      </c>
      <c r="Y40" s="295">
        <v>4.5625989376327913</v>
      </c>
      <c r="DA40" s="122" t="s">
        <v>1016</v>
      </c>
    </row>
    <row r="41" spans="1:105" ht="12" customHeight="1" x14ac:dyDescent="0.25">
      <c r="A41" s="59" t="s">
        <v>32</v>
      </c>
      <c r="B41" s="295">
        <v>5.0854592803806087</v>
      </c>
      <c r="C41" s="295">
        <v>10.482485401546329</v>
      </c>
      <c r="D41" s="295">
        <v>0</v>
      </c>
      <c r="E41" s="295">
        <v>0.7820837554559088</v>
      </c>
      <c r="F41" s="295">
        <v>0</v>
      </c>
      <c r="G41" s="295">
        <v>0</v>
      </c>
      <c r="H41" s="295">
        <v>1.530073977130699</v>
      </c>
      <c r="I41" s="295">
        <v>0.77945834394911617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6.9583158565719922E-4</v>
      </c>
      <c r="S41" s="295">
        <v>6.792237556639488E-4</v>
      </c>
      <c r="T41" s="295">
        <v>6.9293979380728331E-4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1017</v>
      </c>
    </row>
    <row r="42" spans="1:105" ht="12" customHeight="1" x14ac:dyDescent="0.25">
      <c r="A42" s="59" t="s">
        <v>35</v>
      </c>
      <c r="B42" s="295">
        <v>1217.818380915415</v>
      </c>
      <c r="C42" s="295">
        <v>1148.752740161309</v>
      </c>
      <c r="D42" s="295">
        <v>1131.73211466213</v>
      </c>
      <c r="E42" s="295">
        <v>1151.4614835537111</v>
      </c>
      <c r="F42" s="295">
        <v>1185.0731903067381</v>
      </c>
      <c r="G42" s="295">
        <v>1219.4581348208919</v>
      </c>
      <c r="H42" s="295">
        <v>1160.1473062585519</v>
      </c>
      <c r="I42" s="295">
        <v>1132.115891255263</v>
      </c>
      <c r="J42" s="295">
        <v>1094.681800762615</v>
      </c>
      <c r="K42" s="295">
        <v>1008.510619435179</v>
      </c>
      <c r="L42" s="295">
        <v>1138.048162825253</v>
      </c>
      <c r="M42" s="295">
        <v>1131.0946256294701</v>
      </c>
      <c r="N42" s="295">
        <v>1143.832429608678</v>
      </c>
      <c r="O42" s="295">
        <v>1174.317852339841</v>
      </c>
      <c r="P42" s="295">
        <v>1088.158147258883</v>
      </c>
      <c r="Q42" s="295">
        <v>1146.146123928766</v>
      </c>
      <c r="R42" s="295">
        <v>1228.8341949672681</v>
      </c>
      <c r="S42" s="295">
        <v>1272.7721922997951</v>
      </c>
      <c r="T42" s="295">
        <v>1223.4932195226679</v>
      </c>
      <c r="U42" s="295">
        <v>1234.9423859880969</v>
      </c>
      <c r="V42" s="295">
        <v>1264.6124576480561</v>
      </c>
      <c r="W42" s="295">
        <v>1265.9985754264819</v>
      </c>
      <c r="X42" s="295">
        <v>1052.904426585613</v>
      </c>
      <c r="Y42" s="295">
        <v>1007.470405345271</v>
      </c>
      <c r="DA42" s="122" t="s">
        <v>1018</v>
      </c>
    </row>
    <row r="43" spans="1:105" ht="12" customHeight="1" x14ac:dyDescent="0.25">
      <c r="A43" s="60" t="s">
        <v>1019</v>
      </c>
      <c r="B43" s="262">
        <v>6.6022078112295626</v>
      </c>
      <c r="C43" s="262">
        <v>7.3423465556857934</v>
      </c>
      <c r="D43" s="262">
        <v>8.8302165712541552</v>
      </c>
      <c r="E43" s="262">
        <v>8.4362944610525084</v>
      </c>
      <c r="F43" s="262">
        <v>8.1891176692570138</v>
      </c>
      <c r="G43" s="262">
        <v>8.3093158244018994</v>
      </c>
      <c r="H43" s="262">
        <v>9.9744546171263178</v>
      </c>
      <c r="I43" s="262">
        <v>11.247191749199979</v>
      </c>
      <c r="J43" s="262">
        <v>10.706568733345939</v>
      </c>
      <c r="K43" s="262">
        <v>12.19804254733007</v>
      </c>
      <c r="L43" s="262">
        <v>11.99229829236463</v>
      </c>
      <c r="M43" s="262">
        <v>11.7083826430468</v>
      </c>
      <c r="N43" s="262">
        <v>9.9112816967629733</v>
      </c>
      <c r="O43" s="262">
        <v>9.1411956113300423</v>
      </c>
      <c r="P43" s="262">
        <v>9.6471305970960621</v>
      </c>
      <c r="Q43" s="262">
        <v>10.07662584053144</v>
      </c>
      <c r="R43" s="262">
        <v>9.219186519847554</v>
      </c>
      <c r="S43" s="262">
        <v>8.7805107276903787</v>
      </c>
      <c r="T43" s="262">
        <v>10.64478677403627</v>
      </c>
      <c r="U43" s="262">
        <v>8.5893313840715546</v>
      </c>
      <c r="V43" s="262">
        <v>9.1695506081800016</v>
      </c>
      <c r="W43" s="262">
        <v>9.3249775820834877</v>
      </c>
      <c r="X43" s="262">
        <v>13.616649707577089</v>
      </c>
      <c r="Y43" s="262">
        <v>9.9923656450690643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237.37108253777387</v>
      </c>
      <c r="C44" s="261">
        <f t="shared" si="1"/>
        <v>232.1704215597664</v>
      </c>
      <c r="D44" s="261">
        <f t="shared" si="1"/>
        <v>236.69678337483506</v>
      </c>
      <c r="E44" s="261">
        <f t="shared" si="1"/>
        <v>244.09226766603908</v>
      </c>
      <c r="F44" s="261">
        <f t="shared" si="1"/>
        <v>249.11530449983869</v>
      </c>
      <c r="G44" s="261">
        <f t="shared" si="1"/>
        <v>251.36029748001536</v>
      </c>
      <c r="H44" s="261">
        <f t="shared" si="1"/>
        <v>240.48391839944955</v>
      </c>
      <c r="I44" s="261">
        <f t="shared" si="1"/>
        <v>241.29901931542469</v>
      </c>
      <c r="J44" s="261">
        <f t="shared" si="1"/>
        <v>226.67832035505606</v>
      </c>
      <c r="K44" s="261">
        <f t="shared" si="1"/>
        <v>210.24343738603829</v>
      </c>
      <c r="L44" s="261">
        <f t="shared" si="1"/>
        <v>232.87929410312461</v>
      </c>
      <c r="M44" s="261">
        <f t="shared" si="1"/>
        <v>225.8603818389102</v>
      </c>
      <c r="N44" s="261">
        <f t="shared" si="1"/>
        <v>233.63517842763486</v>
      </c>
      <c r="O44" s="261">
        <f t="shared" si="1"/>
        <v>231.43701643511196</v>
      </c>
      <c r="P44" s="261">
        <f t="shared" si="1"/>
        <v>221.79797639014839</v>
      </c>
      <c r="Q44" s="261">
        <f t="shared" si="1"/>
        <v>222.80515881128784</v>
      </c>
      <c r="R44" s="261">
        <f t="shared" si="1"/>
        <v>238.39089861371164</v>
      </c>
      <c r="S44" s="261">
        <f t="shared" si="1"/>
        <v>241.40359676364062</v>
      </c>
      <c r="T44" s="261">
        <f t="shared" si="1"/>
        <v>234.80913204100804</v>
      </c>
      <c r="U44" s="261">
        <f t="shared" si="1"/>
        <v>234.06827551151673</v>
      </c>
      <c r="V44" s="261">
        <f t="shared" si="1"/>
        <v>238.20005387857262</v>
      </c>
      <c r="W44" s="261">
        <f t="shared" si="1"/>
        <v>238.06699100275156</v>
      </c>
      <c r="X44" s="261">
        <f t="shared" si="1"/>
        <v>204.81790224411702</v>
      </c>
      <c r="Y44" s="261">
        <f t="shared" si="1"/>
        <v>193.58918106413981</v>
      </c>
      <c r="DA44" s="70"/>
    </row>
    <row r="45" spans="1:105" ht="12" customHeight="1" x14ac:dyDescent="0.25">
      <c r="A45" s="60" t="s">
        <v>1022</v>
      </c>
      <c r="B45" s="262">
        <v>124.7465908306486</v>
      </c>
      <c r="C45" s="262">
        <v>115.9891407990476</v>
      </c>
      <c r="D45" s="262">
        <v>111.0062192110404</v>
      </c>
      <c r="E45" s="262">
        <v>113.3242587414943</v>
      </c>
      <c r="F45" s="262">
        <v>117.203944444</v>
      </c>
      <c r="G45" s="262">
        <v>121.0633430303472</v>
      </c>
      <c r="H45" s="262">
        <v>113.0983288839697</v>
      </c>
      <c r="I45" s="262">
        <v>108.6724416652217</v>
      </c>
      <c r="J45" s="262">
        <v>105.373172812923</v>
      </c>
      <c r="K45" s="262">
        <v>95.09105827356619</v>
      </c>
      <c r="L45" s="262">
        <v>108.9972666400284</v>
      </c>
      <c r="M45" s="262">
        <v>109.00706366106991</v>
      </c>
      <c r="N45" s="262">
        <v>111.7126658452995</v>
      </c>
      <c r="O45" s="262">
        <v>116.40686212298959</v>
      </c>
      <c r="P45" s="262">
        <v>106.3586953580554</v>
      </c>
      <c r="Q45" s="262">
        <v>112.4891055308331</v>
      </c>
      <c r="R45" s="262">
        <v>122.16578851175279</v>
      </c>
      <c r="S45" s="262">
        <v>127.8360023887378</v>
      </c>
      <c r="T45" s="262">
        <v>120.8351301854948</v>
      </c>
      <c r="U45" s="262">
        <v>124.1317104667459</v>
      </c>
      <c r="V45" s="262">
        <v>126.73676653063789</v>
      </c>
      <c r="W45" s="262">
        <v>126.78211875508001</v>
      </c>
      <c r="X45" s="262">
        <v>100.00430003592869</v>
      </c>
      <c r="Y45" s="262">
        <v>98.476335646169574</v>
      </c>
      <c r="DA45" s="72" t="s">
        <v>1023</v>
      </c>
    </row>
    <row r="46" spans="1:105" ht="12" customHeight="1" x14ac:dyDescent="0.25">
      <c r="A46" s="60" t="s">
        <v>1024</v>
      </c>
      <c r="B46" s="262">
        <v>105.8615545622016</v>
      </c>
      <c r="C46" s="262">
        <v>108.7677405038028</v>
      </c>
      <c r="D46" s="262">
        <v>117.029424803247</v>
      </c>
      <c r="E46" s="262">
        <v>122.46519697660911</v>
      </c>
      <c r="F46" s="262">
        <v>123.8123084512323</v>
      </c>
      <c r="G46" s="262">
        <v>122.04776964149259</v>
      </c>
      <c r="H46" s="262">
        <v>117.6618747540841</v>
      </c>
      <c r="I46" s="262">
        <v>121.8303349801413</v>
      </c>
      <c r="J46" s="262">
        <v>110.9990922429005</v>
      </c>
      <c r="K46" s="262">
        <v>103.6510150976715</v>
      </c>
      <c r="L46" s="262">
        <v>112.3963296051547</v>
      </c>
      <c r="M46" s="262">
        <v>105.56959015704371</v>
      </c>
      <c r="N46" s="262">
        <v>112.24263577845851</v>
      </c>
      <c r="O46" s="262">
        <v>105.96874138165261</v>
      </c>
      <c r="P46" s="262">
        <v>106.00998780995801</v>
      </c>
      <c r="Q46" s="262">
        <v>100.4262966088987</v>
      </c>
      <c r="R46" s="262">
        <v>107.05976301732549</v>
      </c>
      <c r="S46" s="262">
        <v>104.7485347101001</v>
      </c>
      <c r="T46" s="262">
        <v>103.46095466315261</v>
      </c>
      <c r="U46" s="262">
        <v>101.3028959071016</v>
      </c>
      <c r="V46" s="262">
        <v>102.2737590652456</v>
      </c>
      <c r="W46" s="262">
        <v>101.9464698343679</v>
      </c>
      <c r="X46" s="262">
        <v>91.880581048266748</v>
      </c>
      <c r="Y46" s="262">
        <v>85.345694463041255</v>
      </c>
      <c r="DA46" s="72" t="s">
        <v>1025</v>
      </c>
    </row>
    <row r="47" spans="1:105" ht="12" customHeight="1" x14ac:dyDescent="0.25">
      <c r="A47" s="64" t="s">
        <v>28</v>
      </c>
      <c r="B47" s="229">
        <v>1.505976968242722E-2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5.7620431493046898E-3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1026</v>
      </c>
    </row>
    <row r="48" spans="1:105" ht="12" customHeight="1" x14ac:dyDescent="0.25">
      <c r="A48" s="64" t="s">
        <v>30</v>
      </c>
      <c r="B48" s="229">
        <v>38.296539176796713</v>
      </c>
      <c r="C48" s="229">
        <v>43.163507318803553</v>
      </c>
      <c r="D48" s="229">
        <v>50.11795874434511</v>
      </c>
      <c r="E48" s="229">
        <v>53.970128817416757</v>
      </c>
      <c r="F48" s="229">
        <v>52.14939098779567</v>
      </c>
      <c r="G48" s="229">
        <v>50.514779820685227</v>
      </c>
      <c r="H48" s="229">
        <v>61.075343048869627</v>
      </c>
      <c r="I48" s="229">
        <v>65.356399071147251</v>
      </c>
      <c r="J48" s="229">
        <v>56.34920315826048</v>
      </c>
      <c r="K48" s="229">
        <v>54.902568451825204</v>
      </c>
      <c r="L48" s="229">
        <v>61.68881798765856</v>
      </c>
      <c r="M48" s="229">
        <v>53.190785652988751</v>
      </c>
      <c r="N48" s="229">
        <v>61.877088121099852</v>
      </c>
      <c r="O48" s="229">
        <v>55.681205909179639</v>
      </c>
      <c r="P48" s="229">
        <v>55.973210199244598</v>
      </c>
      <c r="Q48" s="229">
        <v>56.610720525840513</v>
      </c>
      <c r="R48" s="229">
        <v>64.041583888671767</v>
      </c>
      <c r="S48" s="229">
        <v>63.795370950520677</v>
      </c>
      <c r="T48" s="229">
        <v>64.912823286012596</v>
      </c>
      <c r="U48" s="229">
        <v>58.018194762488527</v>
      </c>
      <c r="V48" s="229">
        <v>63.387150609192084</v>
      </c>
      <c r="W48" s="229">
        <v>60.417950066703973</v>
      </c>
      <c r="X48" s="229">
        <v>56.409617242494029</v>
      </c>
      <c r="Y48" s="229">
        <v>54.357276814088273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4.3267073050036308E-3</v>
      </c>
      <c r="H49" s="229">
        <v>0</v>
      </c>
      <c r="I49" s="229">
        <v>1.152108922926543E-2</v>
      </c>
      <c r="J49" s="229">
        <v>0</v>
      </c>
      <c r="K49" s="229">
        <v>0</v>
      </c>
      <c r="L49" s="229">
        <v>0</v>
      </c>
      <c r="M49" s="229">
        <v>4.939649639096275E-3</v>
      </c>
      <c r="N49" s="229">
        <v>4.5687292172280104E-3</v>
      </c>
      <c r="O49" s="229">
        <v>2.061416883649967E-2</v>
      </c>
      <c r="P49" s="229">
        <v>2.7203866717500299E-2</v>
      </c>
      <c r="Q49" s="229">
        <v>3.9881677808361344E-3</v>
      </c>
      <c r="R49" s="229">
        <v>1.7156821005169E-3</v>
      </c>
      <c r="S49" s="229">
        <v>2.3460182258599319E-3</v>
      </c>
      <c r="T49" s="229">
        <v>2.3742546972044011E-3</v>
      </c>
      <c r="U49" s="229">
        <v>2.4508914133217728E-3</v>
      </c>
      <c r="V49" s="229">
        <v>1.752066275582073E-3</v>
      </c>
      <c r="W49" s="229">
        <v>2.1736624597507902E-3</v>
      </c>
      <c r="X49" s="229">
        <v>1.586004673268817E-3</v>
      </c>
      <c r="Y49" s="229">
        <v>5.035494442662959E-3</v>
      </c>
      <c r="DA49" s="73" t="s">
        <v>1028</v>
      </c>
    </row>
    <row r="50" spans="1:105" ht="12" customHeight="1" x14ac:dyDescent="0.25">
      <c r="A50" s="64" t="s">
        <v>159</v>
      </c>
      <c r="B50" s="229">
        <v>2.455853150407606E-2</v>
      </c>
      <c r="C50" s="229">
        <v>1.701642639014465E-2</v>
      </c>
      <c r="D50" s="229">
        <v>1.0807159061632749E-2</v>
      </c>
      <c r="E50" s="229">
        <v>1.0301644249552331E-2</v>
      </c>
      <c r="F50" s="229">
        <v>1.0567213244395969E-2</v>
      </c>
      <c r="G50" s="229">
        <v>7.5887478223845761E-3</v>
      </c>
      <c r="H50" s="229">
        <v>7.4345399193034671E-3</v>
      </c>
      <c r="I50" s="229">
        <v>3.370260156230842E-3</v>
      </c>
      <c r="J50" s="229">
        <v>3.7449788784439859E-3</v>
      </c>
      <c r="K50" s="229">
        <v>3.6618345293919601E-3</v>
      </c>
      <c r="L50" s="229">
        <v>3.941910618437564E-3</v>
      </c>
      <c r="M50" s="229">
        <v>4.3611559390723566E-3</v>
      </c>
      <c r="N50" s="229">
        <v>8.0459321949565722E-3</v>
      </c>
      <c r="O50" s="229">
        <v>4.5450291672689122E-3</v>
      </c>
      <c r="P50" s="229">
        <v>3.9929620614287831E-3</v>
      </c>
      <c r="Q50" s="229">
        <v>3.6870744645795071E-3</v>
      </c>
      <c r="R50" s="229">
        <v>3.6163795145585519E-3</v>
      </c>
      <c r="S50" s="229">
        <v>3.4861374529015238E-3</v>
      </c>
      <c r="T50" s="229">
        <v>3.7385074144125348E-2</v>
      </c>
      <c r="U50" s="229">
        <v>2.0624491057576449E-2</v>
      </c>
      <c r="V50" s="229">
        <v>8.8071641363348038E-3</v>
      </c>
      <c r="W50" s="229">
        <v>1.0005199781471061E-2</v>
      </c>
      <c r="X50" s="229">
        <v>3.2091696946139427E-2</v>
      </c>
      <c r="Y50" s="229">
        <v>3.3730854082873747E-2</v>
      </c>
      <c r="DA50" s="73" t="s">
        <v>1029</v>
      </c>
    </row>
    <row r="51" spans="1:105" ht="12" customHeight="1" x14ac:dyDescent="0.25">
      <c r="A51" s="64" t="s">
        <v>32</v>
      </c>
      <c r="B51" s="229">
        <v>3.5482768608064291E-2</v>
      </c>
      <c r="C51" s="229">
        <v>6.1582266922324408E-2</v>
      </c>
      <c r="D51" s="229">
        <v>0</v>
      </c>
      <c r="E51" s="229">
        <v>3.5559791133255251E-3</v>
      </c>
      <c r="F51" s="229">
        <v>0</v>
      </c>
      <c r="G51" s="229">
        <v>0</v>
      </c>
      <c r="H51" s="229">
        <v>7.682204261521549E-3</v>
      </c>
      <c r="I51" s="229">
        <v>3.4838883050235989E-3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4.7718086234351194E-6</v>
      </c>
      <c r="S51" s="229">
        <v>5.2569159675003564E-6</v>
      </c>
      <c r="T51" s="229">
        <v>5.1239555953008436E-6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1030</v>
      </c>
    </row>
    <row r="52" spans="1:105" ht="12" customHeight="1" x14ac:dyDescent="0.25">
      <c r="A52" s="64" t="s">
        <v>33</v>
      </c>
      <c r="B52" s="229">
        <v>2.4811096452746781</v>
      </c>
      <c r="C52" s="229">
        <v>2.2898695789275978</v>
      </c>
      <c r="D52" s="229">
        <v>2.2825513801610522</v>
      </c>
      <c r="E52" s="229">
        <v>1.8244488996900581</v>
      </c>
      <c r="F52" s="229">
        <v>0.87661807784895307</v>
      </c>
      <c r="G52" s="229">
        <v>0.83325560920581732</v>
      </c>
      <c r="H52" s="229">
        <v>0.63351212685955027</v>
      </c>
      <c r="I52" s="229">
        <v>0.96086645192017983</v>
      </c>
      <c r="J52" s="229">
        <v>0.79009418424984201</v>
      </c>
      <c r="K52" s="229">
        <v>0.43669225935417288</v>
      </c>
      <c r="L52" s="229">
        <v>0.66106071058826477</v>
      </c>
      <c r="M52" s="229">
        <v>0.77374732406799895</v>
      </c>
      <c r="N52" s="229">
        <v>0.66768931462651337</v>
      </c>
      <c r="O52" s="229">
        <v>0.39292661258853467</v>
      </c>
      <c r="P52" s="229">
        <v>1.238476557947414</v>
      </c>
      <c r="Q52" s="229">
        <v>0.19575285513751689</v>
      </c>
      <c r="R52" s="229">
        <v>1.227121837934482E-2</v>
      </c>
      <c r="S52" s="229">
        <v>1.7884807449142621E-2</v>
      </c>
      <c r="T52" s="229">
        <v>1.8065950967072829E-2</v>
      </c>
      <c r="U52" s="229">
        <v>1.091899861729773</v>
      </c>
      <c r="V52" s="229">
        <v>0.56434736353708403</v>
      </c>
      <c r="W52" s="229">
        <v>0.79729829815926234</v>
      </c>
      <c r="X52" s="229">
        <v>0.67674843086956227</v>
      </c>
      <c r="Y52" s="229">
        <v>0.33860323456801039</v>
      </c>
      <c r="DA52" s="73" t="s">
        <v>1031</v>
      </c>
    </row>
    <row r="53" spans="1:105" ht="12" customHeight="1" x14ac:dyDescent="0.25">
      <c r="A53" s="64" t="s">
        <v>35</v>
      </c>
      <c r="B53" s="229">
        <v>8.4970826496196263</v>
      </c>
      <c r="C53" s="229">
        <v>6.7486664815130268</v>
      </c>
      <c r="D53" s="229">
        <v>5.4528617301566022</v>
      </c>
      <c r="E53" s="229">
        <v>5.2354660952252106</v>
      </c>
      <c r="F53" s="229">
        <v>5.571719222791442</v>
      </c>
      <c r="G53" s="229">
        <v>6.258488080934872</v>
      </c>
      <c r="H53" s="229">
        <v>5.8248742958464783</v>
      </c>
      <c r="I53" s="229">
        <v>5.0601361113058516</v>
      </c>
      <c r="J53" s="229">
        <v>5.4957023856311897</v>
      </c>
      <c r="K53" s="229">
        <v>4.9499662748629261</v>
      </c>
      <c r="L53" s="229">
        <v>6.0433660885961542</v>
      </c>
      <c r="M53" s="229">
        <v>6.7681644014700391</v>
      </c>
      <c r="N53" s="229">
        <v>6.1683515690056989</v>
      </c>
      <c r="O53" s="229">
        <v>7.5206916541683668</v>
      </c>
      <c r="P53" s="229">
        <v>5.9744581274517223</v>
      </c>
      <c r="Q53" s="229">
        <v>7.7989603214501031</v>
      </c>
      <c r="R53" s="229">
        <v>8.4269839558641895</v>
      </c>
      <c r="S53" s="229">
        <v>9.8507397671196557</v>
      </c>
      <c r="T53" s="229">
        <v>9.0471423116585452</v>
      </c>
      <c r="U53" s="229">
        <v>9.6655469591768863</v>
      </c>
      <c r="V53" s="229">
        <v>10.184089917673409</v>
      </c>
      <c r="W53" s="229">
        <v>10.299320643122289</v>
      </c>
      <c r="X53" s="229">
        <v>7.3524037361250736</v>
      </c>
      <c r="Y53" s="229">
        <v>7.448131580275664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0.2186681873456193</v>
      </c>
      <c r="R55" s="229">
        <v>0.64695256500301723</v>
      </c>
      <c r="S55" s="229">
        <v>0.69947734834099906</v>
      </c>
      <c r="T55" s="229">
        <v>0.45968717466785708</v>
      </c>
      <c r="U55" s="229">
        <v>0.37511458668015951</v>
      </c>
      <c r="V55" s="229">
        <v>0.31796280882094491</v>
      </c>
      <c r="W55" s="229">
        <v>4.7446862984199693E-2</v>
      </c>
      <c r="X55" s="229">
        <v>4.702232656341504E-2</v>
      </c>
      <c r="Y55" s="229">
        <v>0.21315115015641101</v>
      </c>
      <c r="DA55" s="73" t="s">
        <v>1034</v>
      </c>
    </row>
    <row r="56" spans="1:105" ht="12" customHeight="1" x14ac:dyDescent="0.25">
      <c r="A56" s="64" t="s">
        <v>39</v>
      </c>
      <c r="B56" s="229">
        <v>56.511722020716057</v>
      </c>
      <c r="C56" s="229">
        <v>56.487098431246153</v>
      </c>
      <c r="D56" s="229">
        <v>59.165245789522608</v>
      </c>
      <c r="E56" s="229">
        <v>61.421295540914187</v>
      </c>
      <c r="F56" s="229">
        <v>65.20401294955181</v>
      </c>
      <c r="G56" s="229">
        <v>64.429330675539333</v>
      </c>
      <c r="H56" s="229">
        <v>50.113028538327633</v>
      </c>
      <c r="I56" s="229">
        <v>50.434558108077503</v>
      </c>
      <c r="J56" s="229">
        <v>48.360347535880592</v>
      </c>
      <c r="K56" s="229">
        <v>43.358126277099863</v>
      </c>
      <c r="L56" s="229">
        <v>43.999142907693248</v>
      </c>
      <c r="M56" s="229">
        <v>44.827591972938777</v>
      </c>
      <c r="N56" s="229">
        <v>43.511130069164977</v>
      </c>
      <c r="O56" s="229">
        <v>42.348758007712327</v>
      </c>
      <c r="P56" s="229">
        <v>42.792646096535378</v>
      </c>
      <c r="Q56" s="229">
        <v>35.594519476879519</v>
      </c>
      <c r="R56" s="229">
        <v>33.926634555983483</v>
      </c>
      <c r="S56" s="229">
        <v>30.379224424074909</v>
      </c>
      <c r="T56" s="229">
        <v>28.983471487049648</v>
      </c>
      <c r="U56" s="229">
        <v>32.129064354555346</v>
      </c>
      <c r="V56" s="229">
        <v>27.80964913561013</v>
      </c>
      <c r="W56" s="229">
        <v>30.37227510115698</v>
      </c>
      <c r="X56" s="229">
        <v>27.361111610595241</v>
      </c>
      <c r="Y56" s="229">
        <v>22.949765335427369</v>
      </c>
      <c r="DA56" s="73" t="s">
        <v>1035</v>
      </c>
    </row>
    <row r="57" spans="1:105" ht="12" customHeight="1" x14ac:dyDescent="0.25">
      <c r="A57" s="60" t="s">
        <v>1036</v>
      </c>
      <c r="B57" s="262">
        <v>6.7629371449236784</v>
      </c>
      <c r="C57" s="262">
        <v>7.4135402569159936</v>
      </c>
      <c r="D57" s="262">
        <v>8.6611393605476543</v>
      </c>
      <c r="E57" s="262">
        <v>8.3028119479356874</v>
      </c>
      <c r="F57" s="262">
        <v>8.0990516046063767</v>
      </c>
      <c r="G57" s="262">
        <v>8.2491848081755474</v>
      </c>
      <c r="H57" s="262">
        <v>9.7237147613957742</v>
      </c>
      <c r="I57" s="262">
        <v>10.796242670061689</v>
      </c>
      <c r="J57" s="262">
        <v>10.306055299232559</v>
      </c>
      <c r="K57" s="262">
        <v>11.5013640148006</v>
      </c>
      <c r="L57" s="262">
        <v>11.485697857941499</v>
      </c>
      <c r="M57" s="262">
        <v>11.283728020796589</v>
      </c>
      <c r="N57" s="262">
        <v>9.6798768038768515</v>
      </c>
      <c r="O57" s="262">
        <v>9.0614129304697837</v>
      </c>
      <c r="P57" s="262">
        <v>9.4292932221349961</v>
      </c>
      <c r="Q57" s="262">
        <v>9.8897566715560448</v>
      </c>
      <c r="R57" s="262">
        <v>9.1653470846333374</v>
      </c>
      <c r="S57" s="262">
        <v>8.8190596648027189</v>
      </c>
      <c r="T57" s="262">
        <v>10.51304719236064</v>
      </c>
      <c r="U57" s="262">
        <v>8.6336691376692407</v>
      </c>
      <c r="V57" s="262">
        <v>9.1895282826891052</v>
      </c>
      <c r="W57" s="262">
        <v>9.3384024133036778</v>
      </c>
      <c r="X57" s="262">
        <v>12.933021159921561</v>
      </c>
      <c r="Y57" s="262">
        <v>9.7671509549289794</v>
      </c>
      <c r="DA57" s="72" t="s">
        <v>1037</v>
      </c>
    </row>
    <row r="58" spans="1:105" ht="12" customHeight="1" x14ac:dyDescent="0.25">
      <c r="A58" s="132" t="s">
        <v>1038</v>
      </c>
      <c r="B58" s="316">
        <v>339.60556753398618</v>
      </c>
      <c r="C58" s="316">
        <v>341.13075190057691</v>
      </c>
      <c r="D58" s="316">
        <v>358.24955702703562</v>
      </c>
      <c r="E58" s="316">
        <v>370.89157700379582</v>
      </c>
      <c r="F58" s="316">
        <v>376.22742319525861</v>
      </c>
      <c r="G58" s="316">
        <v>375.70803775748169</v>
      </c>
      <c r="H58" s="316">
        <v>363.7139995333215</v>
      </c>
      <c r="I58" s="316">
        <v>371.6633809030339</v>
      </c>
      <c r="J58" s="316">
        <v>344.61393061812743</v>
      </c>
      <c r="K58" s="316">
        <v>323.10503305704532</v>
      </c>
      <c r="L58" s="316">
        <v>353.0169984112506</v>
      </c>
      <c r="M58" s="316">
        <v>337.87652667541357</v>
      </c>
      <c r="N58" s="316">
        <v>350.8477830636059</v>
      </c>
      <c r="O58" s="316">
        <v>339.48638034829838</v>
      </c>
      <c r="P58" s="316">
        <v>332.69124538226328</v>
      </c>
      <c r="Q58" s="316">
        <v>326.44232660008339</v>
      </c>
      <c r="R58" s="316">
        <v>346.48623506170833</v>
      </c>
      <c r="S58" s="316">
        <v>344.96838067814417</v>
      </c>
      <c r="T58" s="316">
        <v>340.90889507629078</v>
      </c>
      <c r="U58" s="316">
        <v>334.26828988972392</v>
      </c>
      <c r="V58" s="316">
        <v>339.73343905464048</v>
      </c>
      <c r="W58" s="316">
        <v>339.43289593391279</v>
      </c>
      <c r="X58" s="316">
        <v>304.55775391198409</v>
      </c>
      <c r="Y58" s="316">
        <v>282.73052850285421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221.57769190465191</v>
      </c>
      <c r="C61" s="223">
        <v>253.70172685275261</v>
      </c>
      <c r="D61" s="223">
        <v>282.09698357017498</v>
      </c>
      <c r="E61" s="223">
        <v>300.3342677184699</v>
      </c>
      <c r="F61" s="223">
        <v>337.51461026032177</v>
      </c>
      <c r="G61" s="223">
        <v>344.53371666612549</v>
      </c>
      <c r="H61" s="223">
        <v>363.88161712906179</v>
      </c>
      <c r="I61" s="223">
        <v>367.9870332781922</v>
      </c>
      <c r="J61" s="223">
        <v>298.76850981948752</v>
      </c>
      <c r="K61" s="223">
        <v>303.73534412167231</v>
      </c>
      <c r="L61" s="223">
        <v>277.78509149028611</v>
      </c>
      <c r="M61" s="223">
        <v>234.13256411645179</v>
      </c>
      <c r="N61" s="223">
        <v>175.0917323521374</v>
      </c>
      <c r="O61" s="223">
        <v>340.55025399073668</v>
      </c>
      <c r="P61" s="223">
        <v>356.33502356687598</v>
      </c>
      <c r="Q61" s="223">
        <v>274.40316705233721</v>
      </c>
      <c r="R61" s="223">
        <v>334.95473891084953</v>
      </c>
      <c r="S61" s="223">
        <v>304.49963588758737</v>
      </c>
      <c r="T61" s="223">
        <v>237.88214433236419</v>
      </c>
      <c r="U61" s="223">
        <v>248.77378374733351</v>
      </c>
      <c r="V61" s="223">
        <v>321.90730565582612</v>
      </c>
      <c r="W61" s="223">
        <v>288.02164566664788</v>
      </c>
      <c r="X61" s="223">
        <v>303.95727486991399</v>
      </c>
      <c r="Y61" s="223">
        <v>498.77012066664992</v>
      </c>
      <c r="DA61" s="89" t="s">
        <v>1040</v>
      </c>
    </row>
    <row r="62" spans="1:105" ht="12" customHeight="1" x14ac:dyDescent="0.25">
      <c r="A62" s="55" t="s">
        <v>91</v>
      </c>
      <c r="B62" s="259">
        <v>0.71245225593905703</v>
      </c>
      <c r="C62" s="259">
        <v>0.80123366413239239</v>
      </c>
      <c r="D62" s="259">
        <v>0.87729950867544848</v>
      </c>
      <c r="E62" s="259">
        <v>0.89254266366211832</v>
      </c>
      <c r="F62" s="259">
        <v>0.99875545458549042</v>
      </c>
      <c r="G62" s="259">
        <v>1.0533623791741309</v>
      </c>
      <c r="H62" s="259">
        <v>1.187931113656721</v>
      </c>
      <c r="I62" s="259">
        <v>1.197649203256447</v>
      </c>
      <c r="J62" s="259">
        <v>1.016222377941127</v>
      </c>
      <c r="K62" s="259">
        <v>1.0938539169560759</v>
      </c>
      <c r="L62" s="259">
        <v>0.98941633347644775</v>
      </c>
      <c r="M62" s="259">
        <v>0.86988241647853537</v>
      </c>
      <c r="N62" s="259">
        <v>0.5894567701410165</v>
      </c>
      <c r="O62" s="259">
        <v>1.190009925431355</v>
      </c>
      <c r="P62" s="259">
        <v>1.218250208699138</v>
      </c>
      <c r="Q62" s="259">
        <v>1.020108303109573</v>
      </c>
      <c r="R62" s="259">
        <v>1.189851233275308</v>
      </c>
      <c r="S62" s="259">
        <v>1.1048310852032159</v>
      </c>
      <c r="T62" s="259">
        <v>0.9089696074755631</v>
      </c>
      <c r="U62" s="259">
        <v>0.90708644755270651</v>
      </c>
      <c r="V62" s="259">
        <v>1.2037051400329311</v>
      </c>
      <c r="W62" s="259">
        <v>1.086310713196323</v>
      </c>
      <c r="X62" s="259">
        <v>1.279336606295614</v>
      </c>
      <c r="Y62" s="259">
        <v>1.9848675778285929</v>
      </c>
      <c r="DA62" s="67" t="s">
        <v>1041</v>
      </c>
    </row>
    <row r="63" spans="1:105" ht="12" customHeight="1" x14ac:dyDescent="0.25">
      <c r="A63" s="173" t="s">
        <v>92</v>
      </c>
      <c r="B63" s="224">
        <v>5.6540715086608042</v>
      </c>
      <c r="C63" s="224">
        <v>6.3586470453093407</v>
      </c>
      <c r="D63" s="224">
        <v>6.9623109692115026</v>
      </c>
      <c r="E63" s="224">
        <v>7.0832817256288996</v>
      </c>
      <c r="F63" s="224">
        <v>7.9261939488818713</v>
      </c>
      <c r="G63" s="224">
        <v>8.3595583658213108</v>
      </c>
      <c r="H63" s="224">
        <v>9.42750536332459</v>
      </c>
      <c r="I63" s="224">
        <v>9.5046288099364595</v>
      </c>
      <c r="J63" s="224">
        <v>8.064812688405544</v>
      </c>
      <c r="K63" s="224">
        <v>8.6809020744084968</v>
      </c>
      <c r="L63" s="224">
        <v>7.8520780230238341</v>
      </c>
      <c r="M63" s="224">
        <v>6.9034484007824046</v>
      </c>
      <c r="N63" s="224">
        <v>4.6779706315178426</v>
      </c>
      <c r="O63" s="224">
        <v>9.4440029606426528</v>
      </c>
      <c r="P63" s="224">
        <v>9.66811984663725</v>
      </c>
      <c r="Q63" s="224">
        <v>8.0956516654689761</v>
      </c>
      <c r="R63" s="224">
        <v>9.4427435684648984</v>
      </c>
      <c r="S63" s="224">
        <v>8.7680176582452276</v>
      </c>
      <c r="T63" s="224">
        <v>7.2136471139278644</v>
      </c>
      <c r="U63" s="224">
        <v>7.1987022235477509</v>
      </c>
      <c r="V63" s="224">
        <v>9.5526891526481865</v>
      </c>
      <c r="W63" s="224">
        <v>8.6210386756943933</v>
      </c>
      <c r="X63" s="224">
        <v>10.15290581978533</v>
      </c>
      <c r="Y63" s="224">
        <v>15.75204952572318</v>
      </c>
      <c r="DA63" s="177" t="s">
        <v>1042</v>
      </c>
    </row>
    <row r="64" spans="1:105" ht="12" customHeight="1" x14ac:dyDescent="0.25">
      <c r="A64" s="173" t="s">
        <v>93</v>
      </c>
      <c r="B64" s="224">
        <v>6.329066177390823</v>
      </c>
      <c r="C64" s="224">
        <v>7.1177553886235723</v>
      </c>
      <c r="D64" s="224">
        <v>7.7934859515334702</v>
      </c>
      <c r="E64" s="224">
        <v>7.9288984452951716</v>
      </c>
      <c r="F64" s="224">
        <v>8.8724392608875924</v>
      </c>
      <c r="G64" s="224">
        <v>9.3575396119416521</v>
      </c>
      <c r="H64" s="224">
        <v>10.552980315298621</v>
      </c>
      <c r="I64" s="224">
        <v>10.63931091735898</v>
      </c>
      <c r="J64" s="224">
        <v>9.0276065902232663</v>
      </c>
      <c r="K64" s="224">
        <v>9.7172459924182899</v>
      </c>
      <c r="L64" s="224">
        <v>8.7894752235853453</v>
      </c>
      <c r="M64" s="224">
        <v>7.7275962487965506</v>
      </c>
      <c r="N64" s="224">
        <v>5.2364363728713741</v>
      </c>
      <c r="O64" s="224">
        <v>10.571447429666391</v>
      </c>
      <c r="P64" s="224">
        <v>10.82231984979015</v>
      </c>
      <c r="Q64" s="224">
        <v>9.062127187703954</v>
      </c>
      <c r="R64" s="224">
        <v>10.57003768866398</v>
      </c>
      <c r="S64" s="224">
        <v>9.8147616135667217</v>
      </c>
      <c r="T64" s="224">
        <v>8.0748271213866492</v>
      </c>
      <c r="U64" s="224">
        <v>8.0580980792999473</v>
      </c>
      <c r="V64" s="224">
        <v>10.693108802487361</v>
      </c>
      <c r="W64" s="224">
        <v>9.6502359782214917</v>
      </c>
      <c r="X64" s="224">
        <v>11.364980568039851</v>
      </c>
      <c r="Y64" s="224">
        <v>17.632561548810902</v>
      </c>
      <c r="DA64" s="177" t="s">
        <v>1043</v>
      </c>
    </row>
    <row r="65" spans="1:105" ht="12" customHeight="1" x14ac:dyDescent="0.25">
      <c r="A65" s="173" t="s">
        <v>94</v>
      </c>
      <c r="B65" s="224">
        <v>10.18925908815674</v>
      </c>
      <c r="C65" s="224">
        <v>11.45898174360816</v>
      </c>
      <c r="D65" s="224">
        <v>12.54685056758583</v>
      </c>
      <c r="E65" s="224">
        <v>12.764853183459911</v>
      </c>
      <c r="F65" s="224">
        <v>14.283873772099939</v>
      </c>
      <c r="G65" s="224">
        <v>15.06484414310075</v>
      </c>
      <c r="H65" s="224">
        <v>16.989402159976159</v>
      </c>
      <c r="I65" s="224">
        <v>17.128387098192139</v>
      </c>
      <c r="J65" s="224">
        <v>14.53367999568888</v>
      </c>
      <c r="K65" s="224">
        <v>15.64394086979204</v>
      </c>
      <c r="L65" s="224">
        <v>14.150308717259479</v>
      </c>
      <c r="M65" s="224">
        <v>12.440773741461561</v>
      </c>
      <c r="N65" s="224">
        <v>8.430217887819607</v>
      </c>
      <c r="O65" s="224">
        <v>17.01913264590091</v>
      </c>
      <c r="P65" s="224">
        <v>17.42301593848606</v>
      </c>
      <c r="Q65" s="224">
        <v>14.58925522618105</v>
      </c>
      <c r="R65" s="224">
        <v>17.016863082600722</v>
      </c>
      <c r="S65" s="224">
        <v>15.800932738920119</v>
      </c>
      <c r="T65" s="224">
        <v>12.99978595986212</v>
      </c>
      <c r="U65" s="224">
        <v>12.972853622714659</v>
      </c>
      <c r="V65" s="224">
        <v>17.21499712479072</v>
      </c>
      <c r="W65" s="224">
        <v>15.53606043735299</v>
      </c>
      <c r="X65" s="224">
        <v>18.296653612707839</v>
      </c>
      <c r="Y65" s="224">
        <v>28.386926755563021</v>
      </c>
      <c r="DA65" s="177" t="s">
        <v>1044</v>
      </c>
    </row>
    <row r="66" spans="1:105" ht="12" customHeight="1" x14ac:dyDescent="0.25">
      <c r="A66" s="56" t="s">
        <v>95</v>
      </c>
      <c r="B66" s="260">
        <v>5.154495855996279</v>
      </c>
      <c r="C66" s="260">
        <v>5.5122550853336456</v>
      </c>
      <c r="D66" s="260">
        <v>5.6576354528719524</v>
      </c>
      <c r="E66" s="260">
        <v>5.917612635197278</v>
      </c>
      <c r="F66" s="260">
        <v>6.7550974839742546</v>
      </c>
      <c r="G66" s="260">
        <v>7.1225151340561528</v>
      </c>
      <c r="H66" s="260">
        <v>7.3704344568768096</v>
      </c>
      <c r="I66" s="260">
        <v>7.0923830232751293</v>
      </c>
      <c r="J66" s="260">
        <v>6.0096096696059096</v>
      </c>
      <c r="K66" s="260">
        <v>5.9963102481971067</v>
      </c>
      <c r="L66" s="260">
        <v>5.6760686412840373</v>
      </c>
      <c r="M66" s="260">
        <v>4.987272458373762</v>
      </c>
      <c r="N66" s="260">
        <v>3.632119216326946</v>
      </c>
      <c r="O66" s="260">
        <v>7.5425912110062736</v>
      </c>
      <c r="P66" s="260">
        <v>7.4324737641313066</v>
      </c>
      <c r="Q66" s="260">
        <v>6.1568440956184691</v>
      </c>
      <c r="R66" s="260">
        <v>7.6068415267792062</v>
      </c>
      <c r="S66" s="260">
        <v>7.226063553685357</v>
      </c>
      <c r="T66" s="260">
        <v>5.4865257845566617</v>
      </c>
      <c r="U66" s="260">
        <v>5.9204919618883043</v>
      </c>
      <c r="V66" s="260">
        <v>7.7115539155749389</v>
      </c>
      <c r="W66" s="260">
        <v>6.9146518053154882</v>
      </c>
      <c r="X66" s="260">
        <v>6.7294481029859048</v>
      </c>
      <c r="Y66" s="260">
        <v>11.4199043187656</v>
      </c>
      <c r="DA66" s="68" t="s">
        <v>1045</v>
      </c>
    </row>
    <row r="67" spans="1:105" ht="12" customHeight="1" x14ac:dyDescent="0.25">
      <c r="A67" s="37" t="s">
        <v>159</v>
      </c>
      <c r="B67" s="226">
        <v>1.409292630454835E-2</v>
      </c>
      <c r="C67" s="226">
        <v>1.303299979842105E-2</v>
      </c>
      <c r="D67" s="226">
        <v>1.0382356010610281E-2</v>
      </c>
      <c r="E67" s="226">
        <v>1.082916292052487E-2</v>
      </c>
      <c r="F67" s="226">
        <v>1.196227794554639E-2</v>
      </c>
      <c r="G67" s="226">
        <v>8.076317827417091E-3</v>
      </c>
      <c r="H67" s="226">
        <v>8.6522761528364505E-3</v>
      </c>
      <c r="I67" s="226">
        <v>4.2943329583834313E-3</v>
      </c>
      <c r="J67" s="226">
        <v>3.728014663241336E-3</v>
      </c>
      <c r="K67" s="226">
        <v>3.9546440764189113E-3</v>
      </c>
      <c r="L67" s="226">
        <v>3.3474128067959852E-3</v>
      </c>
      <c r="M67" s="226">
        <v>2.9104661329566349E-3</v>
      </c>
      <c r="N67" s="226">
        <v>4.3546850227764956E-3</v>
      </c>
      <c r="O67" s="226">
        <v>4.2266927668130469E-3</v>
      </c>
      <c r="P67" s="226">
        <v>4.5600856724379432E-3</v>
      </c>
      <c r="Q67" s="226">
        <v>2.674352937024992E-3</v>
      </c>
      <c r="R67" s="226">
        <v>3.0353919076157891E-3</v>
      </c>
      <c r="S67" s="226">
        <v>2.391449103131335E-3</v>
      </c>
      <c r="T67" s="226">
        <v>2.0778087388074431E-2</v>
      </c>
      <c r="U67" s="226">
        <v>1.178818441741181E-2</v>
      </c>
      <c r="V67" s="226">
        <v>6.2130502285378548E-3</v>
      </c>
      <c r="W67" s="226">
        <v>6.2507068653982721E-3</v>
      </c>
      <c r="X67" s="226">
        <v>2.590888253540834E-2</v>
      </c>
      <c r="Y67" s="226">
        <v>4.6858340034847262E-2</v>
      </c>
      <c r="DA67" s="69" t="s">
        <v>1046</v>
      </c>
    </row>
    <row r="68" spans="1:105" ht="12" customHeight="1" x14ac:dyDescent="0.25">
      <c r="A68" s="37" t="s">
        <v>35</v>
      </c>
      <c r="B68" s="226">
        <v>4.8760553767178951</v>
      </c>
      <c r="C68" s="226">
        <v>5.1688507843286642</v>
      </c>
      <c r="D68" s="226">
        <v>5.2385230416479969</v>
      </c>
      <c r="E68" s="226">
        <v>5.5035598140114166</v>
      </c>
      <c r="F68" s="226">
        <v>6.3072876865545568</v>
      </c>
      <c r="G68" s="226">
        <v>6.6605901320949394</v>
      </c>
      <c r="H68" s="226">
        <v>6.7789562649822006</v>
      </c>
      <c r="I68" s="226">
        <v>6.4475465600224489</v>
      </c>
      <c r="J68" s="226">
        <v>5.4708076449702476</v>
      </c>
      <c r="K68" s="226">
        <v>5.3457780929851317</v>
      </c>
      <c r="L68" s="226">
        <v>5.1319380369770178</v>
      </c>
      <c r="M68" s="226">
        <v>4.5168101182255027</v>
      </c>
      <c r="N68" s="226">
        <v>3.338485528079199</v>
      </c>
      <c r="O68" s="226">
        <v>6.9939381786642576</v>
      </c>
      <c r="P68" s="226">
        <v>6.8230152173858629</v>
      </c>
      <c r="Q68" s="226">
        <v>5.656835152579462</v>
      </c>
      <c r="R68" s="226">
        <v>7.0731511452997191</v>
      </c>
      <c r="S68" s="226">
        <v>6.7574910913657371</v>
      </c>
      <c r="T68" s="226">
        <v>5.0282717867372826</v>
      </c>
      <c r="U68" s="226">
        <v>5.5244635967914144</v>
      </c>
      <c r="V68" s="226">
        <v>7.1844081943933311</v>
      </c>
      <c r="W68" s="226">
        <v>6.4344576479248623</v>
      </c>
      <c r="X68" s="226">
        <v>5.9358831996909398</v>
      </c>
      <c r="Y68" s="226">
        <v>10.346820194809229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1049</v>
      </c>
    </row>
    <row r="71" spans="1:105" ht="12" customHeight="1" x14ac:dyDescent="0.25">
      <c r="A71" s="37" t="s">
        <v>40</v>
      </c>
      <c r="B71" s="226">
        <v>0.26434755297383561</v>
      </c>
      <c r="C71" s="226">
        <v>0.33037130120656089</v>
      </c>
      <c r="D71" s="226">
        <v>0.40873005521334549</v>
      </c>
      <c r="E71" s="226">
        <v>0.40322365826533513</v>
      </c>
      <c r="F71" s="226">
        <v>0.43584751947415218</v>
      </c>
      <c r="G71" s="226">
        <v>0.45384868413379681</v>
      </c>
      <c r="H71" s="226">
        <v>0.58282591574177256</v>
      </c>
      <c r="I71" s="226">
        <v>0.64054213029429696</v>
      </c>
      <c r="J71" s="226">
        <v>0.53507400997242116</v>
      </c>
      <c r="K71" s="226">
        <v>0.64657751113555628</v>
      </c>
      <c r="L71" s="226">
        <v>0.54078319150022358</v>
      </c>
      <c r="M71" s="226">
        <v>0.46755187401530313</v>
      </c>
      <c r="N71" s="226">
        <v>0.28927900322497008</v>
      </c>
      <c r="O71" s="226">
        <v>0.54442633957520326</v>
      </c>
      <c r="P71" s="226">
        <v>0.60489846107300693</v>
      </c>
      <c r="Q71" s="226">
        <v>0.49733459010198189</v>
      </c>
      <c r="R71" s="226">
        <v>0.53065498957187185</v>
      </c>
      <c r="S71" s="226">
        <v>0.46618101321648892</v>
      </c>
      <c r="T71" s="226">
        <v>0.43747591043130468</v>
      </c>
      <c r="U71" s="226">
        <v>0.38424018067947902</v>
      </c>
      <c r="V71" s="226">
        <v>0.52093267095307028</v>
      </c>
      <c r="W71" s="226">
        <v>0.47394345052522791</v>
      </c>
      <c r="X71" s="226">
        <v>0.76765602075955652</v>
      </c>
      <c r="Y71" s="226">
        <v>1.026225783921523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144.51399382594261</v>
      </c>
      <c r="C72" s="261">
        <f t="shared" si="2"/>
        <v>169.22527869766714</v>
      </c>
      <c r="D72" s="261">
        <f t="shared" si="2"/>
        <v>192.72978834083469</v>
      </c>
      <c r="E72" s="261">
        <f t="shared" si="2"/>
        <v>207.54802886771554</v>
      </c>
      <c r="F72" s="261">
        <f t="shared" si="2"/>
        <v>232.50366154306693</v>
      </c>
      <c r="G72" s="261">
        <f t="shared" si="2"/>
        <v>234.19441892674197</v>
      </c>
      <c r="H72" s="261">
        <f t="shared" si="2"/>
        <v>245.98452086195323</v>
      </c>
      <c r="I72" s="261">
        <f t="shared" si="2"/>
        <v>251.99605171221316</v>
      </c>
      <c r="J72" s="261">
        <f t="shared" si="2"/>
        <v>200.91657161667789</v>
      </c>
      <c r="K72" s="261">
        <f t="shared" si="2"/>
        <v>203.16037225739802</v>
      </c>
      <c r="L72" s="261">
        <f t="shared" si="2"/>
        <v>184.49645160245254</v>
      </c>
      <c r="M72" s="261">
        <f t="shared" si="2"/>
        <v>152.50745228361416</v>
      </c>
      <c r="N72" s="261">
        <f t="shared" si="2"/>
        <v>116.9994072392256</v>
      </c>
      <c r="O72" s="261">
        <f t="shared" si="2"/>
        <v>221.96400669104813</v>
      </c>
      <c r="P72" s="261">
        <f t="shared" si="2"/>
        <v>237.09637578751963</v>
      </c>
      <c r="Q72" s="261">
        <f t="shared" si="2"/>
        <v>176.04980339657112</v>
      </c>
      <c r="R72" s="261">
        <f t="shared" si="2"/>
        <v>216.07133199514499</v>
      </c>
      <c r="S72" s="261">
        <f t="shared" si="2"/>
        <v>193.00485928933631</v>
      </c>
      <c r="T72" s="261">
        <f t="shared" si="2"/>
        <v>150.49633881163413</v>
      </c>
      <c r="U72" s="261">
        <f t="shared" si="2"/>
        <v>157.36616281426751</v>
      </c>
      <c r="V72" s="261">
        <f t="shared" si="2"/>
        <v>202.16901846718832</v>
      </c>
      <c r="W72" s="261">
        <f t="shared" si="2"/>
        <v>180.4365752729303</v>
      </c>
      <c r="X72" s="261">
        <f t="shared" si="2"/>
        <v>190.65230786762226</v>
      </c>
      <c r="Y72" s="261">
        <f t="shared" si="2"/>
        <v>313.54254728463172</v>
      </c>
      <c r="DA72" s="70"/>
    </row>
    <row r="73" spans="1:105" ht="12" customHeight="1" x14ac:dyDescent="0.25">
      <c r="A73" s="60" t="s">
        <v>1052</v>
      </c>
      <c r="B73" s="262">
        <v>144.4837841878043</v>
      </c>
      <c r="C73" s="262">
        <v>169.19130452065261</v>
      </c>
      <c r="D73" s="262">
        <v>192.69258879451411</v>
      </c>
      <c r="E73" s="262">
        <v>207.5101829760541</v>
      </c>
      <c r="F73" s="262">
        <v>232.46131198122589</v>
      </c>
      <c r="G73" s="262">
        <v>234.14975390387471</v>
      </c>
      <c r="H73" s="262">
        <v>245.9341498107317</v>
      </c>
      <c r="I73" s="262">
        <v>251.94526859131571</v>
      </c>
      <c r="J73" s="262">
        <v>200.87348141652799</v>
      </c>
      <c r="K73" s="262">
        <v>203.11399029884299</v>
      </c>
      <c r="L73" s="262">
        <v>184.45449804113909</v>
      </c>
      <c r="M73" s="262">
        <v>152.4705672393103</v>
      </c>
      <c r="N73" s="262">
        <v>116.9744128966915</v>
      </c>
      <c r="O73" s="262">
        <v>221.9135474933565</v>
      </c>
      <c r="P73" s="262">
        <v>237.04471913591959</v>
      </c>
      <c r="Q73" s="262">
        <v>176.00654842412641</v>
      </c>
      <c r="R73" s="262">
        <v>216.02087952637109</v>
      </c>
      <c r="S73" s="262">
        <v>192.95801187323269</v>
      </c>
      <c r="T73" s="262">
        <v>150.4577963792232</v>
      </c>
      <c r="U73" s="262">
        <v>157.32770023223159</v>
      </c>
      <c r="V73" s="262">
        <v>202.11797856044021</v>
      </c>
      <c r="W73" s="262">
        <v>180.39051316381651</v>
      </c>
      <c r="X73" s="262">
        <v>190.59806101022079</v>
      </c>
      <c r="Y73" s="262">
        <v>313.45838426770138</v>
      </c>
      <c r="DA73" s="72" t="s">
        <v>1053</v>
      </c>
    </row>
    <row r="74" spans="1:105" ht="12" customHeight="1" x14ac:dyDescent="0.25">
      <c r="A74" s="64" t="s">
        <v>28</v>
      </c>
      <c r="B74" s="229">
        <v>2.0554133384045041E-2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6.0049517707840101E-3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1054</v>
      </c>
    </row>
    <row r="75" spans="1:105" ht="12" customHeight="1" x14ac:dyDescent="0.25">
      <c r="A75" s="64" t="s">
        <v>30</v>
      </c>
      <c r="B75" s="229">
        <v>52.268540023270688</v>
      </c>
      <c r="C75" s="229">
        <v>67.142059558548794</v>
      </c>
      <c r="D75" s="229">
        <v>82.52077827247912</v>
      </c>
      <c r="E75" s="229">
        <v>91.449257279865733</v>
      </c>
      <c r="F75" s="229">
        <v>97.912041215351763</v>
      </c>
      <c r="G75" s="229">
        <v>96.913063616532369</v>
      </c>
      <c r="H75" s="229">
        <v>127.6582801227308</v>
      </c>
      <c r="I75" s="229">
        <v>135.15710615771891</v>
      </c>
      <c r="J75" s="229">
        <v>101.97435298549441</v>
      </c>
      <c r="K75" s="229">
        <v>107.5867876971337</v>
      </c>
      <c r="L75" s="229">
        <v>101.2380030258827</v>
      </c>
      <c r="M75" s="229">
        <v>76.821641993223651</v>
      </c>
      <c r="N75" s="229">
        <v>64.485620856309311</v>
      </c>
      <c r="O75" s="229">
        <v>116.6043285114782</v>
      </c>
      <c r="P75" s="229">
        <v>125.1594700171203</v>
      </c>
      <c r="Q75" s="229">
        <v>99.215622401763866</v>
      </c>
      <c r="R75" s="229">
        <v>129.22052961815311</v>
      </c>
      <c r="S75" s="229">
        <v>117.5179011276509</v>
      </c>
      <c r="T75" s="229">
        <v>94.399286959660586</v>
      </c>
      <c r="U75" s="229">
        <v>90.104720816457331</v>
      </c>
      <c r="V75" s="229">
        <v>125.26852307895381</v>
      </c>
      <c r="W75" s="229">
        <v>106.9073312155473</v>
      </c>
      <c r="X75" s="229">
        <v>117.01671393545141</v>
      </c>
      <c r="Y75" s="229">
        <v>199.64386335522619</v>
      </c>
      <c r="DA75" s="73" t="s">
        <v>1055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8.3008272388475825E-3</v>
      </c>
      <c r="H76" s="229">
        <v>0</v>
      </c>
      <c r="I76" s="229">
        <v>2.382562537322858E-2</v>
      </c>
      <c r="J76" s="229">
        <v>0</v>
      </c>
      <c r="K76" s="229">
        <v>0</v>
      </c>
      <c r="L76" s="229">
        <v>0</v>
      </c>
      <c r="M76" s="229">
        <v>7.1341679106273594E-3</v>
      </c>
      <c r="N76" s="229">
        <v>4.7613316825884221E-3</v>
      </c>
      <c r="O76" s="229">
        <v>4.3168988094886201E-2</v>
      </c>
      <c r="P76" s="229">
        <v>6.0829484831382168E-2</v>
      </c>
      <c r="Q76" s="229">
        <v>6.9896398587207991E-3</v>
      </c>
      <c r="R76" s="229">
        <v>3.4618342680371398E-3</v>
      </c>
      <c r="S76" s="229">
        <v>4.3216166596806082E-3</v>
      </c>
      <c r="T76" s="229">
        <v>3.4527530791441541E-3</v>
      </c>
      <c r="U76" s="229">
        <v>3.806338467662772E-3</v>
      </c>
      <c r="V76" s="229">
        <v>3.462511764123721E-3</v>
      </c>
      <c r="W76" s="229">
        <v>3.8462154422455748E-3</v>
      </c>
      <c r="X76" s="229">
        <v>3.2900250741708572E-3</v>
      </c>
      <c r="Y76" s="229">
        <v>1.849440633082728E-2</v>
      </c>
      <c r="DA76" s="73" t="s">
        <v>1056</v>
      </c>
    </row>
    <row r="77" spans="1:105" ht="12" customHeight="1" x14ac:dyDescent="0.25">
      <c r="A77" s="64" t="s">
        <v>159</v>
      </c>
      <c r="B77" s="229">
        <v>3.3518396555563712E-2</v>
      </c>
      <c r="C77" s="229">
        <v>2.6469533759668141E-2</v>
      </c>
      <c r="D77" s="229">
        <v>1.7794323612212851E-2</v>
      </c>
      <c r="E77" s="229">
        <v>1.745553949982313E-2</v>
      </c>
      <c r="F77" s="229">
        <v>1.9840258900796111E-2</v>
      </c>
      <c r="G77" s="229">
        <v>1.45590815814943E-2</v>
      </c>
      <c r="H77" s="229">
        <v>1.553950468755708E-2</v>
      </c>
      <c r="I77" s="229">
        <v>6.9697017612452448E-3</v>
      </c>
      <c r="J77" s="229">
        <v>6.7772351101594037E-3</v>
      </c>
      <c r="K77" s="229">
        <v>7.1757119057447123E-3</v>
      </c>
      <c r="L77" s="229">
        <v>6.4691004323827227E-3</v>
      </c>
      <c r="M77" s="229">
        <v>6.2986691419402371E-3</v>
      </c>
      <c r="N77" s="229">
        <v>8.3851220009594704E-3</v>
      </c>
      <c r="O77" s="229">
        <v>9.5179345608803183E-3</v>
      </c>
      <c r="P77" s="229">
        <v>8.9285037186171458E-3</v>
      </c>
      <c r="Q77" s="229">
        <v>6.4619454486173917E-3</v>
      </c>
      <c r="R77" s="229">
        <v>7.2969849868775244E-3</v>
      </c>
      <c r="S77" s="229">
        <v>6.421838299603749E-3</v>
      </c>
      <c r="T77" s="229">
        <v>5.4367136776500867E-2</v>
      </c>
      <c r="U77" s="229">
        <v>3.2030710647446163E-2</v>
      </c>
      <c r="V77" s="229">
        <v>1.740511181319139E-2</v>
      </c>
      <c r="W77" s="229">
        <v>1.7703831489392339E-2</v>
      </c>
      <c r="X77" s="229">
        <v>6.6571359722340212E-2</v>
      </c>
      <c r="Y77" s="229">
        <v>0.12388696450722431</v>
      </c>
      <c r="DA77" s="73" t="s">
        <v>1057</v>
      </c>
    </row>
    <row r="78" spans="1:105" ht="12" customHeight="1" x14ac:dyDescent="0.25">
      <c r="A78" s="64" t="s">
        <v>32</v>
      </c>
      <c r="B78" s="229">
        <v>4.8428201372586549E-2</v>
      </c>
      <c r="C78" s="229">
        <v>9.5792962395525899E-2</v>
      </c>
      <c r="D78" s="229">
        <v>0</v>
      </c>
      <c r="E78" s="229">
        <v>6.0254006418341494E-3</v>
      </c>
      <c r="F78" s="229">
        <v>0</v>
      </c>
      <c r="G78" s="229">
        <v>0</v>
      </c>
      <c r="H78" s="229">
        <v>1.6057167010795941E-2</v>
      </c>
      <c r="I78" s="229">
        <v>7.2046848996548327E-3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9.6283633245027856E-6</v>
      </c>
      <c r="S78" s="229">
        <v>9.6838018448740464E-6</v>
      </c>
      <c r="T78" s="229">
        <v>7.4514977183805534E-6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1058</v>
      </c>
    </row>
    <row r="79" spans="1:105" ht="12" customHeight="1" x14ac:dyDescent="0.25">
      <c r="A79" s="64" t="s">
        <v>33</v>
      </c>
      <c r="B79" s="229">
        <v>3.3863106584507241</v>
      </c>
      <c r="C79" s="229">
        <v>3.5619570604886488</v>
      </c>
      <c r="D79" s="229">
        <v>3.7582918589848622</v>
      </c>
      <c r="E79" s="229">
        <v>3.0914229867074452</v>
      </c>
      <c r="F79" s="229">
        <v>1.645876658244311</v>
      </c>
      <c r="G79" s="229">
        <v>1.5986084498526949</v>
      </c>
      <c r="H79" s="229">
        <v>1.3241525059805661</v>
      </c>
      <c r="I79" s="229">
        <v>1.9870728940281981</v>
      </c>
      <c r="J79" s="229">
        <v>1.4298222285450131</v>
      </c>
      <c r="K79" s="229">
        <v>0.85573988104662424</v>
      </c>
      <c r="L79" s="229">
        <v>1.084871916855592</v>
      </c>
      <c r="M79" s="229">
        <v>1.1174969347238191</v>
      </c>
      <c r="N79" s="229">
        <v>0.69583688082652861</v>
      </c>
      <c r="O79" s="229">
        <v>0.82284395725744164</v>
      </c>
      <c r="P79" s="229">
        <v>2.7693081935010668</v>
      </c>
      <c r="Q79" s="229">
        <v>0.3430753252915375</v>
      </c>
      <c r="R79" s="229">
        <v>2.4760370399262439E-2</v>
      </c>
      <c r="S79" s="229">
        <v>3.294572948130594E-2</v>
      </c>
      <c r="T79" s="229">
        <v>2.6272357343411799E-2</v>
      </c>
      <c r="U79" s="229">
        <v>1.6957668642303281</v>
      </c>
      <c r="V79" s="229">
        <v>1.1152885096485179</v>
      </c>
      <c r="W79" s="229">
        <v>1.41078989182518</v>
      </c>
      <c r="X79" s="229">
        <v>1.4038541903396169</v>
      </c>
      <c r="Y79" s="229">
        <v>1.2436248071244991</v>
      </c>
      <c r="DA79" s="73" t="s">
        <v>1059</v>
      </c>
    </row>
    <row r="80" spans="1:105" ht="12" customHeight="1" x14ac:dyDescent="0.25">
      <c r="A80" s="64" t="s">
        <v>35</v>
      </c>
      <c r="B80" s="229">
        <v>11.597134208455421</v>
      </c>
      <c r="C80" s="229">
        <v>10.49774207401201</v>
      </c>
      <c r="D80" s="229">
        <v>8.9783064805190467</v>
      </c>
      <c r="E80" s="229">
        <v>8.8711940551781101</v>
      </c>
      <c r="F80" s="229">
        <v>10.461069474617521</v>
      </c>
      <c r="G80" s="229">
        <v>12.00696619254755</v>
      </c>
      <c r="H80" s="229">
        <v>12.175018549529479</v>
      </c>
      <c r="I80" s="229">
        <v>10.464367120712399</v>
      </c>
      <c r="J80" s="229">
        <v>9.9454945867042692</v>
      </c>
      <c r="K80" s="229">
        <v>9.6999281771114472</v>
      </c>
      <c r="L80" s="229">
        <v>9.9178154862071501</v>
      </c>
      <c r="M80" s="229">
        <v>9.7750295698404877</v>
      </c>
      <c r="N80" s="229">
        <v>6.4283888053821387</v>
      </c>
      <c r="O80" s="229">
        <v>15.74939310234311</v>
      </c>
      <c r="P80" s="229">
        <v>13.359248294131721</v>
      </c>
      <c r="Q80" s="229">
        <v>13.66841289409369</v>
      </c>
      <c r="R80" s="229">
        <v>17.003628950736651</v>
      </c>
      <c r="S80" s="229">
        <v>18.146116947645691</v>
      </c>
      <c r="T80" s="229">
        <v>13.1567807408428</v>
      </c>
      <c r="U80" s="229">
        <v>15.011004976288509</v>
      </c>
      <c r="V80" s="229">
        <v>20.12625414819027</v>
      </c>
      <c r="W80" s="229">
        <v>18.22426749126322</v>
      </c>
      <c r="X80" s="229">
        <v>15.251905025868121</v>
      </c>
      <c r="Y80" s="229">
        <v>27.355560296922519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0.38323660440001101</v>
      </c>
      <c r="R82" s="229">
        <v>1.3053948389665031</v>
      </c>
      <c r="S82" s="229">
        <v>1.288512138711815</v>
      </c>
      <c r="T82" s="229">
        <v>0.66849875442865281</v>
      </c>
      <c r="U82" s="229">
        <v>0.58256888628409331</v>
      </c>
      <c r="V82" s="229">
        <v>0.62837232896945316</v>
      </c>
      <c r="W82" s="229">
        <v>8.3955471686648797E-2</v>
      </c>
      <c r="X82" s="229">
        <v>9.7543617649394218E-2</v>
      </c>
      <c r="Y82" s="229">
        <v>0.78286333661230501</v>
      </c>
      <c r="DA82" s="73" t="s">
        <v>1062</v>
      </c>
    </row>
    <row r="83" spans="1:105" ht="12" customHeight="1" x14ac:dyDescent="0.25">
      <c r="A83" s="64" t="s">
        <v>39</v>
      </c>
      <c r="B83" s="229">
        <v>77.129298566315299</v>
      </c>
      <c r="C83" s="229">
        <v>87.867283331447908</v>
      </c>
      <c r="D83" s="229">
        <v>97.417417858918867</v>
      </c>
      <c r="E83" s="229">
        <v>104.0748277141611</v>
      </c>
      <c r="F83" s="229">
        <v>122.42248437411151</v>
      </c>
      <c r="G83" s="229">
        <v>123.60825573612181</v>
      </c>
      <c r="H83" s="229">
        <v>104.7451019607925</v>
      </c>
      <c r="I83" s="229">
        <v>104.29872240682209</v>
      </c>
      <c r="J83" s="229">
        <v>87.517034380674119</v>
      </c>
      <c r="K83" s="229">
        <v>84.964358831645484</v>
      </c>
      <c r="L83" s="229">
        <v>72.20733851176135</v>
      </c>
      <c r="M83" s="229">
        <v>64.742965904469756</v>
      </c>
      <c r="N83" s="229">
        <v>45.345414948719153</v>
      </c>
      <c r="O83" s="229">
        <v>88.684294999621955</v>
      </c>
      <c r="P83" s="229">
        <v>95.686934642616606</v>
      </c>
      <c r="Q83" s="229">
        <v>62.382749613269908</v>
      </c>
      <c r="R83" s="229">
        <v>68.455797300497451</v>
      </c>
      <c r="S83" s="229">
        <v>55.961782790981857</v>
      </c>
      <c r="T83" s="229">
        <v>42.149130225594391</v>
      </c>
      <c r="U83" s="229">
        <v>49.897801639856262</v>
      </c>
      <c r="V83" s="229">
        <v>54.958672871100823</v>
      </c>
      <c r="W83" s="229">
        <v>53.742619046562517</v>
      </c>
      <c r="X83" s="229">
        <v>56.758182856115823</v>
      </c>
      <c r="Y83" s="229">
        <v>84.290091100977818</v>
      </c>
      <c r="DA83" s="73" t="s">
        <v>1063</v>
      </c>
    </row>
    <row r="84" spans="1:105" ht="12" customHeight="1" x14ac:dyDescent="0.25">
      <c r="A84" s="60" t="s">
        <v>1064</v>
      </c>
      <c r="B84" s="262">
        <v>3.0209638138302741E-2</v>
      </c>
      <c r="C84" s="262">
        <v>3.3974177014517673E-2</v>
      </c>
      <c r="D84" s="262">
        <v>3.7199546320565158E-2</v>
      </c>
      <c r="E84" s="262">
        <v>3.7845891661455959E-2</v>
      </c>
      <c r="F84" s="262">
        <v>4.2349561841045873E-2</v>
      </c>
      <c r="G84" s="262">
        <v>4.4665022867264481E-2</v>
      </c>
      <c r="H84" s="262">
        <v>5.0371051221529559E-2</v>
      </c>
      <c r="I84" s="262">
        <v>5.0783120897435571E-2</v>
      </c>
      <c r="J84" s="262">
        <v>4.3090200149879292E-2</v>
      </c>
      <c r="K84" s="262">
        <v>4.6381958555037232E-2</v>
      </c>
      <c r="L84" s="262">
        <v>4.1953561313456691E-2</v>
      </c>
      <c r="M84" s="262">
        <v>3.6885044303848501E-2</v>
      </c>
      <c r="N84" s="262">
        <v>2.4994342534099621E-2</v>
      </c>
      <c r="O84" s="262">
        <v>5.0459197691620453E-2</v>
      </c>
      <c r="P84" s="262">
        <v>5.1656651600048939E-2</v>
      </c>
      <c r="Q84" s="262">
        <v>4.3254972444714011E-2</v>
      </c>
      <c r="R84" s="262">
        <v>5.0452468773900583E-2</v>
      </c>
      <c r="S84" s="262">
        <v>4.6847416103616771E-2</v>
      </c>
      <c r="T84" s="262">
        <v>3.8542432410938611E-2</v>
      </c>
      <c r="U84" s="262">
        <v>3.8462582035910929E-2</v>
      </c>
      <c r="V84" s="262">
        <v>5.103990674810973E-2</v>
      </c>
      <c r="W84" s="262">
        <v>4.6062109113778511E-2</v>
      </c>
      <c r="X84" s="262">
        <v>5.4246857401460409E-2</v>
      </c>
      <c r="Y84" s="262">
        <v>8.4163016930330833E-2</v>
      </c>
      <c r="DA84" s="72" t="s">
        <v>1065</v>
      </c>
    </row>
    <row r="85" spans="1:105" ht="12" customHeight="1" x14ac:dyDescent="0.25">
      <c r="A85" s="57" t="s">
        <v>1010</v>
      </c>
      <c r="B85" s="261">
        <v>38.396346537686298</v>
      </c>
      <c r="C85" s="261">
        <v>41.432950950631088</v>
      </c>
      <c r="D85" s="261">
        <v>42.856779138865321</v>
      </c>
      <c r="E85" s="261">
        <v>44.881094312133712</v>
      </c>
      <c r="F85" s="261">
        <v>51.123121804655817</v>
      </c>
      <c r="G85" s="261">
        <v>53.749914484370741</v>
      </c>
      <c r="H85" s="261">
        <v>55.847983682089797</v>
      </c>
      <c r="I85" s="261">
        <v>54.046930268633147</v>
      </c>
      <c r="J85" s="261">
        <v>45.591971976191893</v>
      </c>
      <c r="K85" s="261">
        <v>45.589279518132173</v>
      </c>
      <c r="L85" s="261">
        <v>43.013799044332522</v>
      </c>
      <c r="M85" s="261">
        <v>37.64316871046961</v>
      </c>
      <c r="N85" s="261">
        <v>27.466323636010429</v>
      </c>
      <c r="O85" s="261">
        <v>56.633819289641437</v>
      </c>
      <c r="P85" s="261">
        <v>56.198946188139352</v>
      </c>
      <c r="Q85" s="261">
        <v>46.198054840784678</v>
      </c>
      <c r="R85" s="261">
        <v>56.932342911113849</v>
      </c>
      <c r="S85" s="261">
        <v>53.800235433958079</v>
      </c>
      <c r="T85" s="261">
        <v>41.055139062634183</v>
      </c>
      <c r="U85" s="261">
        <v>44.090596653977343</v>
      </c>
      <c r="V85" s="261">
        <v>57.393140005904577</v>
      </c>
      <c r="W85" s="261">
        <v>51.457502736888813</v>
      </c>
      <c r="X85" s="261">
        <v>50.617533247897583</v>
      </c>
      <c r="Y85" s="261">
        <v>85.551300482831564</v>
      </c>
      <c r="DA85" s="70" t="s">
        <v>1066</v>
      </c>
    </row>
    <row r="86" spans="1:105" ht="12" customHeight="1" x14ac:dyDescent="0.25">
      <c r="A86" s="60" t="s">
        <v>1012</v>
      </c>
      <c r="B86" s="262">
        <v>38.191113459930811</v>
      </c>
      <c r="C86" s="262">
        <v>41.172821131576647</v>
      </c>
      <c r="D86" s="262">
        <v>42.525633817292601</v>
      </c>
      <c r="E86" s="262">
        <v>44.555515761560933</v>
      </c>
      <c r="F86" s="262">
        <v>50.772933770245047</v>
      </c>
      <c r="G86" s="262">
        <v>53.386831035606633</v>
      </c>
      <c r="H86" s="262">
        <v>55.373141206812981</v>
      </c>
      <c r="I86" s="262">
        <v>53.517178768271847</v>
      </c>
      <c r="J86" s="262">
        <v>45.150675137504308</v>
      </c>
      <c r="K86" s="262">
        <v>45.044859920955453</v>
      </c>
      <c r="L86" s="262">
        <v>42.565552581731531</v>
      </c>
      <c r="M86" s="262">
        <v>37.258026237041193</v>
      </c>
      <c r="N86" s="262">
        <v>27.231067930600769</v>
      </c>
      <c r="O86" s="262">
        <v>56.19781940952052</v>
      </c>
      <c r="P86" s="262">
        <v>55.707632362674232</v>
      </c>
      <c r="Q86" s="262">
        <v>45.795825414980698</v>
      </c>
      <c r="R86" s="262">
        <v>56.508661527887931</v>
      </c>
      <c r="S86" s="262">
        <v>53.431841929077272</v>
      </c>
      <c r="T86" s="262">
        <v>40.702563255068789</v>
      </c>
      <c r="U86" s="262">
        <v>43.786774093273429</v>
      </c>
      <c r="V86" s="262">
        <v>56.980409940182788</v>
      </c>
      <c r="W86" s="262">
        <v>51.081694213175552</v>
      </c>
      <c r="X86" s="262">
        <v>49.97419060641063</v>
      </c>
      <c r="Y86" s="262">
        <v>84.715420511658962</v>
      </c>
      <c r="DA86" s="72" t="s">
        <v>1067</v>
      </c>
    </row>
    <row r="87" spans="1:105" ht="12" customHeight="1" x14ac:dyDescent="0.25">
      <c r="A87" s="59" t="s">
        <v>28</v>
      </c>
      <c r="B87" s="230">
        <v>6.7094849042888816E-2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2.5361803764382629E-2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1068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3.683801058485181E-2</v>
      </c>
      <c r="H88" s="295">
        <v>0</v>
      </c>
      <c r="I88" s="295">
        <v>0.1214088439537815</v>
      </c>
      <c r="J88" s="295">
        <v>0</v>
      </c>
      <c r="K88" s="295">
        <v>0</v>
      </c>
      <c r="L88" s="295">
        <v>0</v>
      </c>
      <c r="M88" s="295">
        <v>2.7154930380733851E-2</v>
      </c>
      <c r="N88" s="295">
        <v>2.0109397110974508E-2</v>
      </c>
      <c r="O88" s="295">
        <v>0.15352428244953961</v>
      </c>
      <c r="P88" s="295">
        <v>0.25233933967009831</v>
      </c>
      <c r="Q88" s="295">
        <v>2.3395665639393999E-2</v>
      </c>
      <c r="R88" s="295">
        <v>1.149753449023525E-2</v>
      </c>
      <c r="S88" s="295">
        <v>1.2717607007112639E-2</v>
      </c>
      <c r="T88" s="295">
        <v>1.0634889792709049E-2</v>
      </c>
      <c r="U88" s="295">
        <v>1.1076562266334789E-2</v>
      </c>
      <c r="V88" s="295">
        <v>9.7927307918964229E-3</v>
      </c>
      <c r="W88" s="295">
        <v>1.0768013035727201E-2</v>
      </c>
      <c r="X88" s="295">
        <v>1.07308998029133E-2</v>
      </c>
      <c r="Y88" s="295">
        <v>5.697740683137896E-2</v>
      </c>
      <c r="DA88" s="122" t="s">
        <v>1069</v>
      </c>
    </row>
    <row r="89" spans="1:105" ht="12" customHeight="1" x14ac:dyDescent="0.25">
      <c r="A89" s="59" t="s">
        <v>159</v>
      </c>
      <c r="B89" s="295">
        <v>0.10941408791289289</v>
      </c>
      <c r="C89" s="295">
        <v>0.1026200480162211</v>
      </c>
      <c r="D89" s="295">
        <v>8.4115874914592242E-2</v>
      </c>
      <c r="E89" s="295">
        <v>8.7438896386900361E-2</v>
      </c>
      <c r="F89" s="295">
        <v>9.6112663572809939E-2</v>
      </c>
      <c r="G89" s="295">
        <v>6.4611343661606785E-2</v>
      </c>
      <c r="H89" s="295">
        <v>7.0492202117720074E-2</v>
      </c>
      <c r="I89" s="295">
        <v>3.5515686168986177E-2</v>
      </c>
      <c r="J89" s="295">
        <v>3.0746421145630282E-2</v>
      </c>
      <c r="K89" s="295">
        <v>3.3298184641158579E-2</v>
      </c>
      <c r="L89" s="295">
        <v>2.7746164694006328E-2</v>
      </c>
      <c r="M89" s="295">
        <v>2.397475419465183E-2</v>
      </c>
      <c r="N89" s="295">
        <v>3.5414409115391822E-2</v>
      </c>
      <c r="O89" s="295">
        <v>3.384916205700738E-2</v>
      </c>
      <c r="P89" s="295">
        <v>3.7038168888708568E-2</v>
      </c>
      <c r="Q89" s="295">
        <v>2.1629371205331999E-2</v>
      </c>
      <c r="R89" s="295">
        <v>2.423493733826922E-2</v>
      </c>
      <c r="S89" s="295">
        <v>1.8898116651471081E-2</v>
      </c>
      <c r="T89" s="295">
        <v>0.16745724200658549</v>
      </c>
      <c r="U89" s="295">
        <v>9.3210355289093411E-2</v>
      </c>
      <c r="V89" s="295">
        <v>4.9225413803777977E-2</v>
      </c>
      <c r="W89" s="295">
        <v>4.9564329175693297E-2</v>
      </c>
      <c r="X89" s="295">
        <v>0.21713226337770841</v>
      </c>
      <c r="Y89" s="295">
        <v>0.38166988718458511</v>
      </c>
      <c r="DA89" s="122" t="s">
        <v>1070</v>
      </c>
    </row>
    <row r="90" spans="1:105" ht="12" customHeight="1" x14ac:dyDescent="0.25">
      <c r="A90" s="59" t="s">
        <v>32</v>
      </c>
      <c r="B90" s="295">
        <v>0.15808415756582289</v>
      </c>
      <c r="C90" s="295">
        <v>0.37138086714709728</v>
      </c>
      <c r="D90" s="295">
        <v>0</v>
      </c>
      <c r="E90" s="295">
        <v>3.0182646741811529E-2</v>
      </c>
      <c r="F90" s="295">
        <v>0</v>
      </c>
      <c r="G90" s="295">
        <v>0</v>
      </c>
      <c r="H90" s="295">
        <v>7.2840485274241876E-2</v>
      </c>
      <c r="I90" s="295">
        <v>3.6713095711696293E-2</v>
      </c>
      <c r="J90" s="295">
        <v>0</v>
      </c>
      <c r="K90" s="295">
        <v>0</v>
      </c>
      <c r="L90" s="295">
        <v>0</v>
      </c>
      <c r="M90" s="295">
        <v>0</v>
      </c>
      <c r="N90" s="295">
        <v>0</v>
      </c>
      <c r="O90" s="295">
        <v>0</v>
      </c>
      <c r="P90" s="295">
        <v>0</v>
      </c>
      <c r="Q90" s="295">
        <v>0</v>
      </c>
      <c r="R90" s="295">
        <v>3.1977972033524081E-5</v>
      </c>
      <c r="S90" s="295">
        <v>2.8497387874972299E-5</v>
      </c>
      <c r="T90" s="295">
        <v>2.2951498473572611E-5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1071</v>
      </c>
    </row>
    <row r="91" spans="1:105" ht="12" customHeight="1" x14ac:dyDescent="0.25">
      <c r="A91" s="59" t="s">
        <v>35</v>
      </c>
      <c r="B91" s="295">
        <v>37.85652036540921</v>
      </c>
      <c r="C91" s="295">
        <v>40.698820216413331</v>
      </c>
      <c r="D91" s="295">
        <v>42.441517942378013</v>
      </c>
      <c r="E91" s="295">
        <v>44.43789421843222</v>
      </c>
      <c r="F91" s="295">
        <v>50.676821106672243</v>
      </c>
      <c r="G91" s="295">
        <v>53.285381681360157</v>
      </c>
      <c r="H91" s="295">
        <v>55.22980851942102</v>
      </c>
      <c r="I91" s="295">
        <v>53.323541142437392</v>
      </c>
      <c r="J91" s="295">
        <v>45.119928716358679</v>
      </c>
      <c r="K91" s="295">
        <v>45.011561736314292</v>
      </c>
      <c r="L91" s="295">
        <v>42.537806417037523</v>
      </c>
      <c r="M91" s="295">
        <v>37.2068965524658</v>
      </c>
      <c r="N91" s="295">
        <v>27.150182320610021</v>
      </c>
      <c r="O91" s="295">
        <v>56.010445965013972</v>
      </c>
      <c r="P91" s="295">
        <v>55.418254854115418</v>
      </c>
      <c r="Q91" s="295">
        <v>45.750800378135978</v>
      </c>
      <c r="R91" s="295">
        <v>56.472897078087392</v>
      </c>
      <c r="S91" s="295">
        <v>53.400197708030817</v>
      </c>
      <c r="T91" s="295">
        <v>40.52444817177102</v>
      </c>
      <c r="U91" s="295">
        <v>43.682487175718002</v>
      </c>
      <c r="V91" s="295">
        <v>56.921391795587112</v>
      </c>
      <c r="W91" s="295">
        <v>51.021361870964142</v>
      </c>
      <c r="X91" s="295">
        <v>49.746327443230008</v>
      </c>
      <c r="Y91" s="295">
        <v>84.276773217642997</v>
      </c>
      <c r="DA91" s="122" t="s">
        <v>1072</v>
      </c>
    </row>
    <row r="92" spans="1:105" ht="12" customHeight="1" x14ac:dyDescent="0.25">
      <c r="A92" s="60" t="s">
        <v>1019</v>
      </c>
      <c r="B92" s="262">
        <v>0.2052330777554878</v>
      </c>
      <c r="C92" s="262">
        <v>0.26012981905444371</v>
      </c>
      <c r="D92" s="262">
        <v>0.33114532157272109</v>
      </c>
      <c r="E92" s="262">
        <v>0.32557855057277718</v>
      </c>
      <c r="F92" s="262">
        <v>0.35018803441077812</v>
      </c>
      <c r="G92" s="262">
        <v>0.36308344876411219</v>
      </c>
      <c r="H92" s="262">
        <v>0.47484247527681611</v>
      </c>
      <c r="I92" s="262">
        <v>0.52975150036130136</v>
      </c>
      <c r="J92" s="262">
        <v>0.44129683868757452</v>
      </c>
      <c r="K92" s="262">
        <v>0.54441959717671129</v>
      </c>
      <c r="L92" s="262">
        <v>0.44824646260099121</v>
      </c>
      <c r="M92" s="262">
        <v>0.38514247342842139</v>
      </c>
      <c r="N92" s="262">
        <v>0.2352557054096642</v>
      </c>
      <c r="O92" s="262">
        <v>0.435999880120918</v>
      </c>
      <c r="P92" s="262">
        <v>0.49131382546512459</v>
      </c>
      <c r="Q92" s="262">
        <v>0.40222942580397619</v>
      </c>
      <c r="R92" s="262">
        <v>0.42368138322591992</v>
      </c>
      <c r="S92" s="262">
        <v>0.36839350488080841</v>
      </c>
      <c r="T92" s="262">
        <v>0.35257580756539242</v>
      </c>
      <c r="U92" s="262">
        <v>0.30382256070390817</v>
      </c>
      <c r="V92" s="262">
        <v>0.41273006572179127</v>
      </c>
      <c r="W92" s="262">
        <v>0.37580852371325463</v>
      </c>
      <c r="X92" s="262">
        <v>0.64334264148695175</v>
      </c>
      <c r="Y92" s="262">
        <v>0.83587997117260027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8.6954287137094326</v>
      </c>
      <c r="C93" s="261">
        <f t="shared" si="3"/>
        <v>9.6212203867065398</v>
      </c>
      <c r="D93" s="261">
        <f t="shared" si="3"/>
        <v>10.293095680429129</v>
      </c>
      <c r="E93" s="261">
        <f t="shared" si="3"/>
        <v>10.896869771932586</v>
      </c>
      <c r="F93" s="261">
        <f t="shared" si="3"/>
        <v>12.342271050877109</v>
      </c>
      <c r="G93" s="261">
        <f t="shared" si="3"/>
        <v>12.774242472616937</v>
      </c>
      <c r="H93" s="261">
        <f t="shared" si="3"/>
        <v>13.29851066516861</v>
      </c>
      <c r="I93" s="261">
        <f t="shared" si="3"/>
        <v>13.132982718226858</v>
      </c>
      <c r="J93" s="261">
        <f t="shared" si="3"/>
        <v>10.851458678682068</v>
      </c>
      <c r="K93" s="261">
        <f t="shared" si="3"/>
        <v>10.886281890106048</v>
      </c>
      <c r="L93" s="261">
        <f t="shared" si="3"/>
        <v>10.13363100069812</v>
      </c>
      <c r="M93" s="261">
        <f t="shared" si="3"/>
        <v>8.6933512918850422</v>
      </c>
      <c r="N93" s="261">
        <f t="shared" si="3"/>
        <v>6.4608567507576726</v>
      </c>
      <c r="O93" s="261">
        <f t="shared" si="3"/>
        <v>12.957256400359894</v>
      </c>
      <c r="P93" s="261">
        <f t="shared" si="3"/>
        <v>13.170930748718234</v>
      </c>
      <c r="Q93" s="261">
        <f t="shared" si="3"/>
        <v>10.464205259565887</v>
      </c>
      <c r="R93" s="261">
        <f t="shared" si="3"/>
        <v>12.897169931643724</v>
      </c>
      <c r="S93" s="261">
        <f t="shared" si="3"/>
        <v>11.983000802716955</v>
      </c>
      <c r="T93" s="261">
        <f t="shared" si="3"/>
        <v>9.1812654919054566</v>
      </c>
      <c r="U93" s="261">
        <f t="shared" si="3"/>
        <v>9.7992547717186813</v>
      </c>
      <c r="V93" s="261">
        <f t="shared" si="3"/>
        <v>12.703956356412316</v>
      </c>
      <c r="W93" s="261">
        <f t="shared" si="3"/>
        <v>11.37257417503835</v>
      </c>
      <c r="X93" s="261">
        <f t="shared" si="3"/>
        <v>11.393816566665892</v>
      </c>
      <c r="Y93" s="261">
        <f t="shared" si="3"/>
        <v>19.11586723472778</v>
      </c>
      <c r="DA93" s="70"/>
    </row>
    <row r="94" spans="1:105" ht="12" customHeight="1" x14ac:dyDescent="0.25">
      <c r="A94" s="60" t="s">
        <v>1022</v>
      </c>
      <c r="B94" s="262">
        <v>5.2421306567263546</v>
      </c>
      <c r="C94" s="262">
        <v>5.5551217105148014</v>
      </c>
      <c r="D94" s="262">
        <v>5.6275008223786687</v>
      </c>
      <c r="E94" s="262">
        <v>5.9121838395924327</v>
      </c>
      <c r="F94" s="262">
        <v>6.7752824747664997</v>
      </c>
      <c r="G94" s="262">
        <v>7.1511326763425354</v>
      </c>
      <c r="H94" s="262">
        <v>7.2784277793048942</v>
      </c>
      <c r="I94" s="262">
        <v>6.9194011365355568</v>
      </c>
      <c r="J94" s="262">
        <v>5.8712632248556229</v>
      </c>
      <c r="K94" s="262">
        <v>5.737256600673442</v>
      </c>
      <c r="L94" s="262">
        <v>5.5074560886168502</v>
      </c>
      <c r="M94" s="262">
        <v>4.8473026513826962</v>
      </c>
      <c r="N94" s="262">
        <v>3.58454261759847</v>
      </c>
      <c r="O94" s="262">
        <v>7.5055571720783538</v>
      </c>
      <c r="P94" s="262">
        <v>7.3224230503751411</v>
      </c>
      <c r="Q94" s="262">
        <v>6.0700204905169244</v>
      </c>
      <c r="R94" s="262">
        <v>7.5895734748133314</v>
      </c>
      <c r="S94" s="262">
        <v>7.2504732647901546</v>
      </c>
      <c r="T94" s="262">
        <v>5.4104046128590131</v>
      </c>
      <c r="U94" s="262">
        <v>5.9355967527954716</v>
      </c>
      <c r="V94" s="262">
        <v>7.7115497558908581</v>
      </c>
      <c r="W94" s="262">
        <v>6.907133063038871</v>
      </c>
      <c r="X94" s="262">
        <v>6.3872179329660481</v>
      </c>
      <c r="Y94" s="262">
        <v>11.135980684467709</v>
      </c>
      <c r="DA94" s="72" t="s">
        <v>1074</v>
      </c>
    </row>
    <row r="95" spans="1:105" ht="12" customHeight="1" x14ac:dyDescent="0.25">
      <c r="A95" s="60" t="s">
        <v>1024</v>
      </c>
      <c r="B95" s="262">
        <v>3.169104317492061</v>
      </c>
      <c r="C95" s="262">
        <v>3.711038554621223</v>
      </c>
      <c r="D95" s="262">
        <v>4.2265152351191126</v>
      </c>
      <c r="E95" s="262">
        <v>4.5515240377299691</v>
      </c>
      <c r="F95" s="262">
        <v>5.098801582411455</v>
      </c>
      <c r="G95" s="262">
        <v>5.1358358324276789</v>
      </c>
      <c r="H95" s="262">
        <v>5.3943145271641972</v>
      </c>
      <c r="I95" s="262">
        <v>5.5261622814820388</v>
      </c>
      <c r="J95" s="262">
        <v>4.4059547637492864</v>
      </c>
      <c r="K95" s="262">
        <v>4.4550980389772823</v>
      </c>
      <c r="L95" s="262">
        <v>4.0458211238652382</v>
      </c>
      <c r="M95" s="262">
        <v>3.3442862508396818</v>
      </c>
      <c r="N95" s="262">
        <v>2.5657143397154631</v>
      </c>
      <c r="O95" s="262">
        <v>4.8674471355003242</v>
      </c>
      <c r="P95" s="262">
        <v>5.1993339396196792</v>
      </c>
      <c r="Q95" s="262">
        <v>3.8605239726608431</v>
      </c>
      <c r="R95" s="262">
        <v>4.7381974788644898</v>
      </c>
      <c r="S95" s="262">
        <v>4.2323370194076233</v>
      </c>
      <c r="T95" s="262">
        <v>3.3001381766548792</v>
      </c>
      <c r="U95" s="262">
        <v>3.4508225048908101</v>
      </c>
      <c r="V95" s="262">
        <v>4.4332515382215849</v>
      </c>
      <c r="W95" s="262">
        <v>3.9566817640862531</v>
      </c>
      <c r="X95" s="262">
        <v>4.1805739062591014</v>
      </c>
      <c r="Y95" s="262">
        <v>6.8753896814166362</v>
      </c>
      <c r="DA95" s="72" t="s">
        <v>1075</v>
      </c>
    </row>
    <row r="96" spans="1:105" ht="12" customHeight="1" x14ac:dyDescent="0.25">
      <c r="A96" s="64" t="s">
        <v>28</v>
      </c>
      <c r="B96" s="229">
        <v>4.5083393417365281E-4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1.31712487253151E-4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1076</v>
      </c>
    </row>
    <row r="97" spans="1:105" ht="12" customHeight="1" x14ac:dyDescent="0.25">
      <c r="A97" s="64" t="s">
        <v>30</v>
      </c>
      <c r="B97" s="229">
        <v>1.1464570698220651</v>
      </c>
      <c r="C97" s="229">
        <v>1.4726925379787119</v>
      </c>
      <c r="D97" s="229">
        <v>1.810009034413101</v>
      </c>
      <c r="E97" s="229">
        <v>2.0058461072722058</v>
      </c>
      <c r="F97" s="229">
        <v>2.1476006757042239</v>
      </c>
      <c r="G97" s="229">
        <v>2.12568912182783</v>
      </c>
      <c r="H97" s="229">
        <v>2.8000540612550342</v>
      </c>
      <c r="I97" s="229">
        <v>2.9645331555505732</v>
      </c>
      <c r="J97" s="229">
        <v>2.236703337585118</v>
      </c>
      <c r="K97" s="229">
        <v>2.359806363826312</v>
      </c>
      <c r="L97" s="229">
        <v>2.2205522528851391</v>
      </c>
      <c r="M97" s="229">
        <v>1.685004297790978</v>
      </c>
      <c r="N97" s="229">
        <v>1.414426266730739</v>
      </c>
      <c r="O97" s="229">
        <v>2.5575969165069781</v>
      </c>
      <c r="P97" s="229">
        <v>2.745245212367259</v>
      </c>
      <c r="Q97" s="229">
        <v>2.176193398335923</v>
      </c>
      <c r="R97" s="229">
        <v>2.834320409196939</v>
      </c>
      <c r="S97" s="229">
        <v>2.5776351992701998</v>
      </c>
      <c r="T97" s="229">
        <v>2.0705519969159569</v>
      </c>
      <c r="U97" s="229">
        <v>1.976355072446633</v>
      </c>
      <c r="V97" s="229">
        <v>2.7476371799574988</v>
      </c>
      <c r="W97" s="229">
        <v>2.344903179490105</v>
      </c>
      <c r="X97" s="229">
        <v>2.5666421698198731</v>
      </c>
      <c r="Y97" s="229">
        <v>4.3789843467655176</v>
      </c>
      <c r="DA97" s="73" t="s">
        <v>1077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1.820701720214776E-4</v>
      </c>
      <c r="H98" s="229">
        <v>0</v>
      </c>
      <c r="I98" s="229">
        <v>5.2259077142596333E-4</v>
      </c>
      <c r="J98" s="229">
        <v>0</v>
      </c>
      <c r="K98" s="229">
        <v>0</v>
      </c>
      <c r="L98" s="229">
        <v>0</v>
      </c>
      <c r="M98" s="229">
        <v>1.5648069057974521E-4</v>
      </c>
      <c r="N98" s="229">
        <v>1.044349501027006E-4</v>
      </c>
      <c r="O98" s="229">
        <v>9.4686768707166052E-4</v>
      </c>
      <c r="P98" s="229">
        <v>1.3342326551980151E-3</v>
      </c>
      <c r="Q98" s="229">
        <v>1.5331061529503051E-4</v>
      </c>
      <c r="R98" s="229">
        <v>7.593180083806603E-5</v>
      </c>
      <c r="S98" s="229">
        <v>9.4790249935158214E-5</v>
      </c>
      <c r="T98" s="229">
        <v>7.5732614229752129E-5</v>
      </c>
      <c r="U98" s="229">
        <v>8.3488148787872103E-5</v>
      </c>
      <c r="V98" s="229">
        <v>7.5946661023138957E-5</v>
      </c>
      <c r="W98" s="229">
        <v>8.4362809519034911E-5</v>
      </c>
      <c r="X98" s="229">
        <v>7.2163341552982966E-5</v>
      </c>
      <c r="Y98" s="229">
        <v>4.0565592382528758E-4</v>
      </c>
      <c r="DA98" s="73" t="s">
        <v>1078</v>
      </c>
    </row>
    <row r="99" spans="1:105" ht="12" customHeight="1" x14ac:dyDescent="0.25">
      <c r="A99" s="64" t="s">
        <v>159</v>
      </c>
      <c r="B99" s="229">
        <v>7.3519181295511843E-4</v>
      </c>
      <c r="C99" s="229">
        <v>5.8058220298777856E-4</v>
      </c>
      <c r="D99" s="229">
        <v>3.9030032403508061E-4</v>
      </c>
      <c r="E99" s="229">
        <v>3.8286944035974409E-4</v>
      </c>
      <c r="F99" s="229">
        <v>4.35175826104785E-4</v>
      </c>
      <c r="G99" s="229">
        <v>3.1933859261783692E-4</v>
      </c>
      <c r="H99" s="229">
        <v>3.4084317263599249E-4</v>
      </c>
      <c r="I99" s="229">
        <v>1.528732934796617E-4</v>
      </c>
      <c r="J99" s="229">
        <v>1.4865173395754581E-4</v>
      </c>
      <c r="K99" s="229">
        <v>1.5739191570464321E-4</v>
      </c>
      <c r="L99" s="229">
        <v>1.4189311434358411E-4</v>
      </c>
      <c r="M99" s="229">
        <v>1.381548779635418E-4</v>
      </c>
      <c r="N99" s="229">
        <v>1.839190915805301E-4</v>
      </c>
      <c r="O99" s="229">
        <v>2.087661787103079E-4</v>
      </c>
      <c r="P99" s="229">
        <v>1.9583761487472099E-4</v>
      </c>
      <c r="Q99" s="229">
        <v>1.4173617707848019E-4</v>
      </c>
      <c r="R99" s="229">
        <v>1.6005191694404869E-4</v>
      </c>
      <c r="S99" s="229">
        <v>1.408564677061383E-4</v>
      </c>
      <c r="T99" s="229">
        <v>1.192487647362115E-3</v>
      </c>
      <c r="U99" s="229">
        <v>7.0256094118642802E-4</v>
      </c>
      <c r="V99" s="229">
        <v>3.8176336052992723E-4</v>
      </c>
      <c r="W99" s="229">
        <v>3.8831547169513372E-4</v>
      </c>
      <c r="X99" s="229">
        <v>1.460174819640371E-3</v>
      </c>
      <c r="Y99" s="229">
        <v>2.7173341029779739E-3</v>
      </c>
      <c r="DA99" s="73" t="s">
        <v>1079</v>
      </c>
    </row>
    <row r="100" spans="1:105" ht="12" customHeight="1" x14ac:dyDescent="0.25">
      <c r="A100" s="64" t="s">
        <v>32</v>
      </c>
      <c r="B100" s="229">
        <v>1.062223161726917E-3</v>
      </c>
      <c r="C100" s="229">
        <v>2.1011208449414382E-3</v>
      </c>
      <c r="D100" s="229">
        <v>0</v>
      </c>
      <c r="E100" s="229">
        <v>1.3216101236548201E-4</v>
      </c>
      <c r="F100" s="229">
        <v>0</v>
      </c>
      <c r="G100" s="229">
        <v>0</v>
      </c>
      <c r="H100" s="229">
        <v>3.5219756726789688E-4</v>
      </c>
      <c r="I100" s="229">
        <v>1.5802740875050559E-4</v>
      </c>
      <c r="J100" s="229">
        <v>0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2.1118832091497499E-7</v>
      </c>
      <c r="S100" s="229">
        <v>2.124043082678224E-7</v>
      </c>
      <c r="T100" s="229">
        <v>1.6344099598337711E-7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1080</v>
      </c>
    </row>
    <row r="101" spans="1:105" ht="12" customHeight="1" x14ac:dyDescent="0.25">
      <c r="A101" s="64" t="s">
        <v>33</v>
      </c>
      <c r="B101" s="229">
        <v>7.4275267556090277E-2</v>
      </c>
      <c r="C101" s="229">
        <v>7.8127892085406297E-2</v>
      </c>
      <c r="D101" s="229">
        <v>8.2434295472374047E-2</v>
      </c>
      <c r="E101" s="229">
        <v>6.7807207496962271E-2</v>
      </c>
      <c r="F101" s="229">
        <v>3.610062439201895E-2</v>
      </c>
      <c r="G101" s="229">
        <v>3.5063844492211851E-2</v>
      </c>
      <c r="H101" s="229">
        <v>2.904393352728336E-2</v>
      </c>
      <c r="I101" s="229">
        <v>4.358441553171713E-2</v>
      </c>
      <c r="J101" s="229">
        <v>3.1361691024359241E-2</v>
      </c>
      <c r="K101" s="229">
        <v>1.8769780753734651E-2</v>
      </c>
      <c r="L101" s="229">
        <v>2.3795558061823999E-2</v>
      </c>
      <c r="M101" s="229">
        <v>2.4511154525231001E-2</v>
      </c>
      <c r="N101" s="229">
        <v>1.52624716724695E-2</v>
      </c>
      <c r="O101" s="229">
        <v>1.8048242245491529E-2</v>
      </c>
      <c r="P101" s="229">
        <v>6.0741948321915318E-2</v>
      </c>
      <c r="Q101" s="229">
        <v>7.5250070498788686E-3</v>
      </c>
      <c r="R101" s="229">
        <v>5.4309344938674887E-4</v>
      </c>
      <c r="S101" s="229">
        <v>7.2263094525831979E-4</v>
      </c>
      <c r="T101" s="229">
        <v>5.7625733957436347E-4</v>
      </c>
      <c r="U101" s="229">
        <v>3.7194915132531002E-2</v>
      </c>
      <c r="V101" s="229">
        <v>2.446271497555878E-2</v>
      </c>
      <c r="W101" s="229">
        <v>3.0944236146569049E-2</v>
      </c>
      <c r="X101" s="229">
        <v>3.079210861442909E-2</v>
      </c>
      <c r="Y101" s="229">
        <v>2.7277640655339021E-2</v>
      </c>
      <c r="DA101" s="73" t="s">
        <v>1081</v>
      </c>
    </row>
    <row r="102" spans="1:105" ht="12" customHeight="1" x14ac:dyDescent="0.25">
      <c r="A102" s="64" t="s">
        <v>35</v>
      </c>
      <c r="B102" s="229">
        <v>0.25437130053832829</v>
      </c>
      <c r="C102" s="229">
        <v>0.23025725632591559</v>
      </c>
      <c r="D102" s="229">
        <v>0.19692998761851049</v>
      </c>
      <c r="E102" s="229">
        <v>0.19458058590873961</v>
      </c>
      <c r="F102" s="229">
        <v>0.22945288029349059</v>
      </c>
      <c r="G102" s="229">
        <v>0.2633605467539763</v>
      </c>
      <c r="H102" s="229">
        <v>0.26704660365697019</v>
      </c>
      <c r="I102" s="229">
        <v>0.22952521079435309</v>
      </c>
      <c r="J102" s="229">
        <v>0.21814427142460491</v>
      </c>
      <c r="K102" s="229">
        <v>0.21275802290373219</v>
      </c>
      <c r="L102" s="229">
        <v>0.2175371586099536</v>
      </c>
      <c r="M102" s="229">
        <v>0.21440529528993929</v>
      </c>
      <c r="N102" s="229">
        <v>0.1410001463636481</v>
      </c>
      <c r="O102" s="229">
        <v>0.34544686076078152</v>
      </c>
      <c r="P102" s="229">
        <v>0.29302147424620728</v>
      </c>
      <c r="Q102" s="229">
        <v>0.29980268415196137</v>
      </c>
      <c r="R102" s="229">
        <v>0.37295724377463402</v>
      </c>
      <c r="S102" s="229">
        <v>0.39801655173808698</v>
      </c>
      <c r="T102" s="229">
        <v>0.28858055514316139</v>
      </c>
      <c r="U102" s="229">
        <v>0.3292510709604336</v>
      </c>
      <c r="V102" s="229">
        <v>0.44144883991317863</v>
      </c>
      <c r="W102" s="229">
        <v>0.39973070413646777</v>
      </c>
      <c r="X102" s="229">
        <v>0.33453496763782442</v>
      </c>
      <c r="Y102" s="229">
        <v>0.60001629062889106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8.4059037105950023E-3</v>
      </c>
      <c r="R104" s="229">
        <v>2.863250324910712E-2</v>
      </c>
      <c r="S104" s="229">
        <v>2.82621984528366E-2</v>
      </c>
      <c r="T104" s="229">
        <v>1.466283777661972E-2</v>
      </c>
      <c r="U104" s="229">
        <v>1.2778053835852531E-2</v>
      </c>
      <c r="V104" s="229">
        <v>1.3782705595121901E-2</v>
      </c>
      <c r="W104" s="229">
        <v>1.841477569921644E-3</v>
      </c>
      <c r="X104" s="229">
        <v>2.1395196808707551E-3</v>
      </c>
      <c r="Y104" s="229">
        <v>1.7171308143753009E-2</v>
      </c>
      <c r="DA104" s="73" t="s">
        <v>1084</v>
      </c>
    </row>
    <row r="105" spans="1:105" ht="12" customHeight="1" x14ac:dyDescent="0.25">
      <c r="A105" s="64" t="s">
        <v>39</v>
      </c>
      <c r="B105" s="229">
        <v>1.691752430666722</v>
      </c>
      <c r="C105" s="229">
        <v>1.9272791651832599</v>
      </c>
      <c r="D105" s="229">
        <v>2.136751617291091</v>
      </c>
      <c r="E105" s="229">
        <v>2.282775106599336</v>
      </c>
      <c r="F105" s="229">
        <v>2.6852122261956168</v>
      </c>
      <c r="G105" s="229">
        <v>2.711220910589021</v>
      </c>
      <c r="H105" s="229">
        <v>2.297476887985006</v>
      </c>
      <c r="I105" s="229">
        <v>2.2876860081317392</v>
      </c>
      <c r="J105" s="229">
        <v>1.919596811981245</v>
      </c>
      <c r="K105" s="229">
        <v>1.8636064795777989</v>
      </c>
      <c r="L105" s="229">
        <v>1.583794261193977</v>
      </c>
      <c r="M105" s="229">
        <v>1.42007086766499</v>
      </c>
      <c r="N105" s="229">
        <v>0.99460538841966961</v>
      </c>
      <c r="O105" s="229">
        <v>1.9451994821212919</v>
      </c>
      <c r="P105" s="229">
        <v>2.098795234414224</v>
      </c>
      <c r="Q105" s="229">
        <v>1.368301932620112</v>
      </c>
      <c r="R105" s="229">
        <v>1.50150803428832</v>
      </c>
      <c r="S105" s="229">
        <v>1.227464579879292</v>
      </c>
      <c r="T105" s="229">
        <v>0.92449814577697909</v>
      </c>
      <c r="U105" s="229">
        <v>1.094457343425385</v>
      </c>
      <c r="V105" s="229">
        <v>1.2054623877586741</v>
      </c>
      <c r="W105" s="229">
        <v>1.178789488461975</v>
      </c>
      <c r="X105" s="229">
        <v>1.2449328023449111</v>
      </c>
      <c r="Y105" s="229">
        <v>1.848817105196332</v>
      </c>
      <c r="DA105" s="73" t="s">
        <v>1085</v>
      </c>
    </row>
    <row r="106" spans="1:105" ht="12" customHeight="1" x14ac:dyDescent="0.25">
      <c r="A106" s="60" t="s">
        <v>1036</v>
      </c>
      <c r="B106" s="262">
        <v>0.28419373949101678</v>
      </c>
      <c r="C106" s="262">
        <v>0.35506012157051581</v>
      </c>
      <c r="D106" s="262">
        <v>0.43907962293134811</v>
      </c>
      <c r="E106" s="262">
        <v>0.43316189461018351</v>
      </c>
      <c r="F106" s="262">
        <v>0.46818699369915467</v>
      </c>
      <c r="G106" s="262">
        <v>0.48727396384672073</v>
      </c>
      <c r="H106" s="262">
        <v>0.62576835869951852</v>
      </c>
      <c r="I106" s="262">
        <v>0.68741930020926179</v>
      </c>
      <c r="J106" s="262">
        <v>0.57424069007715794</v>
      </c>
      <c r="K106" s="262">
        <v>0.69392725045532389</v>
      </c>
      <c r="L106" s="262">
        <v>0.5803537882160319</v>
      </c>
      <c r="M106" s="262">
        <v>0.50176238966266373</v>
      </c>
      <c r="N106" s="262">
        <v>0.31059979344373878</v>
      </c>
      <c r="O106" s="262">
        <v>0.58425209278121504</v>
      </c>
      <c r="P106" s="262">
        <v>0.64917375872341432</v>
      </c>
      <c r="Q106" s="262">
        <v>0.53366079638811981</v>
      </c>
      <c r="R106" s="262">
        <v>0.569398977965904</v>
      </c>
      <c r="S106" s="262">
        <v>0.50019051851917562</v>
      </c>
      <c r="T106" s="262">
        <v>0.47072270239156322</v>
      </c>
      <c r="U106" s="262">
        <v>0.41283551403239938</v>
      </c>
      <c r="V106" s="262">
        <v>0.55915506229987311</v>
      </c>
      <c r="W106" s="262">
        <v>0.50875934791322697</v>
      </c>
      <c r="X106" s="262">
        <v>0.82602472744074329</v>
      </c>
      <c r="Y106" s="262">
        <v>1.1044968688434349</v>
      </c>
      <c r="DA106" s="72" t="s">
        <v>1086</v>
      </c>
    </row>
    <row r="107" spans="1:105" ht="12" customHeight="1" x14ac:dyDescent="0.25">
      <c r="A107" s="132" t="s">
        <v>1038</v>
      </c>
      <c r="B107" s="316">
        <v>1.9325779411698589</v>
      </c>
      <c r="C107" s="316">
        <v>2.1734038907407371</v>
      </c>
      <c r="D107" s="316">
        <v>2.379737960167756</v>
      </c>
      <c r="E107" s="316">
        <v>2.4210861134446979</v>
      </c>
      <c r="F107" s="316">
        <v>2.7091959412928031</v>
      </c>
      <c r="G107" s="316">
        <v>2.857321148301986</v>
      </c>
      <c r="H107" s="316">
        <v>3.222348510717191</v>
      </c>
      <c r="I107" s="316">
        <v>3.2487095270999489</v>
      </c>
      <c r="J107" s="316">
        <v>2.756576226070925</v>
      </c>
      <c r="K107" s="316">
        <v>2.9671573542640139</v>
      </c>
      <c r="L107" s="316">
        <v>2.6838629041737598</v>
      </c>
      <c r="M107" s="316">
        <v>2.3596185645901762</v>
      </c>
      <c r="N107" s="316">
        <v>1.598943847467029</v>
      </c>
      <c r="O107" s="316">
        <v>3.227987437039638</v>
      </c>
      <c r="P107" s="316">
        <v>3.3045912347548581</v>
      </c>
      <c r="Q107" s="316">
        <v>2.7671170773335492</v>
      </c>
      <c r="R107" s="316">
        <v>3.2275569731627169</v>
      </c>
      <c r="S107" s="316">
        <v>2.9969337119554771</v>
      </c>
      <c r="T107" s="316">
        <v>2.465645378981526</v>
      </c>
      <c r="U107" s="316">
        <v>2.4605371723665992</v>
      </c>
      <c r="V107" s="316">
        <v>3.265136690786766</v>
      </c>
      <c r="W107" s="316">
        <v>2.9466958720098329</v>
      </c>
      <c r="X107" s="316">
        <v>3.4702924779137798</v>
      </c>
      <c r="Y107" s="316">
        <v>5.3840959377675288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120.2227372949893</v>
      </c>
      <c r="C110" s="223">
        <v>132.08142946048059</v>
      </c>
      <c r="D110" s="223">
        <v>146.2309644529181</v>
      </c>
      <c r="E110" s="223">
        <v>129.47374508588581</v>
      </c>
      <c r="F110" s="223">
        <v>120.7431167199241</v>
      </c>
      <c r="G110" s="223">
        <v>108.30036911263041</v>
      </c>
      <c r="H110" s="223">
        <v>102.81534835220469</v>
      </c>
      <c r="I110" s="223">
        <v>111.72178890171379</v>
      </c>
      <c r="J110" s="223">
        <v>112.0411839226977</v>
      </c>
      <c r="K110" s="223">
        <v>116.61489757475699</v>
      </c>
      <c r="L110" s="223">
        <v>114.6017674555618</v>
      </c>
      <c r="M110" s="223">
        <v>120.50904338973891</v>
      </c>
      <c r="N110" s="223">
        <v>146.19164334883831</v>
      </c>
      <c r="O110" s="223">
        <v>101.54827833799391</v>
      </c>
      <c r="P110" s="223">
        <v>109.0928632846088</v>
      </c>
      <c r="Q110" s="223">
        <v>105.71797076526219</v>
      </c>
      <c r="R110" s="223">
        <v>105.5555555555556</v>
      </c>
      <c r="S110" s="223">
        <v>106.48227763447019</v>
      </c>
      <c r="T110" s="223">
        <v>102.8733161364288</v>
      </c>
      <c r="U110" s="223">
        <v>97.800229292060749</v>
      </c>
      <c r="V110" s="223">
        <v>100.1600267507404</v>
      </c>
      <c r="W110" s="223">
        <v>99.132989395242234</v>
      </c>
      <c r="X110" s="223">
        <v>114.0441387216968</v>
      </c>
      <c r="Y110" s="223">
        <v>107.86445115057251</v>
      </c>
      <c r="DA110" s="89" t="s">
        <v>1088</v>
      </c>
    </row>
    <row r="111" spans="1:105" ht="12" customHeight="1" x14ac:dyDescent="0.25">
      <c r="A111" s="55" t="s">
        <v>91</v>
      </c>
      <c r="B111" s="259">
        <v>0.22325190262188191</v>
      </c>
      <c r="C111" s="259">
        <v>0.24227169772343471</v>
      </c>
      <c r="D111" s="259">
        <v>0.2657690438208487</v>
      </c>
      <c r="E111" s="259">
        <v>0.22513644159455301</v>
      </c>
      <c r="F111" s="259">
        <v>0.2088138898856354</v>
      </c>
      <c r="G111" s="259">
        <v>0.193049310666149</v>
      </c>
      <c r="H111" s="259">
        <v>0.19603371241465789</v>
      </c>
      <c r="I111" s="259">
        <v>0.21314142039076259</v>
      </c>
      <c r="J111" s="259">
        <v>0.22271394406119041</v>
      </c>
      <c r="K111" s="259">
        <v>0.24581725789162201</v>
      </c>
      <c r="L111" s="259">
        <v>0.23829551840496849</v>
      </c>
      <c r="M111" s="259">
        <v>0.26056736928454649</v>
      </c>
      <c r="N111" s="259">
        <v>0.28694088167094661</v>
      </c>
      <c r="O111" s="259">
        <v>0.2058247043648746</v>
      </c>
      <c r="P111" s="259">
        <v>0.21736426050842089</v>
      </c>
      <c r="Q111" s="259">
        <v>0.25317225254310632</v>
      </c>
      <c r="R111" s="259">
        <v>0.22277660344617631</v>
      </c>
      <c r="S111" s="259">
        <v>0.2360803588521351</v>
      </c>
      <c r="T111" s="259">
        <v>0.27740441967910068</v>
      </c>
      <c r="U111" s="259">
        <v>0.2744681707946201</v>
      </c>
      <c r="V111" s="259">
        <v>0.27609316862662159</v>
      </c>
      <c r="W111" s="259">
        <v>0.26885690601928719</v>
      </c>
      <c r="X111" s="259">
        <v>0.41537121850147368</v>
      </c>
      <c r="Y111" s="259">
        <v>0.37192529839403438</v>
      </c>
      <c r="DA111" s="67" t="s">
        <v>1089</v>
      </c>
    </row>
    <row r="112" spans="1:105" ht="12" customHeight="1" x14ac:dyDescent="0.25">
      <c r="A112" s="173" t="s">
        <v>92</v>
      </c>
      <c r="B112" s="224">
        <v>1.781577871614872</v>
      </c>
      <c r="C112" s="224">
        <v>1.933358195444705</v>
      </c>
      <c r="D112" s="224">
        <v>2.120869931547265</v>
      </c>
      <c r="E112" s="224">
        <v>1.796616726345678</v>
      </c>
      <c r="F112" s="224">
        <v>1.6663607393131781</v>
      </c>
      <c r="G112" s="224">
        <v>1.5405574419485619</v>
      </c>
      <c r="H112" s="224">
        <v>1.564373338040419</v>
      </c>
      <c r="I112" s="224">
        <v>1.700894969463641</v>
      </c>
      <c r="J112" s="224">
        <v>1.777284895580544</v>
      </c>
      <c r="K112" s="224">
        <v>1.961652205322953</v>
      </c>
      <c r="L112" s="224">
        <v>1.90162779133993</v>
      </c>
      <c r="M112" s="224">
        <v>2.079359923612802</v>
      </c>
      <c r="N112" s="224">
        <v>2.289823823416385</v>
      </c>
      <c r="O112" s="224">
        <v>1.642506668125445</v>
      </c>
      <c r="P112" s="224">
        <v>1.734593757337936</v>
      </c>
      <c r="Q112" s="224">
        <v>2.020345974840895</v>
      </c>
      <c r="R112" s="224">
        <v>1.7777849252440281</v>
      </c>
      <c r="S112" s="224">
        <v>1.883950543374397</v>
      </c>
      <c r="T112" s="224">
        <v>2.2137216739670942</v>
      </c>
      <c r="U112" s="224">
        <v>2.1902900437023138</v>
      </c>
      <c r="V112" s="224">
        <v>2.2032577279411338</v>
      </c>
      <c r="W112" s="224">
        <v>2.145511454861186</v>
      </c>
      <c r="X112" s="224">
        <v>3.3147138398246252</v>
      </c>
      <c r="Y112" s="224">
        <v>2.9680100090113388</v>
      </c>
      <c r="DA112" s="177" t="s">
        <v>1090</v>
      </c>
    </row>
    <row r="113" spans="1:105" ht="12" customHeight="1" x14ac:dyDescent="0.25">
      <c r="A113" s="173" t="s">
        <v>93</v>
      </c>
      <c r="B113" s="224">
        <v>2.1843775172517752</v>
      </c>
      <c r="C113" s="224">
        <v>2.37047408491657</v>
      </c>
      <c r="D113" s="224">
        <v>2.600380634099297</v>
      </c>
      <c r="E113" s="224">
        <v>2.2028165294794091</v>
      </c>
      <c r="F113" s="224">
        <v>2.043110768594913</v>
      </c>
      <c r="G113" s="224">
        <v>1.888864412745018</v>
      </c>
      <c r="H113" s="224">
        <v>1.9180648809395979</v>
      </c>
      <c r="I113" s="224">
        <v>2.085452895267093</v>
      </c>
      <c r="J113" s="224">
        <v>2.1791139357486071</v>
      </c>
      <c r="K113" s="224">
        <v>2.4051651304418078</v>
      </c>
      <c r="L113" s="224">
        <v>2.331569705577285</v>
      </c>
      <c r="M113" s="224">
        <v>2.5494855654538848</v>
      </c>
      <c r="N113" s="224">
        <v>2.8075335678728659</v>
      </c>
      <c r="O113" s="224">
        <v>2.013863494239077</v>
      </c>
      <c r="P113" s="224">
        <v>2.1267706932505881</v>
      </c>
      <c r="Q113" s="224">
        <v>2.4771290634140639</v>
      </c>
      <c r="R113" s="224">
        <v>2.1797270178778101</v>
      </c>
      <c r="S113" s="224">
        <v>2.3098957817830952</v>
      </c>
      <c r="T113" s="224">
        <v>2.7142253679226238</v>
      </c>
      <c r="U113" s="224">
        <v>2.685496044799327</v>
      </c>
      <c r="V113" s="224">
        <v>2.7013956124541618</v>
      </c>
      <c r="W113" s="224">
        <v>2.6305933968279742</v>
      </c>
      <c r="X113" s="224">
        <v>4.0641425239937101</v>
      </c>
      <c r="Y113" s="224">
        <v>3.6390518977349</v>
      </c>
      <c r="DA113" s="177" t="s">
        <v>1091</v>
      </c>
    </row>
    <row r="114" spans="1:105" ht="12" customHeight="1" x14ac:dyDescent="0.25">
      <c r="A114" s="173" t="s">
        <v>94</v>
      </c>
      <c r="B114" s="224">
        <v>4.0448766639026683</v>
      </c>
      <c r="C114" s="224">
        <v>4.3894772001354143</v>
      </c>
      <c r="D114" s="224">
        <v>4.8152019790818628</v>
      </c>
      <c r="E114" s="224">
        <v>4.0790207299699706</v>
      </c>
      <c r="F114" s="224">
        <v>3.7832888337246482</v>
      </c>
      <c r="G114" s="224">
        <v>3.4976662797742568</v>
      </c>
      <c r="H114" s="224">
        <v>3.551737653171239</v>
      </c>
      <c r="I114" s="224">
        <v>3.8616950060660442</v>
      </c>
      <c r="J114" s="224">
        <v>4.0351299338514002</v>
      </c>
      <c r="K114" s="224">
        <v>4.4537156384928824</v>
      </c>
      <c r="L114" s="224">
        <v>4.3174368065357411</v>
      </c>
      <c r="M114" s="224">
        <v>4.720958070304337</v>
      </c>
      <c r="N114" s="224">
        <v>5.1987932132261676</v>
      </c>
      <c r="O114" s="224">
        <v>3.7291307879700311</v>
      </c>
      <c r="P114" s="224">
        <v>3.9382043985805519</v>
      </c>
      <c r="Q114" s="224">
        <v>4.5869733885032176</v>
      </c>
      <c r="R114" s="224">
        <v>4.0362651962215192</v>
      </c>
      <c r="S114" s="224">
        <v>4.2773025587338243</v>
      </c>
      <c r="T114" s="224">
        <v>5.0260116507221122</v>
      </c>
      <c r="U114" s="224">
        <v>4.9728127106335203</v>
      </c>
      <c r="V114" s="224">
        <v>5.002254411834552</v>
      </c>
      <c r="W114" s="224">
        <v>4.8711478483046013</v>
      </c>
      <c r="X114" s="224">
        <v>7.5256933035819564</v>
      </c>
      <c r="Y114" s="224">
        <v>6.7385403775798087</v>
      </c>
      <c r="DA114" s="177" t="s">
        <v>1092</v>
      </c>
    </row>
    <row r="115" spans="1:105" ht="12" customHeight="1" x14ac:dyDescent="0.25">
      <c r="A115" s="56" t="s">
        <v>95</v>
      </c>
      <c r="B115" s="260">
        <v>4.9086471629193236</v>
      </c>
      <c r="C115" s="260">
        <v>5.0653448736640616</v>
      </c>
      <c r="D115" s="260">
        <v>5.2086801137256469</v>
      </c>
      <c r="E115" s="260">
        <v>4.5362769791237083</v>
      </c>
      <c r="F115" s="260">
        <v>4.2920824741964321</v>
      </c>
      <c r="G115" s="260">
        <v>3.9669803628614431</v>
      </c>
      <c r="H115" s="260">
        <v>3.6963136316244731</v>
      </c>
      <c r="I115" s="260">
        <v>3.8358942475627229</v>
      </c>
      <c r="J115" s="260">
        <v>4.0025902954375558</v>
      </c>
      <c r="K115" s="260">
        <v>4.0951834064235344</v>
      </c>
      <c r="L115" s="260">
        <v>4.1545181076877036</v>
      </c>
      <c r="M115" s="260">
        <v>4.5400306936168793</v>
      </c>
      <c r="N115" s="260">
        <v>5.3732467091217888</v>
      </c>
      <c r="O115" s="260">
        <v>3.9646395179391449</v>
      </c>
      <c r="P115" s="260">
        <v>4.0301503339992486</v>
      </c>
      <c r="Q115" s="260">
        <v>4.1164138580448117</v>
      </c>
      <c r="R115" s="260">
        <v>4.2031878698914076</v>
      </c>
      <c r="S115" s="260">
        <v>4.3953627859513489</v>
      </c>
      <c r="T115" s="260">
        <v>4.0454840505216341</v>
      </c>
      <c r="U115" s="260">
        <v>3.9041917476336119</v>
      </c>
      <c r="V115" s="260">
        <v>4.0483430424682787</v>
      </c>
      <c r="W115" s="260">
        <v>4.0305621307811492</v>
      </c>
      <c r="X115" s="260">
        <v>4.1226789606665912</v>
      </c>
      <c r="Y115" s="260">
        <v>4.0377101773758071</v>
      </c>
      <c r="DA115" s="68" t="s">
        <v>1093</v>
      </c>
    </row>
    <row r="116" spans="1:105" ht="12" customHeight="1" x14ac:dyDescent="0.25">
      <c r="A116" s="37" t="s">
        <v>159</v>
      </c>
      <c r="B116" s="226">
        <v>1.342075047777521E-2</v>
      </c>
      <c r="C116" s="226">
        <v>1.1976339573443561E-2</v>
      </c>
      <c r="D116" s="226">
        <v>9.5584757513201349E-3</v>
      </c>
      <c r="E116" s="226">
        <v>8.3013345901305959E-3</v>
      </c>
      <c r="F116" s="226">
        <v>7.6006428690854732E-3</v>
      </c>
      <c r="G116" s="226">
        <v>4.4982135695857683E-3</v>
      </c>
      <c r="H116" s="226">
        <v>4.3391643295150831E-3</v>
      </c>
      <c r="I116" s="226">
        <v>2.3225771984005561E-3</v>
      </c>
      <c r="J116" s="226">
        <v>2.4829757892274552E-3</v>
      </c>
      <c r="K116" s="226">
        <v>2.7008263631674418E-3</v>
      </c>
      <c r="L116" s="226">
        <v>2.4500914274697061E-3</v>
      </c>
      <c r="M116" s="226">
        <v>2.6494653513805038E-3</v>
      </c>
      <c r="N116" s="226">
        <v>6.442188588610882E-3</v>
      </c>
      <c r="O116" s="226">
        <v>2.221691817136E-3</v>
      </c>
      <c r="P116" s="226">
        <v>2.4726398476549389E-3</v>
      </c>
      <c r="Q116" s="226">
        <v>1.7880497411176791E-3</v>
      </c>
      <c r="R116" s="226">
        <v>1.677216805627236E-3</v>
      </c>
      <c r="S116" s="226">
        <v>1.4546351985846231E-3</v>
      </c>
      <c r="T116" s="226">
        <v>1.532070100999116E-2</v>
      </c>
      <c r="U116" s="226">
        <v>7.7735655446044211E-3</v>
      </c>
      <c r="V116" s="226">
        <v>3.2616718939624889E-3</v>
      </c>
      <c r="W116" s="226">
        <v>3.6435475120989878E-3</v>
      </c>
      <c r="X116" s="226">
        <v>1.5872624810898829E-2</v>
      </c>
      <c r="Y116" s="226">
        <v>1.6567599094743559E-2</v>
      </c>
      <c r="DA116" s="69" t="s">
        <v>1094</v>
      </c>
    </row>
    <row r="117" spans="1:105" ht="12" customHeight="1" x14ac:dyDescent="0.25">
      <c r="A117" s="37" t="s">
        <v>35</v>
      </c>
      <c r="B117" s="226">
        <v>4.6434871731093086</v>
      </c>
      <c r="C117" s="226">
        <v>4.7497823336941813</v>
      </c>
      <c r="D117" s="226">
        <v>4.8228258995504172</v>
      </c>
      <c r="E117" s="226">
        <v>4.2188756220772916</v>
      </c>
      <c r="F117" s="226">
        <v>4.0075511868481204</v>
      </c>
      <c r="G117" s="226">
        <v>3.7097050356202188</v>
      </c>
      <c r="H117" s="226">
        <v>3.39968404807682</v>
      </c>
      <c r="I117" s="226">
        <v>3.4871363657771139</v>
      </c>
      <c r="J117" s="226">
        <v>3.6437310893436878</v>
      </c>
      <c r="K117" s="226">
        <v>3.650902110576641</v>
      </c>
      <c r="L117" s="226">
        <v>3.756249413031965</v>
      </c>
      <c r="M117" s="226">
        <v>4.1117578285806671</v>
      </c>
      <c r="N117" s="226">
        <v>4.938853960675595</v>
      </c>
      <c r="O117" s="226">
        <v>3.6762490387512772</v>
      </c>
      <c r="P117" s="226">
        <v>3.6996803392609729</v>
      </c>
      <c r="Q117" s="226">
        <v>3.7821121102164299</v>
      </c>
      <c r="R117" s="226">
        <v>3.9082953143129449</v>
      </c>
      <c r="S117" s="226">
        <v>4.1103464768502684</v>
      </c>
      <c r="T117" s="226">
        <v>3.7075909443807191</v>
      </c>
      <c r="U117" s="226">
        <v>3.6430359712567162</v>
      </c>
      <c r="V117" s="226">
        <v>3.7716067664756632</v>
      </c>
      <c r="W117" s="226">
        <v>3.7506561513198</v>
      </c>
      <c r="X117" s="226">
        <v>3.6365152692806761</v>
      </c>
      <c r="Y117" s="226">
        <v>3.6583022097136588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1097</v>
      </c>
    </row>
    <row r="120" spans="1:105" ht="12" customHeight="1" x14ac:dyDescent="0.25">
      <c r="A120" s="37" t="s">
        <v>40</v>
      </c>
      <c r="B120" s="226">
        <v>0.25173923933223941</v>
      </c>
      <c r="C120" s="226">
        <v>0.30358620039643702</v>
      </c>
      <c r="D120" s="226">
        <v>0.37629573842390912</v>
      </c>
      <c r="E120" s="226">
        <v>0.3091000224562867</v>
      </c>
      <c r="F120" s="226">
        <v>0.27693064447922727</v>
      </c>
      <c r="G120" s="226">
        <v>0.25277711367163852</v>
      </c>
      <c r="H120" s="226">
        <v>0.29229041921813781</v>
      </c>
      <c r="I120" s="226">
        <v>0.34643530458720839</v>
      </c>
      <c r="J120" s="226">
        <v>0.35637623030464061</v>
      </c>
      <c r="K120" s="226">
        <v>0.44158046948372642</v>
      </c>
      <c r="L120" s="226">
        <v>0.39581860322826889</v>
      </c>
      <c r="M120" s="226">
        <v>0.42562339968483148</v>
      </c>
      <c r="N120" s="226">
        <v>0.42795055985758301</v>
      </c>
      <c r="O120" s="226">
        <v>0.28616878737073198</v>
      </c>
      <c r="P120" s="226">
        <v>0.32799735489062148</v>
      </c>
      <c r="Q120" s="226">
        <v>0.33251369808726411</v>
      </c>
      <c r="R120" s="226">
        <v>0.29321533877283618</v>
      </c>
      <c r="S120" s="226">
        <v>0.28356167390249748</v>
      </c>
      <c r="T120" s="226">
        <v>0.32257240513092428</v>
      </c>
      <c r="U120" s="226">
        <v>0.25338221083229162</v>
      </c>
      <c r="V120" s="226">
        <v>0.27347460409865371</v>
      </c>
      <c r="W120" s="226">
        <v>0.27626243194925049</v>
      </c>
      <c r="X120" s="226">
        <v>0.47029106657501613</v>
      </c>
      <c r="Y120" s="226">
        <v>0.36284036856740409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65.994412901011856</v>
      </c>
      <c r="C121" s="261">
        <f t="shared" si="4"/>
        <v>74.570164762752583</v>
      </c>
      <c r="D121" s="261">
        <f t="shared" si="4"/>
        <v>85.086434412391895</v>
      </c>
      <c r="E121" s="261">
        <f t="shared" si="4"/>
        <v>76.293664431700876</v>
      </c>
      <c r="F121" s="261">
        <f t="shared" si="4"/>
        <v>70.840730115583753</v>
      </c>
      <c r="G121" s="261">
        <f t="shared" si="4"/>
        <v>62.549170016211356</v>
      </c>
      <c r="H121" s="261">
        <f t="shared" si="4"/>
        <v>59.156759964677526</v>
      </c>
      <c r="I121" s="261">
        <f t="shared" si="4"/>
        <v>65.356452234048675</v>
      </c>
      <c r="J121" s="261">
        <f t="shared" si="4"/>
        <v>64.170179701577609</v>
      </c>
      <c r="K121" s="261">
        <f t="shared" si="4"/>
        <v>66.535493163760023</v>
      </c>
      <c r="L121" s="261">
        <f t="shared" si="4"/>
        <v>64.756891041898342</v>
      </c>
      <c r="M121" s="261">
        <f t="shared" si="4"/>
        <v>66.57548264752279</v>
      </c>
      <c r="N121" s="261">
        <f t="shared" si="4"/>
        <v>83.000903533563843</v>
      </c>
      <c r="O121" s="261">
        <f t="shared" si="4"/>
        <v>55.948781672849535</v>
      </c>
      <c r="P121" s="261">
        <f t="shared" si="4"/>
        <v>61.650416468565233</v>
      </c>
      <c r="Q121" s="261">
        <f t="shared" si="4"/>
        <v>56.444895764226231</v>
      </c>
      <c r="R121" s="261">
        <f t="shared" si="4"/>
        <v>57.252919619184304</v>
      </c>
      <c r="S121" s="261">
        <f t="shared" si="4"/>
        <v>56.297474567002126</v>
      </c>
      <c r="T121" s="261">
        <f t="shared" si="4"/>
        <v>53.2143958435014</v>
      </c>
      <c r="U121" s="261">
        <f t="shared" si="4"/>
        <v>49.763706843324044</v>
      </c>
      <c r="V121" s="261">
        <f t="shared" si="4"/>
        <v>50.895511692657614</v>
      </c>
      <c r="W121" s="261">
        <f t="shared" si="4"/>
        <v>50.43707172206873</v>
      </c>
      <c r="X121" s="261">
        <f t="shared" si="4"/>
        <v>56.011524762760814</v>
      </c>
      <c r="Y121" s="261">
        <f t="shared" si="4"/>
        <v>53.1620249090399</v>
      </c>
      <c r="DA121" s="70"/>
    </row>
    <row r="122" spans="1:105" ht="12" customHeight="1" x14ac:dyDescent="0.25">
      <c r="A122" s="60" t="s">
        <v>1052</v>
      </c>
      <c r="B122" s="262">
        <v>65.974889384669609</v>
      </c>
      <c r="C122" s="262">
        <v>74.548977953618078</v>
      </c>
      <c r="D122" s="262">
        <v>85.063192745873664</v>
      </c>
      <c r="E122" s="262">
        <v>76.273976111265142</v>
      </c>
      <c r="F122" s="262">
        <v>70.822469212344899</v>
      </c>
      <c r="G122" s="262">
        <v>62.532287735131618</v>
      </c>
      <c r="H122" s="262">
        <v>59.139616695827357</v>
      </c>
      <c r="I122" s="262">
        <v>65.337812885602645</v>
      </c>
      <c r="J122" s="262">
        <v>64.150703230042723</v>
      </c>
      <c r="K122" s="262">
        <v>66.513996293205778</v>
      </c>
      <c r="L122" s="262">
        <v>64.736051952093391</v>
      </c>
      <c r="M122" s="262">
        <v>66.552695870645465</v>
      </c>
      <c r="N122" s="262">
        <v>82.975810376789951</v>
      </c>
      <c r="O122" s="262">
        <v>55.930782175724929</v>
      </c>
      <c r="P122" s="262">
        <v>61.631407830150877</v>
      </c>
      <c r="Q122" s="262">
        <v>56.425269673102861</v>
      </c>
      <c r="R122" s="262">
        <v>57.234000811965693</v>
      </c>
      <c r="S122" s="262">
        <v>56.278136391907282</v>
      </c>
      <c r="T122" s="262">
        <v>53.195109536113279</v>
      </c>
      <c r="U122" s="262">
        <v>49.746494156185818</v>
      </c>
      <c r="V122" s="262">
        <v>50.877327996117302</v>
      </c>
      <c r="W122" s="262">
        <v>50.418850562122401</v>
      </c>
      <c r="X122" s="262">
        <v>55.988971387361303</v>
      </c>
      <c r="Y122" s="262">
        <v>53.141830513035487</v>
      </c>
      <c r="DA122" s="72" t="s">
        <v>1099</v>
      </c>
    </row>
    <row r="123" spans="1:105" ht="12" customHeight="1" x14ac:dyDescent="0.25">
      <c r="A123" s="64" t="s">
        <v>28</v>
      </c>
      <c r="B123" s="229">
        <v>9.3855285147257279E-3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4.2596130821737702E-3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1100</v>
      </c>
    </row>
    <row r="124" spans="1:105" ht="12" customHeight="1" x14ac:dyDescent="0.25">
      <c r="A124" s="64" t="s">
        <v>30</v>
      </c>
      <c r="B124" s="229">
        <v>23.867115370200381</v>
      </c>
      <c r="C124" s="229">
        <v>29.584096723952971</v>
      </c>
      <c r="D124" s="229">
        <v>36.428390482712942</v>
      </c>
      <c r="E124" s="229">
        <v>33.613764708415928</v>
      </c>
      <c r="F124" s="229">
        <v>29.830221921194909</v>
      </c>
      <c r="G124" s="229">
        <v>25.88170808776508</v>
      </c>
      <c r="H124" s="229">
        <v>30.697899256028471</v>
      </c>
      <c r="I124" s="229">
        <v>35.050746384990703</v>
      </c>
      <c r="J124" s="229">
        <v>32.566401544478907</v>
      </c>
      <c r="K124" s="229">
        <v>35.23158196811729</v>
      </c>
      <c r="L124" s="229">
        <v>35.530435381131433</v>
      </c>
      <c r="M124" s="229">
        <v>33.532290647505747</v>
      </c>
      <c r="N124" s="229">
        <v>45.742880991660307</v>
      </c>
      <c r="O124" s="229">
        <v>29.388792943871088</v>
      </c>
      <c r="P124" s="229">
        <v>32.541346495922873</v>
      </c>
      <c r="Q124" s="229">
        <v>31.80715888089582</v>
      </c>
      <c r="R124" s="229">
        <v>34.23654191809338</v>
      </c>
      <c r="S124" s="229">
        <v>34.275272656196293</v>
      </c>
      <c r="T124" s="229">
        <v>33.375341994863668</v>
      </c>
      <c r="U124" s="229">
        <v>28.490812240464852</v>
      </c>
      <c r="V124" s="229">
        <v>31.532710655778111</v>
      </c>
      <c r="W124" s="229">
        <v>29.880422545597479</v>
      </c>
      <c r="X124" s="229">
        <v>34.374145327867197</v>
      </c>
      <c r="Y124" s="229">
        <v>33.846407950378243</v>
      </c>
      <c r="DA124" s="73" t="s">
        <v>1101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2.2168279431646482E-3</v>
      </c>
      <c r="H125" s="229">
        <v>0</v>
      </c>
      <c r="I125" s="229">
        <v>6.1787794675503349E-3</v>
      </c>
      <c r="J125" s="229">
        <v>0</v>
      </c>
      <c r="K125" s="229">
        <v>0</v>
      </c>
      <c r="L125" s="229">
        <v>0</v>
      </c>
      <c r="M125" s="229">
        <v>3.11403122479948E-3</v>
      </c>
      <c r="N125" s="229">
        <v>3.3774510600397588E-3</v>
      </c>
      <c r="O125" s="229">
        <v>1.0880251778922269E-2</v>
      </c>
      <c r="P125" s="229">
        <v>1.5815609819981851E-2</v>
      </c>
      <c r="Q125" s="229">
        <v>2.2407820474714089E-3</v>
      </c>
      <c r="R125" s="229">
        <v>9.1720127120184514E-4</v>
      </c>
      <c r="S125" s="229">
        <v>1.2604427742903309E-3</v>
      </c>
      <c r="T125" s="229">
        <v>1.22073819148124E-3</v>
      </c>
      <c r="U125" s="229">
        <v>1.2035515300773401E-3</v>
      </c>
      <c r="V125" s="229">
        <v>8.7158672359796262E-4</v>
      </c>
      <c r="W125" s="229">
        <v>1.0750108651013299E-3</v>
      </c>
      <c r="X125" s="229">
        <v>9.6645851885961923E-4</v>
      </c>
      <c r="Y125" s="229">
        <v>3.135429313744803E-3</v>
      </c>
      <c r="DA125" s="73" t="s">
        <v>1102</v>
      </c>
    </row>
    <row r="126" spans="1:105" ht="12" customHeight="1" x14ac:dyDescent="0.25">
      <c r="A126" s="64" t="s">
        <v>159</v>
      </c>
      <c r="B126" s="229">
        <v>1.5305333519160859E-2</v>
      </c>
      <c r="C126" s="229">
        <v>1.166299115833804E-2</v>
      </c>
      <c r="D126" s="229">
        <v>7.8552163769113562E-3</v>
      </c>
      <c r="E126" s="229">
        <v>6.4160870744950039E-3</v>
      </c>
      <c r="F126" s="229">
        <v>6.0446020595464334E-3</v>
      </c>
      <c r="G126" s="229">
        <v>3.88816414894464E-3</v>
      </c>
      <c r="H126" s="229">
        <v>3.7367740574962482E-3</v>
      </c>
      <c r="I126" s="229">
        <v>1.8074761716735559E-3</v>
      </c>
      <c r="J126" s="229">
        <v>2.1643693095085119E-3</v>
      </c>
      <c r="K126" s="229">
        <v>2.3498394886417389E-3</v>
      </c>
      <c r="L126" s="229">
        <v>2.270392026876112E-3</v>
      </c>
      <c r="M126" s="229">
        <v>2.74933988495906E-3</v>
      </c>
      <c r="N126" s="229">
        <v>5.947987050401702E-3</v>
      </c>
      <c r="O126" s="229">
        <v>2.3988870021706909E-3</v>
      </c>
      <c r="P126" s="229">
        <v>2.3214027125387569E-3</v>
      </c>
      <c r="Q126" s="229">
        <v>2.0716105043574358E-3</v>
      </c>
      <c r="R126" s="229">
        <v>1.933311472388787E-3</v>
      </c>
      <c r="S126" s="229">
        <v>1.872993446622511E-3</v>
      </c>
      <c r="T126" s="229">
        <v>1.922177424891611E-2</v>
      </c>
      <c r="U126" s="229">
        <v>1.012800389053941E-2</v>
      </c>
      <c r="V126" s="229">
        <v>4.3812311444824384E-3</v>
      </c>
      <c r="W126" s="229">
        <v>4.9481916680955036E-3</v>
      </c>
      <c r="X126" s="229">
        <v>1.9555613183871619E-2</v>
      </c>
      <c r="Y126" s="229">
        <v>2.100304346938385E-2</v>
      </c>
      <c r="DA126" s="73" t="s">
        <v>1103</v>
      </c>
    </row>
    <row r="127" spans="1:105" ht="12" customHeight="1" x14ac:dyDescent="0.25">
      <c r="A127" s="64" t="s">
        <v>32</v>
      </c>
      <c r="B127" s="229">
        <v>2.2113521227419459E-2</v>
      </c>
      <c r="C127" s="229">
        <v>4.2208241504894342E-2</v>
      </c>
      <c r="D127" s="229">
        <v>0</v>
      </c>
      <c r="E127" s="229">
        <v>2.214740780548073E-3</v>
      </c>
      <c r="F127" s="229">
        <v>0</v>
      </c>
      <c r="G127" s="229">
        <v>0</v>
      </c>
      <c r="H127" s="229">
        <v>3.8612559620946041E-3</v>
      </c>
      <c r="I127" s="229">
        <v>1.868415138356761E-3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2.5510022713578478E-6</v>
      </c>
      <c r="S127" s="229">
        <v>2.8243777790168331E-6</v>
      </c>
      <c r="T127" s="229">
        <v>2.6345144411013612E-6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1104</v>
      </c>
    </row>
    <row r="128" spans="1:105" ht="12" customHeight="1" x14ac:dyDescent="0.25">
      <c r="A128" s="64" t="s">
        <v>33</v>
      </c>
      <c r="B128" s="229">
        <v>1.5462736691822609</v>
      </c>
      <c r="C128" s="229">
        <v>1.569467527462022</v>
      </c>
      <c r="D128" s="229">
        <v>1.659079401009006</v>
      </c>
      <c r="E128" s="229">
        <v>1.1363062749800059</v>
      </c>
      <c r="F128" s="229">
        <v>0.50143848867737129</v>
      </c>
      <c r="G128" s="229">
        <v>0.42692610987342672</v>
      </c>
      <c r="H128" s="229">
        <v>0.31841804690717551</v>
      </c>
      <c r="I128" s="229">
        <v>0.51531428895641695</v>
      </c>
      <c r="J128" s="229">
        <v>0.45662623462432961</v>
      </c>
      <c r="K128" s="229">
        <v>0.28023022536329811</v>
      </c>
      <c r="L128" s="229">
        <v>0.38074606754922952</v>
      </c>
      <c r="M128" s="229">
        <v>0.48778223220171768</v>
      </c>
      <c r="N128" s="229">
        <v>0.49359195440144071</v>
      </c>
      <c r="O128" s="229">
        <v>0.20738844769878351</v>
      </c>
      <c r="P128" s="229">
        <v>0.72001757011586531</v>
      </c>
      <c r="Q128" s="229">
        <v>0.10998521317010811</v>
      </c>
      <c r="R128" s="229">
        <v>6.5601763248212212E-3</v>
      </c>
      <c r="S128" s="229">
        <v>9.6089519128022376E-3</v>
      </c>
      <c r="T128" s="229">
        <v>9.2887238832888453E-3</v>
      </c>
      <c r="U128" s="229">
        <v>0.53619582741733296</v>
      </c>
      <c r="V128" s="229">
        <v>0.28074147445879177</v>
      </c>
      <c r="W128" s="229">
        <v>0.3943134452192148</v>
      </c>
      <c r="X128" s="229">
        <v>0.41238799428676842</v>
      </c>
      <c r="Y128" s="229">
        <v>0.21083659598517959</v>
      </c>
      <c r="DA128" s="73" t="s">
        <v>1105</v>
      </c>
    </row>
    <row r="129" spans="1:105" ht="12" customHeight="1" x14ac:dyDescent="0.25">
      <c r="A129" s="64" t="s">
        <v>35</v>
      </c>
      <c r="B129" s="229">
        <v>5.2955399173895454</v>
      </c>
      <c r="C129" s="229">
        <v>4.6255092402976414</v>
      </c>
      <c r="D129" s="229">
        <v>3.963429104677954</v>
      </c>
      <c r="E129" s="229">
        <v>3.260761634628476</v>
      </c>
      <c r="F129" s="229">
        <v>3.187105692899709</v>
      </c>
      <c r="G129" s="229">
        <v>3.206593439712158</v>
      </c>
      <c r="H129" s="229">
        <v>2.9277183784272549</v>
      </c>
      <c r="I129" s="229">
        <v>2.7137594792797239</v>
      </c>
      <c r="J129" s="229">
        <v>3.1761806845209879</v>
      </c>
      <c r="K129" s="229">
        <v>3.1764477959765052</v>
      </c>
      <c r="L129" s="229">
        <v>3.4807512171548529</v>
      </c>
      <c r="M129" s="229">
        <v>4.2667550981631877</v>
      </c>
      <c r="N129" s="229">
        <v>4.5599781809954649</v>
      </c>
      <c r="O129" s="229">
        <v>3.9694551547529491</v>
      </c>
      <c r="P129" s="229">
        <v>3.4733922059988038</v>
      </c>
      <c r="Q129" s="229">
        <v>4.3819044828608948</v>
      </c>
      <c r="R129" s="229">
        <v>4.5050539341685303</v>
      </c>
      <c r="S129" s="229">
        <v>5.2924967180633038</v>
      </c>
      <c r="T129" s="229">
        <v>4.6516459066550873</v>
      </c>
      <c r="U129" s="229">
        <v>4.7464297147237362</v>
      </c>
      <c r="V129" s="229">
        <v>5.0661996568726337</v>
      </c>
      <c r="W129" s="229">
        <v>5.0936526712561729</v>
      </c>
      <c r="X129" s="229">
        <v>4.4803103954467272</v>
      </c>
      <c r="Y129" s="229">
        <v>4.6376955342392812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0.1228603648301002</v>
      </c>
      <c r="R131" s="229">
        <v>0.34585994389595071</v>
      </c>
      <c r="S131" s="229">
        <v>0.37580746806560039</v>
      </c>
      <c r="T131" s="229">
        <v>0.23635109194978271</v>
      </c>
      <c r="U131" s="229">
        <v>0.1842063390892309</v>
      </c>
      <c r="V131" s="229">
        <v>0.15817447469227919</v>
      </c>
      <c r="W131" s="229">
        <v>2.3465415706188611E-2</v>
      </c>
      <c r="X131" s="229">
        <v>2.8653842482158191E-2</v>
      </c>
      <c r="Y131" s="229">
        <v>0.13272189495365591</v>
      </c>
      <c r="DA131" s="73" t="s">
        <v>1108</v>
      </c>
    </row>
    <row r="132" spans="1:105" ht="12" customHeight="1" x14ac:dyDescent="0.25">
      <c r="A132" s="64" t="s">
        <v>39</v>
      </c>
      <c r="B132" s="229">
        <v>35.219156044636108</v>
      </c>
      <c r="C132" s="229">
        <v>38.716033229242221</v>
      </c>
      <c r="D132" s="229">
        <v>43.00443854109686</v>
      </c>
      <c r="E132" s="229">
        <v>38.254512665385683</v>
      </c>
      <c r="F132" s="229">
        <v>37.297658507513361</v>
      </c>
      <c r="G132" s="229">
        <v>33.010955105688844</v>
      </c>
      <c r="H132" s="229">
        <v>25.187982984444862</v>
      </c>
      <c r="I132" s="229">
        <v>27.04813806159823</v>
      </c>
      <c r="J132" s="229">
        <v>27.949330397108969</v>
      </c>
      <c r="K132" s="229">
        <v>27.823386464260039</v>
      </c>
      <c r="L132" s="229">
        <v>25.341848894230999</v>
      </c>
      <c r="M132" s="229">
        <v>28.260004521665049</v>
      </c>
      <c r="N132" s="229">
        <v>32.165774198540113</v>
      </c>
      <c r="O132" s="229">
        <v>22.351866490620999</v>
      </c>
      <c r="P132" s="229">
        <v>24.87851454558081</v>
      </c>
      <c r="Q132" s="229">
        <v>19.9990483387941</v>
      </c>
      <c r="R132" s="229">
        <v>18.137131775737139</v>
      </c>
      <c r="S132" s="229">
        <v>16.321814337070592</v>
      </c>
      <c r="T132" s="229">
        <v>14.902036671806609</v>
      </c>
      <c r="U132" s="229">
        <v>15.777518479070061</v>
      </c>
      <c r="V132" s="229">
        <v>13.834248916447409</v>
      </c>
      <c r="W132" s="229">
        <v>15.02097328181015</v>
      </c>
      <c r="X132" s="229">
        <v>16.672951755575721</v>
      </c>
      <c r="Y132" s="229">
        <v>14.290030064695999</v>
      </c>
      <c r="DA132" s="73" t="s">
        <v>1109</v>
      </c>
    </row>
    <row r="133" spans="1:105" ht="12" customHeight="1" x14ac:dyDescent="0.25">
      <c r="A133" s="60" t="s">
        <v>1064</v>
      </c>
      <c r="B133" s="262">
        <v>1.9523516342243471E-2</v>
      </c>
      <c r="C133" s="262">
        <v>2.118680913451234E-2</v>
      </c>
      <c r="D133" s="262">
        <v>2.3241666518232791E-2</v>
      </c>
      <c r="E133" s="262">
        <v>1.968832043572909E-2</v>
      </c>
      <c r="F133" s="262">
        <v>1.8260903238860229E-2</v>
      </c>
      <c r="G133" s="262">
        <v>1.6882281079740189E-2</v>
      </c>
      <c r="H133" s="262">
        <v>1.714326885016702E-2</v>
      </c>
      <c r="I133" s="262">
        <v>1.8639348446028312E-2</v>
      </c>
      <c r="J133" s="262">
        <v>1.9476471534885659E-2</v>
      </c>
      <c r="K133" s="262">
        <v>2.149687055424972E-2</v>
      </c>
      <c r="L133" s="262">
        <v>2.0839089804947461E-2</v>
      </c>
      <c r="M133" s="262">
        <v>2.2786776877321061E-2</v>
      </c>
      <c r="N133" s="262">
        <v>2.5093156773891661E-2</v>
      </c>
      <c r="O133" s="262">
        <v>1.7999497124604559E-2</v>
      </c>
      <c r="P133" s="262">
        <v>1.9008638414353549E-2</v>
      </c>
      <c r="Q133" s="262">
        <v>1.9626091123372491E-2</v>
      </c>
      <c r="R133" s="262">
        <v>1.8918807218611191E-2</v>
      </c>
      <c r="S133" s="262">
        <v>1.9338175094843622E-2</v>
      </c>
      <c r="T133" s="262">
        <v>1.9286307388123019E-2</v>
      </c>
      <c r="U133" s="262">
        <v>1.7212687138229061E-2</v>
      </c>
      <c r="V133" s="262">
        <v>1.8183696540308641E-2</v>
      </c>
      <c r="W133" s="262">
        <v>1.8221159946331209E-2</v>
      </c>
      <c r="X133" s="262">
        <v>2.2553375399511019E-2</v>
      </c>
      <c r="Y133" s="262">
        <v>2.0194396004416599E-2</v>
      </c>
      <c r="DA133" s="72" t="s">
        <v>1110</v>
      </c>
    </row>
    <row r="134" spans="1:105" ht="12" customHeight="1" x14ac:dyDescent="0.25">
      <c r="A134" s="57" t="s">
        <v>1010</v>
      </c>
      <c r="B134" s="261">
        <v>19.68532997671204</v>
      </c>
      <c r="C134" s="261">
        <v>20.497587740164011</v>
      </c>
      <c r="D134" s="261">
        <v>21.24170779710137</v>
      </c>
      <c r="E134" s="261">
        <v>18.52224583816653</v>
      </c>
      <c r="F134" s="261">
        <v>17.487630929591472</v>
      </c>
      <c r="G134" s="261">
        <v>16.116904146088238</v>
      </c>
      <c r="H134" s="261">
        <v>15.07857841852846</v>
      </c>
      <c r="I134" s="261">
        <v>15.737025607001261</v>
      </c>
      <c r="J134" s="261">
        <v>16.34784176654977</v>
      </c>
      <c r="K134" s="261">
        <v>16.762128508428219</v>
      </c>
      <c r="L134" s="261">
        <v>16.949543060368349</v>
      </c>
      <c r="M134" s="261">
        <v>18.448414331763949</v>
      </c>
      <c r="N134" s="261">
        <v>21.875319004484801</v>
      </c>
      <c r="O134" s="261">
        <v>16.02640674998754</v>
      </c>
      <c r="P134" s="261">
        <v>16.405641204182469</v>
      </c>
      <c r="Q134" s="261">
        <v>16.628831805457231</v>
      </c>
      <c r="R134" s="261">
        <v>16.935992992628819</v>
      </c>
      <c r="S134" s="261">
        <v>17.61790652906901</v>
      </c>
      <c r="T134" s="261">
        <v>16.297379238685629</v>
      </c>
      <c r="U134" s="261">
        <v>15.652960693262459</v>
      </c>
      <c r="V134" s="261">
        <v>16.22081114506944</v>
      </c>
      <c r="W134" s="261">
        <v>16.148090911070408</v>
      </c>
      <c r="X134" s="261">
        <v>16.69468468655732</v>
      </c>
      <c r="Y134" s="261">
        <v>16.284576490944762</v>
      </c>
      <c r="DA134" s="70" t="s">
        <v>1111</v>
      </c>
    </row>
    <row r="135" spans="1:105" ht="12" customHeight="1" x14ac:dyDescent="0.25">
      <c r="A135" s="60" t="s">
        <v>1012</v>
      </c>
      <c r="B135" s="262">
        <v>19.580109526797941</v>
      </c>
      <c r="C135" s="262">
        <v>20.36889708049425</v>
      </c>
      <c r="D135" s="262">
        <v>21.077577587119119</v>
      </c>
      <c r="E135" s="262">
        <v>18.387880889054479</v>
      </c>
      <c r="F135" s="262">
        <v>17.36784248777575</v>
      </c>
      <c r="G135" s="262">
        <v>16.008033626071619</v>
      </c>
      <c r="H135" s="262">
        <v>14.950374157105751</v>
      </c>
      <c r="I135" s="262">
        <v>15.582776089311791</v>
      </c>
      <c r="J135" s="262">
        <v>16.189606652378561</v>
      </c>
      <c r="K135" s="262">
        <v>16.561957956341441</v>
      </c>
      <c r="L135" s="262">
        <v>16.772912005025319</v>
      </c>
      <c r="M135" s="262">
        <v>18.25966114838511</v>
      </c>
      <c r="N135" s="262">
        <v>21.68795160607862</v>
      </c>
      <c r="O135" s="262">
        <v>15.9030262061816</v>
      </c>
      <c r="P135" s="262">
        <v>16.26221648030506</v>
      </c>
      <c r="Q135" s="262">
        <v>16.484050699587051</v>
      </c>
      <c r="R135" s="262">
        <v>16.809958043590729</v>
      </c>
      <c r="S135" s="262">
        <v>17.49726909537463</v>
      </c>
      <c r="T135" s="262">
        <v>16.15741961907473</v>
      </c>
      <c r="U135" s="262">
        <v>15.54509817922693</v>
      </c>
      <c r="V135" s="262">
        <v>16.104162771252</v>
      </c>
      <c r="W135" s="262">
        <v>16.030156890115169</v>
      </c>
      <c r="X135" s="262">
        <v>16.482497291086251</v>
      </c>
      <c r="Y135" s="262">
        <v>16.125467847931901</v>
      </c>
      <c r="DA135" s="72" t="s">
        <v>1112</v>
      </c>
    </row>
    <row r="136" spans="1:105" ht="12" customHeight="1" x14ac:dyDescent="0.25">
      <c r="A136" s="59" t="s">
        <v>28</v>
      </c>
      <c r="B136" s="230">
        <v>3.4398695767853558E-2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2.0199192117128919E-2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1113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1.1045872188341429E-2</v>
      </c>
      <c r="H137" s="295">
        <v>0</v>
      </c>
      <c r="I137" s="295">
        <v>3.5351019506947447E-2</v>
      </c>
      <c r="J137" s="295">
        <v>0</v>
      </c>
      <c r="K137" s="295">
        <v>0</v>
      </c>
      <c r="L137" s="295">
        <v>0</v>
      </c>
      <c r="M137" s="295">
        <v>1.330826877692287E-2</v>
      </c>
      <c r="N137" s="295">
        <v>1.6015957673115418E-2</v>
      </c>
      <c r="O137" s="295">
        <v>4.3444758404035833E-2</v>
      </c>
      <c r="P137" s="295">
        <v>7.3663101341242793E-2</v>
      </c>
      <c r="Q137" s="295">
        <v>8.4211898149171068E-3</v>
      </c>
      <c r="R137" s="295">
        <v>3.420238015905022E-3</v>
      </c>
      <c r="S137" s="295">
        <v>4.1646213946365191E-3</v>
      </c>
      <c r="T137" s="295">
        <v>4.2216598474794096E-3</v>
      </c>
      <c r="U137" s="295">
        <v>3.9323803016798643E-3</v>
      </c>
      <c r="V137" s="295">
        <v>2.7676833285914691E-3</v>
      </c>
      <c r="W137" s="295">
        <v>3.3791545291579272E-3</v>
      </c>
      <c r="X137" s="295">
        <v>3.5392674655894811E-3</v>
      </c>
      <c r="Y137" s="295">
        <v>1.084557376176264E-2</v>
      </c>
      <c r="DA137" s="122" t="s">
        <v>1114</v>
      </c>
    </row>
    <row r="138" spans="1:105" ht="12" customHeight="1" x14ac:dyDescent="0.25">
      <c r="A138" s="59" t="s">
        <v>159</v>
      </c>
      <c r="B138" s="295">
        <v>5.6095243919945727E-2</v>
      </c>
      <c r="C138" s="295">
        <v>5.0767888597138322E-2</v>
      </c>
      <c r="D138" s="295">
        <v>4.1691533333473078E-2</v>
      </c>
      <c r="E138" s="295">
        <v>3.6085678380134482E-2</v>
      </c>
      <c r="F138" s="295">
        <v>3.2877154776338798E-2</v>
      </c>
      <c r="G138" s="295">
        <v>1.9373702126482071E-2</v>
      </c>
      <c r="H138" s="295">
        <v>1.9032418494773239E-2</v>
      </c>
      <c r="I138" s="295">
        <v>1.034122122965284E-2</v>
      </c>
      <c r="J138" s="295">
        <v>1.102469592758437E-2</v>
      </c>
      <c r="K138" s="295">
        <v>1.2242975891524651E-2</v>
      </c>
      <c r="L138" s="295">
        <v>1.0933347523115301E-2</v>
      </c>
      <c r="M138" s="295">
        <v>1.174970689335508E-2</v>
      </c>
      <c r="N138" s="295">
        <v>2.820550383884788E-2</v>
      </c>
      <c r="O138" s="295">
        <v>9.5787366290351391E-3</v>
      </c>
      <c r="P138" s="295">
        <v>1.081221180934361E-2</v>
      </c>
      <c r="Q138" s="295">
        <v>7.7854181755232614E-3</v>
      </c>
      <c r="R138" s="295">
        <v>7.209306835984839E-3</v>
      </c>
      <c r="S138" s="295">
        <v>6.1885463893510961E-3</v>
      </c>
      <c r="T138" s="295">
        <v>6.647436207881588E-2</v>
      </c>
      <c r="U138" s="295">
        <v>3.3091365013623412E-2</v>
      </c>
      <c r="V138" s="295">
        <v>1.3912396860789111E-2</v>
      </c>
      <c r="W138" s="295">
        <v>1.555398631697583E-2</v>
      </c>
      <c r="X138" s="295">
        <v>7.1614605449385915E-2</v>
      </c>
      <c r="Y138" s="295">
        <v>7.2650356418543588E-2</v>
      </c>
      <c r="DA138" s="122" t="s">
        <v>1115</v>
      </c>
    </row>
    <row r="139" spans="1:105" ht="12" customHeight="1" x14ac:dyDescent="0.25">
      <c r="A139" s="59" t="s">
        <v>32</v>
      </c>
      <c r="B139" s="295">
        <v>8.1047784135383064E-2</v>
      </c>
      <c r="C139" s="295">
        <v>0.18372845126180601</v>
      </c>
      <c r="D139" s="295">
        <v>0</v>
      </c>
      <c r="E139" s="295">
        <v>1.2456256059853441E-2</v>
      </c>
      <c r="F139" s="295">
        <v>0</v>
      </c>
      <c r="G139" s="295">
        <v>0</v>
      </c>
      <c r="H139" s="295">
        <v>1.9666439087639851E-2</v>
      </c>
      <c r="I139" s="295">
        <v>1.0689874974500829E-2</v>
      </c>
      <c r="J139" s="295">
        <v>0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</v>
      </c>
      <c r="R139" s="295">
        <v>9.5126721049191502E-6</v>
      </c>
      <c r="S139" s="295">
        <v>9.3320096437159691E-6</v>
      </c>
      <c r="T139" s="295">
        <v>9.1109002005637658E-6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1116</v>
      </c>
    </row>
    <row r="140" spans="1:105" ht="12" customHeight="1" x14ac:dyDescent="0.25">
      <c r="A140" s="59" t="s">
        <v>35</v>
      </c>
      <c r="B140" s="295">
        <v>19.408567802974758</v>
      </c>
      <c r="C140" s="295">
        <v>20.134400740635311</v>
      </c>
      <c r="D140" s="295">
        <v>21.035886053785639</v>
      </c>
      <c r="E140" s="295">
        <v>18.33933895461449</v>
      </c>
      <c r="F140" s="295">
        <v>17.33496533299941</v>
      </c>
      <c r="G140" s="295">
        <v>15.977614051756801</v>
      </c>
      <c r="H140" s="295">
        <v>14.91167529952334</v>
      </c>
      <c r="I140" s="295">
        <v>15.52639397360069</v>
      </c>
      <c r="J140" s="295">
        <v>16.17858195645098</v>
      </c>
      <c r="K140" s="295">
        <v>16.54971498044992</v>
      </c>
      <c r="L140" s="295">
        <v>16.761978657502208</v>
      </c>
      <c r="M140" s="295">
        <v>18.234603172714831</v>
      </c>
      <c r="N140" s="295">
        <v>21.623530952449531</v>
      </c>
      <c r="O140" s="295">
        <v>15.85000271114853</v>
      </c>
      <c r="P140" s="295">
        <v>16.177741167154469</v>
      </c>
      <c r="Q140" s="295">
        <v>16.467844091596611</v>
      </c>
      <c r="R140" s="295">
        <v>16.79931898606673</v>
      </c>
      <c r="S140" s="295">
        <v>17.486906595581001</v>
      </c>
      <c r="T140" s="295">
        <v>16.08671448624823</v>
      </c>
      <c r="U140" s="295">
        <v>15.50807443391162</v>
      </c>
      <c r="V140" s="295">
        <v>16.087482691062618</v>
      </c>
      <c r="W140" s="295">
        <v>16.011223749269039</v>
      </c>
      <c r="X140" s="295">
        <v>16.40734341817128</v>
      </c>
      <c r="Y140" s="295">
        <v>16.041971917751599</v>
      </c>
      <c r="DA140" s="122" t="s">
        <v>1117</v>
      </c>
    </row>
    <row r="141" spans="1:105" ht="12" customHeight="1" x14ac:dyDescent="0.25">
      <c r="A141" s="60" t="s">
        <v>1019</v>
      </c>
      <c r="B141" s="262">
        <v>0.10522044991409819</v>
      </c>
      <c r="C141" s="262">
        <v>0.12869065966975821</v>
      </c>
      <c r="D141" s="262">
        <v>0.16413020998225081</v>
      </c>
      <c r="E141" s="262">
        <v>0.13436494911204891</v>
      </c>
      <c r="F141" s="262">
        <v>0.1197884418157158</v>
      </c>
      <c r="G141" s="262">
        <v>0.1088705200166207</v>
      </c>
      <c r="H141" s="262">
        <v>0.1282042614227055</v>
      </c>
      <c r="I141" s="262">
        <v>0.15424951768947101</v>
      </c>
      <c r="J141" s="262">
        <v>0.15823511417120509</v>
      </c>
      <c r="K141" s="262">
        <v>0.20017055208677359</v>
      </c>
      <c r="L141" s="262">
        <v>0.17663105534302581</v>
      </c>
      <c r="M141" s="262">
        <v>0.1887531833788407</v>
      </c>
      <c r="N141" s="262">
        <v>0.1873673984061823</v>
      </c>
      <c r="O141" s="262">
        <v>0.1233805438059461</v>
      </c>
      <c r="P141" s="262">
        <v>0.1434247238774074</v>
      </c>
      <c r="Q141" s="262">
        <v>0.14478110587017851</v>
      </c>
      <c r="R141" s="262">
        <v>0.12603494903809301</v>
      </c>
      <c r="S141" s="262">
        <v>0.1206374336943811</v>
      </c>
      <c r="T141" s="262">
        <v>0.139959619610904</v>
      </c>
      <c r="U141" s="262">
        <v>0.10786251403553219</v>
      </c>
      <c r="V141" s="262">
        <v>0.1166483738174373</v>
      </c>
      <c r="W141" s="262">
        <v>0.1179340209552445</v>
      </c>
      <c r="X141" s="262">
        <v>0.21218739547106749</v>
      </c>
      <c r="Y141" s="262">
        <v>0.15910864301286171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17.619785125078053</v>
      </c>
      <c r="C142" s="261">
        <f t="shared" si="5"/>
        <v>18.91019744640294</v>
      </c>
      <c r="D142" s="261">
        <f t="shared" si="5"/>
        <v>20.391470342709496</v>
      </c>
      <c r="E142" s="261">
        <f t="shared" si="5"/>
        <v>18.005577039717082</v>
      </c>
      <c r="F142" s="261">
        <f t="shared" si="5"/>
        <v>16.885109605252516</v>
      </c>
      <c r="G142" s="261">
        <f t="shared" si="5"/>
        <v>15.278140252238121</v>
      </c>
      <c r="H142" s="261">
        <f t="shared" si="5"/>
        <v>14.333912933171748</v>
      </c>
      <c r="I142" s="261">
        <f t="shared" si="5"/>
        <v>15.321962104625783</v>
      </c>
      <c r="J142" s="261">
        <f t="shared" si="5"/>
        <v>15.534960898701625</v>
      </c>
      <c r="K142" s="261">
        <f t="shared" si="5"/>
        <v>15.993149393307267</v>
      </c>
      <c r="L142" s="261">
        <f t="shared" si="5"/>
        <v>15.916663346433353</v>
      </c>
      <c r="M142" s="261">
        <f t="shared" si="5"/>
        <v>16.922378125965295</v>
      </c>
      <c r="N142" s="261">
        <f t="shared" si="5"/>
        <v>20.500115110119381</v>
      </c>
      <c r="O142" s="261">
        <f t="shared" si="5"/>
        <v>14.531753315185144</v>
      </c>
      <c r="P142" s="261">
        <f t="shared" si="5"/>
        <v>15.308943491799514</v>
      </c>
      <c r="Q142" s="261">
        <f t="shared" si="5"/>
        <v>14.903068599267563</v>
      </c>
      <c r="R142" s="261">
        <f t="shared" si="5"/>
        <v>15.174471725365786</v>
      </c>
      <c r="S142" s="261">
        <f t="shared" si="5"/>
        <v>15.466593254212277</v>
      </c>
      <c r="T142" s="261">
        <f t="shared" si="5"/>
        <v>14.387213862737081</v>
      </c>
      <c r="U142" s="261">
        <f t="shared" si="5"/>
        <v>13.708544533158648</v>
      </c>
      <c r="V142" s="261">
        <f t="shared" si="5"/>
        <v>14.137084237851782</v>
      </c>
      <c r="W142" s="261">
        <f t="shared" si="5"/>
        <v>14.048415930299033</v>
      </c>
      <c r="X142" s="261">
        <f t="shared" si="5"/>
        <v>14.861562603849318</v>
      </c>
      <c r="Y142" s="261">
        <f t="shared" si="5"/>
        <v>14.36454484580703</v>
      </c>
      <c r="DA142" s="70"/>
    </row>
    <row r="143" spans="1:105" ht="12" customHeight="1" x14ac:dyDescent="0.25">
      <c r="A143" s="60" t="s">
        <v>1022</v>
      </c>
      <c r="B143" s="262">
        <v>9.6753839213835366</v>
      </c>
      <c r="C143" s="262">
        <v>9.8936840230540319</v>
      </c>
      <c r="D143" s="262">
        <v>10.041371566103919</v>
      </c>
      <c r="E143" s="262">
        <v>8.7838660794005019</v>
      </c>
      <c r="F143" s="262">
        <v>8.343506121527815</v>
      </c>
      <c r="G143" s="262">
        <v>7.7194480751816741</v>
      </c>
      <c r="H143" s="262">
        <v>7.0745374047218306</v>
      </c>
      <c r="I143" s="262">
        <v>7.2531673375751016</v>
      </c>
      <c r="J143" s="262">
        <v>7.5789871217188756</v>
      </c>
      <c r="K143" s="262">
        <v>7.5941344295304543</v>
      </c>
      <c r="L143" s="262">
        <v>7.8128377479887332</v>
      </c>
      <c r="M143" s="262">
        <v>8.552253699856788</v>
      </c>
      <c r="N143" s="262">
        <v>10.27768207723882</v>
      </c>
      <c r="O143" s="262">
        <v>7.6462909066969731</v>
      </c>
      <c r="P143" s="262">
        <v>7.695333090799501</v>
      </c>
      <c r="Q143" s="262">
        <v>7.8656709970078866</v>
      </c>
      <c r="R143" s="262">
        <v>8.1278662394506398</v>
      </c>
      <c r="S143" s="262">
        <v>8.5475972384190477</v>
      </c>
      <c r="T143" s="262">
        <v>7.7319236715864328</v>
      </c>
      <c r="U143" s="262">
        <v>7.586168355983415</v>
      </c>
      <c r="V143" s="262">
        <v>7.8462441234792184</v>
      </c>
      <c r="W143" s="262">
        <v>7.8032922373043778</v>
      </c>
      <c r="X143" s="262">
        <v>7.5839689801427648</v>
      </c>
      <c r="Y143" s="262">
        <v>7.6310779700770688</v>
      </c>
      <c r="DA143" s="72" t="s">
        <v>1119</v>
      </c>
    </row>
    <row r="144" spans="1:105" ht="12" customHeight="1" x14ac:dyDescent="0.25">
      <c r="A144" s="60" t="s">
        <v>1024</v>
      </c>
      <c r="B144" s="262">
        <v>7.4198657203789642</v>
      </c>
      <c r="C144" s="262">
        <v>8.3841505634395261</v>
      </c>
      <c r="D144" s="262">
        <v>9.566631695903336</v>
      </c>
      <c r="E144" s="262">
        <v>8.578152475636994</v>
      </c>
      <c r="F144" s="262">
        <v>7.9650487699548904</v>
      </c>
      <c r="G144" s="262">
        <v>7.0326935370442829</v>
      </c>
      <c r="H144" s="262">
        <v>6.651136799627368</v>
      </c>
      <c r="I144" s="262">
        <v>7.3482169139804441</v>
      </c>
      <c r="J144" s="262">
        <v>7.2147086304232957</v>
      </c>
      <c r="K144" s="262">
        <v>7.4804963770966193</v>
      </c>
      <c r="L144" s="262">
        <v>7.280539872547676</v>
      </c>
      <c r="M144" s="262">
        <v>7.4848487249476916</v>
      </c>
      <c r="N144" s="262">
        <v>9.3318742445435703</v>
      </c>
      <c r="O144" s="262">
        <v>6.2902552357454411</v>
      </c>
      <c r="P144" s="262">
        <v>6.9313760814564231</v>
      </c>
      <c r="Q144" s="262">
        <v>6.3458677705320916</v>
      </c>
      <c r="R144" s="262">
        <v>6.4368217154377678</v>
      </c>
      <c r="S144" s="262">
        <v>6.3293204265402796</v>
      </c>
      <c r="T144" s="262">
        <v>5.982587821216212</v>
      </c>
      <c r="U144" s="262">
        <v>5.5947393037128048</v>
      </c>
      <c r="V144" s="262">
        <v>5.7219185278480662</v>
      </c>
      <c r="W144" s="262">
        <v>5.6703558647228371</v>
      </c>
      <c r="X144" s="262">
        <v>6.2967994852431426</v>
      </c>
      <c r="Y144" s="262">
        <v>5.9765957960588034</v>
      </c>
      <c r="DA144" s="72" t="s">
        <v>1120</v>
      </c>
    </row>
    <row r="145" spans="1:105" ht="12" customHeight="1" x14ac:dyDescent="0.25">
      <c r="A145" s="64" t="s">
        <v>28</v>
      </c>
      <c r="B145" s="229">
        <v>1.05554343392707E-3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4.7905737145264693E-4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1121</v>
      </c>
    </row>
    <row r="146" spans="1:105" ht="12" customHeight="1" x14ac:dyDescent="0.25">
      <c r="A146" s="64" t="s">
        <v>30</v>
      </c>
      <c r="B146" s="229">
        <v>2.684215052595901</v>
      </c>
      <c r="C146" s="229">
        <v>3.3271753419785379</v>
      </c>
      <c r="D146" s="229">
        <v>4.0969188173291364</v>
      </c>
      <c r="E146" s="229">
        <v>3.7803719387639361</v>
      </c>
      <c r="F146" s="229">
        <v>3.3548558114870071</v>
      </c>
      <c r="G146" s="229">
        <v>2.9107862160339861</v>
      </c>
      <c r="H146" s="229">
        <v>3.4524391401310921</v>
      </c>
      <c r="I146" s="229">
        <v>3.941982078353004</v>
      </c>
      <c r="J146" s="229">
        <v>3.6625802439333</v>
      </c>
      <c r="K146" s="229">
        <v>3.962319751622033</v>
      </c>
      <c r="L146" s="229">
        <v>3.9959302997460759</v>
      </c>
      <c r="M146" s="229">
        <v>3.7712089587682791</v>
      </c>
      <c r="N146" s="229">
        <v>5.1444729621670557</v>
      </c>
      <c r="O146" s="229">
        <v>3.305210502985922</v>
      </c>
      <c r="P146" s="229">
        <v>3.6597624279788161</v>
      </c>
      <c r="Q146" s="229">
        <v>3.577192020239234</v>
      </c>
      <c r="R146" s="229">
        <v>3.8504125756277041</v>
      </c>
      <c r="S146" s="229">
        <v>3.8547684279626622</v>
      </c>
      <c r="T146" s="229">
        <v>3.7535577290586111</v>
      </c>
      <c r="U146" s="229">
        <v>3.2042191060937268</v>
      </c>
      <c r="V146" s="229">
        <v>3.5463262014927008</v>
      </c>
      <c r="W146" s="229">
        <v>3.3605016245474051</v>
      </c>
      <c r="X146" s="229">
        <v>3.8658881426610199</v>
      </c>
      <c r="Y146" s="229">
        <v>3.8065361602156669</v>
      </c>
      <c r="DA146" s="73" t="s">
        <v>1122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2.4931554742837803E-4</v>
      </c>
      <c r="H147" s="229">
        <v>0</v>
      </c>
      <c r="I147" s="229">
        <v>6.9489641275110898E-4</v>
      </c>
      <c r="J147" s="229">
        <v>0</v>
      </c>
      <c r="K147" s="229">
        <v>0</v>
      </c>
      <c r="L147" s="229">
        <v>0</v>
      </c>
      <c r="M147" s="229">
        <v>3.5021951158357528E-4</v>
      </c>
      <c r="N147" s="229">
        <v>3.7984502249835969E-4</v>
      </c>
      <c r="O147" s="229">
        <v>1.2236474809804931E-3</v>
      </c>
      <c r="P147" s="229">
        <v>1.778702507039602E-3</v>
      </c>
      <c r="Q147" s="229">
        <v>2.5200954569144161E-4</v>
      </c>
      <c r="R147" s="229">
        <v>1.0315303798690351E-4</v>
      </c>
      <c r="S147" s="229">
        <v>1.4175569251699809E-4</v>
      </c>
      <c r="T147" s="229">
        <v>1.3729031674032311E-4</v>
      </c>
      <c r="U147" s="229">
        <v>1.353574189213508E-4</v>
      </c>
      <c r="V147" s="229">
        <v>9.8022998038776072E-5</v>
      </c>
      <c r="W147" s="229">
        <v>1.209010934522879E-4</v>
      </c>
      <c r="X147" s="229">
        <v>1.086927541847614E-4</v>
      </c>
      <c r="Y147" s="229">
        <v>3.5262604758731601E-4</v>
      </c>
      <c r="DA147" s="73" t="s">
        <v>1123</v>
      </c>
    </row>
    <row r="148" spans="1:105" ht="12" customHeight="1" x14ac:dyDescent="0.25">
      <c r="A148" s="64" t="s">
        <v>159</v>
      </c>
      <c r="B148" s="229">
        <v>1.7213142845250041E-3</v>
      </c>
      <c r="C148" s="229">
        <v>1.31167826274437E-3</v>
      </c>
      <c r="D148" s="229">
        <v>8.8343688431780033E-4</v>
      </c>
      <c r="E148" s="229">
        <v>7.2158521199543288E-4</v>
      </c>
      <c r="F148" s="229">
        <v>6.7980615099572062E-4</v>
      </c>
      <c r="G148" s="229">
        <v>4.3728236838339469E-4</v>
      </c>
      <c r="H148" s="229">
        <v>4.2025628224032338E-4</v>
      </c>
      <c r="I148" s="229">
        <v>2.0327780177709179E-4</v>
      </c>
      <c r="J148" s="229">
        <v>2.4341578736461161E-4</v>
      </c>
      <c r="K148" s="229">
        <v>2.642746904584749E-4</v>
      </c>
      <c r="L148" s="229">
        <v>2.5533963192902667E-4</v>
      </c>
      <c r="M148" s="229">
        <v>3.0920450123283751E-4</v>
      </c>
      <c r="N148" s="229">
        <v>6.6894034430603705E-4</v>
      </c>
      <c r="O148" s="229">
        <v>2.6979081890821587E-4</v>
      </c>
      <c r="P148" s="229">
        <v>2.6107654852640762E-4</v>
      </c>
      <c r="Q148" s="229">
        <v>2.3298366864455029E-4</v>
      </c>
      <c r="R148" s="229">
        <v>2.1742986846335261E-4</v>
      </c>
      <c r="S148" s="229">
        <v>2.1064620189144439E-4</v>
      </c>
      <c r="T148" s="229">
        <v>2.161776778477429E-3</v>
      </c>
      <c r="U148" s="229">
        <v>1.139045924656603E-3</v>
      </c>
      <c r="V148" s="229">
        <v>4.9273514643520977E-4</v>
      </c>
      <c r="W148" s="229">
        <v>5.5649835988202479E-4</v>
      </c>
      <c r="X148" s="229">
        <v>2.1993219732129861E-3</v>
      </c>
      <c r="Y148" s="229">
        <v>2.362107215572271E-3</v>
      </c>
      <c r="DA148" s="73" t="s">
        <v>1124</v>
      </c>
    </row>
    <row r="149" spans="1:105" ht="12" customHeight="1" x14ac:dyDescent="0.25">
      <c r="A149" s="64" t="s">
        <v>32</v>
      </c>
      <c r="B149" s="229">
        <v>2.4869970930232262E-3</v>
      </c>
      <c r="C149" s="229">
        <v>4.7469497437674351E-3</v>
      </c>
      <c r="D149" s="229">
        <v>0</v>
      </c>
      <c r="E149" s="229">
        <v>2.4908081469148338E-4</v>
      </c>
      <c r="F149" s="229">
        <v>0</v>
      </c>
      <c r="G149" s="229">
        <v>0</v>
      </c>
      <c r="H149" s="229">
        <v>4.3425613923669541E-4</v>
      </c>
      <c r="I149" s="229">
        <v>2.1013130246720581E-4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2.8689846216332192E-7</v>
      </c>
      <c r="S149" s="229">
        <v>3.1764363774434279E-7</v>
      </c>
      <c r="T149" s="229">
        <v>2.9629065806230199E-7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1125</v>
      </c>
    </row>
    <row r="150" spans="1:105" ht="12" customHeight="1" x14ac:dyDescent="0.25">
      <c r="A150" s="64" t="s">
        <v>33</v>
      </c>
      <c r="B150" s="229">
        <v>0.1739016631827206</v>
      </c>
      <c r="C150" s="229">
        <v>0.1765101603788268</v>
      </c>
      <c r="D150" s="229">
        <v>0.18658835944625421</v>
      </c>
      <c r="E150" s="229">
        <v>0.12779468152522289</v>
      </c>
      <c r="F150" s="229">
        <v>5.6394278000569273E-2</v>
      </c>
      <c r="G150" s="229">
        <v>4.8014243560378929E-2</v>
      </c>
      <c r="H150" s="229">
        <v>3.581088461128315E-2</v>
      </c>
      <c r="I150" s="229">
        <v>5.7954819833887443E-2</v>
      </c>
      <c r="J150" s="229">
        <v>5.1354467994031532E-2</v>
      </c>
      <c r="K150" s="229">
        <v>3.1516091385374298E-2</v>
      </c>
      <c r="L150" s="229">
        <v>4.2820605250367849E-2</v>
      </c>
      <c r="M150" s="229">
        <v>5.4858427160386608E-2</v>
      </c>
      <c r="N150" s="229">
        <v>5.5511817548710082E-2</v>
      </c>
      <c r="O150" s="229">
        <v>2.3323941096904301E-2</v>
      </c>
      <c r="P150" s="229">
        <v>8.0976773684666062E-2</v>
      </c>
      <c r="Q150" s="229">
        <v>1.236948664197514E-2</v>
      </c>
      <c r="R150" s="229">
        <v>7.3779020906540951E-4</v>
      </c>
      <c r="S150" s="229">
        <v>1.080670745666128E-3</v>
      </c>
      <c r="T150" s="229">
        <v>1.0446563013669151E-3</v>
      </c>
      <c r="U150" s="229">
        <v>6.0303261989076963E-2</v>
      </c>
      <c r="V150" s="229">
        <v>3.1573589013238597E-2</v>
      </c>
      <c r="W150" s="229">
        <v>4.4346460335959743E-2</v>
      </c>
      <c r="X150" s="229">
        <v>4.6379214438141088E-2</v>
      </c>
      <c r="Y150" s="229">
        <v>2.3711737082735211E-2</v>
      </c>
      <c r="DA150" s="73" t="s">
        <v>1126</v>
      </c>
    </row>
    <row r="151" spans="1:105" ht="12" customHeight="1" x14ac:dyDescent="0.25">
      <c r="A151" s="64" t="s">
        <v>35</v>
      </c>
      <c r="B151" s="229">
        <v>0.59556287961078958</v>
      </c>
      <c r="C151" s="229">
        <v>0.52020788168772003</v>
      </c>
      <c r="D151" s="229">
        <v>0.4457470413855022</v>
      </c>
      <c r="E151" s="229">
        <v>0.36672154664845441</v>
      </c>
      <c r="F151" s="229">
        <v>0.3584378314011421</v>
      </c>
      <c r="G151" s="229">
        <v>0.36062952078311372</v>
      </c>
      <c r="H151" s="229">
        <v>0.32926583792141467</v>
      </c>
      <c r="I151" s="229">
        <v>0.30520295102366601</v>
      </c>
      <c r="J151" s="229">
        <v>0.35720915036931061</v>
      </c>
      <c r="K151" s="229">
        <v>0.35723919105828777</v>
      </c>
      <c r="L151" s="229">
        <v>0.39146267433281862</v>
      </c>
      <c r="M151" s="229">
        <v>0.47986059825770161</v>
      </c>
      <c r="N151" s="229">
        <v>0.51283793131612743</v>
      </c>
      <c r="O151" s="229">
        <v>0.44642476108761547</v>
      </c>
      <c r="P151" s="229">
        <v>0.39063504316705361</v>
      </c>
      <c r="Q151" s="229">
        <v>0.49281087343375618</v>
      </c>
      <c r="R151" s="229">
        <v>0.50666087607511456</v>
      </c>
      <c r="S151" s="229">
        <v>0.5952206262084474</v>
      </c>
      <c r="T151" s="229">
        <v>0.52314734178472555</v>
      </c>
      <c r="U151" s="229">
        <v>0.53380720245133506</v>
      </c>
      <c r="V151" s="229">
        <v>0.56977012795658777</v>
      </c>
      <c r="W151" s="229">
        <v>0.57285763113007293</v>
      </c>
      <c r="X151" s="229">
        <v>0.50387809407312711</v>
      </c>
      <c r="Y151" s="229">
        <v>0.52157841319628884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1.381749053160128E-2</v>
      </c>
      <c r="R153" s="229">
        <v>3.8897137467002178E-2</v>
      </c>
      <c r="S153" s="229">
        <v>4.2265185675480703E-2</v>
      </c>
      <c r="T153" s="229">
        <v>2.6581224788530391E-2</v>
      </c>
      <c r="U153" s="229">
        <v>2.0716765327419919E-2</v>
      </c>
      <c r="V153" s="229">
        <v>1.7789091782560929E-2</v>
      </c>
      <c r="W153" s="229">
        <v>2.6390379011874271E-3</v>
      </c>
      <c r="X153" s="229">
        <v>3.2225543016962928E-3</v>
      </c>
      <c r="Y153" s="229">
        <v>1.492656748491949E-2</v>
      </c>
      <c r="DA153" s="73" t="s">
        <v>1129</v>
      </c>
    </row>
    <row r="154" spans="1:105" ht="12" customHeight="1" x14ac:dyDescent="0.25">
      <c r="A154" s="64" t="s">
        <v>39</v>
      </c>
      <c r="B154" s="229">
        <v>3.9609222701780769</v>
      </c>
      <c r="C154" s="229">
        <v>4.3541985513879293</v>
      </c>
      <c r="D154" s="229">
        <v>4.8364940408581258</v>
      </c>
      <c r="E154" s="229">
        <v>4.3022936426726943</v>
      </c>
      <c r="F154" s="229">
        <v>4.1946810429151764</v>
      </c>
      <c r="G154" s="229">
        <v>3.7125769587509918</v>
      </c>
      <c r="H154" s="229">
        <v>2.8327664245421009</v>
      </c>
      <c r="I154" s="229">
        <v>3.0419687592528919</v>
      </c>
      <c r="J154" s="229">
        <v>3.1433213523392891</v>
      </c>
      <c r="K154" s="229">
        <v>3.129157068340465</v>
      </c>
      <c r="L154" s="229">
        <v>2.850070953586485</v>
      </c>
      <c r="M154" s="229">
        <v>3.1782613167485092</v>
      </c>
      <c r="N154" s="229">
        <v>3.6175236907734201</v>
      </c>
      <c r="O154" s="229">
        <v>2.5138025922751099</v>
      </c>
      <c r="P154" s="229">
        <v>2.797962057570321</v>
      </c>
      <c r="Q154" s="229">
        <v>2.2491929064711891</v>
      </c>
      <c r="R154" s="229">
        <v>2.039792466253969</v>
      </c>
      <c r="S154" s="229">
        <v>1.835632796409977</v>
      </c>
      <c r="T154" s="229">
        <v>1.675957505897103</v>
      </c>
      <c r="U154" s="229">
        <v>1.774418564507668</v>
      </c>
      <c r="V154" s="229">
        <v>1.5558687594585039</v>
      </c>
      <c r="W154" s="229">
        <v>1.6893337113548781</v>
      </c>
      <c r="X154" s="229">
        <v>1.875123465041761</v>
      </c>
      <c r="Y154" s="229">
        <v>1.607128184816033</v>
      </c>
      <c r="DA154" s="73" t="s">
        <v>1130</v>
      </c>
    </row>
    <row r="155" spans="1:105" ht="12" customHeight="1" x14ac:dyDescent="0.25">
      <c r="A155" s="60" t="s">
        <v>1036</v>
      </c>
      <c r="B155" s="262">
        <v>0.52453548331555477</v>
      </c>
      <c r="C155" s="262">
        <v>0.63236285990938135</v>
      </c>
      <c r="D155" s="262">
        <v>0.78346708070224036</v>
      </c>
      <c r="E155" s="262">
        <v>0.64355848467958665</v>
      </c>
      <c r="F155" s="262">
        <v>0.57655471376980882</v>
      </c>
      <c r="G155" s="262">
        <v>0.52599864001216312</v>
      </c>
      <c r="H155" s="262">
        <v>0.60823872882254826</v>
      </c>
      <c r="I155" s="262">
        <v>0.72057785307023725</v>
      </c>
      <c r="J155" s="262">
        <v>0.74126514655945475</v>
      </c>
      <c r="K155" s="262">
        <v>0.91851858668019271</v>
      </c>
      <c r="L155" s="262">
        <v>0.8232857258969446</v>
      </c>
      <c r="M155" s="262">
        <v>0.88527570116081622</v>
      </c>
      <c r="N155" s="262">
        <v>0.89055878833698965</v>
      </c>
      <c r="O155" s="262">
        <v>0.59520717274273038</v>
      </c>
      <c r="P155" s="262">
        <v>0.6822343195435896</v>
      </c>
      <c r="Q155" s="262">
        <v>0.69152983172758553</v>
      </c>
      <c r="R155" s="262">
        <v>0.60978377047737831</v>
      </c>
      <c r="S155" s="262">
        <v>0.58967558925295049</v>
      </c>
      <c r="T155" s="262">
        <v>0.672702369934436</v>
      </c>
      <c r="U155" s="262">
        <v>0.52763687346242683</v>
      </c>
      <c r="V155" s="262">
        <v>0.56892158652449831</v>
      </c>
      <c r="W155" s="262">
        <v>0.57476782827181772</v>
      </c>
      <c r="X155" s="262">
        <v>0.98079413846341024</v>
      </c>
      <c r="Y155" s="262">
        <v>0.75687107967115819</v>
      </c>
      <c r="DA155" s="72" t="s">
        <v>1131</v>
      </c>
    </row>
    <row r="156" spans="1:105" ht="12" customHeight="1" x14ac:dyDescent="0.25">
      <c r="A156" s="132" t="s">
        <v>1038</v>
      </c>
      <c r="B156" s="316">
        <v>3.7804781738768432</v>
      </c>
      <c r="C156" s="316">
        <v>4.1025534592768178</v>
      </c>
      <c r="D156" s="316">
        <v>4.5004501984403618</v>
      </c>
      <c r="E156" s="316">
        <v>3.8123903697879791</v>
      </c>
      <c r="F156" s="316">
        <v>3.535989363781542</v>
      </c>
      <c r="G156" s="316">
        <v>3.269036890097317</v>
      </c>
      <c r="H156" s="316">
        <v>3.3195738196366231</v>
      </c>
      <c r="I156" s="316">
        <v>3.6092704172878509</v>
      </c>
      <c r="J156" s="316">
        <v>3.7713685511893762</v>
      </c>
      <c r="K156" s="316">
        <v>4.1625928706886928</v>
      </c>
      <c r="L156" s="316">
        <v>4.0352220773161402</v>
      </c>
      <c r="M156" s="316">
        <v>4.4123666622144384</v>
      </c>
      <c r="N156" s="316">
        <v>4.8589675053621164</v>
      </c>
      <c r="O156" s="316">
        <v>3.4853714273331149</v>
      </c>
      <c r="P156" s="316">
        <v>3.68077867638483</v>
      </c>
      <c r="Q156" s="316">
        <v>4.2871400589651172</v>
      </c>
      <c r="R156" s="316">
        <v>3.7724296056957232</v>
      </c>
      <c r="S156" s="316">
        <v>3.997711255492038</v>
      </c>
      <c r="T156" s="316">
        <v>4.6974800286921354</v>
      </c>
      <c r="U156" s="316">
        <v>4.6477585047522059</v>
      </c>
      <c r="V156" s="316">
        <v>4.6752757118368136</v>
      </c>
      <c r="W156" s="316">
        <v>4.5527390950098461</v>
      </c>
      <c r="X156" s="316">
        <v>7.0337668219609499</v>
      </c>
      <c r="Y156" s="316">
        <v>6.2980671446849543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0.99999999999999956</v>
      </c>
      <c r="D160" s="232">
        <f t="shared" si="6"/>
        <v>1</v>
      </c>
      <c r="E160" s="232">
        <f t="shared" si="6"/>
        <v>1</v>
      </c>
      <c r="F160" s="232">
        <f t="shared" si="6"/>
        <v>1</v>
      </c>
      <c r="G160" s="232">
        <f t="shared" si="6"/>
        <v>0.99999999999999989</v>
      </c>
      <c r="H160" s="232">
        <f t="shared" si="6"/>
        <v>1</v>
      </c>
      <c r="I160" s="232">
        <f t="shared" si="6"/>
        <v>0.99999999999999978</v>
      </c>
      <c r="J160" s="232">
        <f t="shared" si="6"/>
        <v>1.0000000000000002</v>
      </c>
      <c r="K160" s="232">
        <f t="shared" si="6"/>
        <v>1</v>
      </c>
      <c r="L160" s="232">
        <f t="shared" si="6"/>
        <v>1</v>
      </c>
      <c r="M160" s="232">
        <f t="shared" si="6"/>
        <v>1.0000000000000002</v>
      </c>
      <c r="N160" s="232">
        <f t="shared" si="6"/>
        <v>0.99999999999999989</v>
      </c>
      <c r="O160" s="232">
        <f t="shared" si="6"/>
        <v>0.99999999999999967</v>
      </c>
      <c r="P160" s="232">
        <f t="shared" si="6"/>
        <v>0.99999999999999989</v>
      </c>
      <c r="Q160" s="232">
        <f t="shared" si="6"/>
        <v>0.99999999999999989</v>
      </c>
      <c r="R160" s="232">
        <f t="shared" si="6"/>
        <v>1.0000000000000002</v>
      </c>
      <c r="S160" s="232">
        <f t="shared" si="6"/>
        <v>0.99999999999999978</v>
      </c>
      <c r="T160" s="232">
        <f t="shared" si="6"/>
        <v>0.99999999999999967</v>
      </c>
      <c r="U160" s="232">
        <f t="shared" si="6"/>
        <v>0.99999999999999989</v>
      </c>
      <c r="V160" s="232">
        <f t="shared" si="6"/>
        <v>1</v>
      </c>
      <c r="W160" s="232">
        <f t="shared" si="6"/>
        <v>1</v>
      </c>
      <c r="X160" s="232">
        <f t="shared" si="6"/>
        <v>0.99999999999999989</v>
      </c>
      <c r="Y160" s="232">
        <f t="shared" si="6"/>
        <v>0.99999999999999989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1.1047461704978409E-3</v>
      </c>
      <c r="C161" s="266">
        <f t="shared" si="7"/>
        <v>1.1011255730979364E-3</v>
      </c>
      <c r="D161" s="266">
        <f t="shared" si="7"/>
        <v>1.0687902792327155E-3</v>
      </c>
      <c r="E161" s="266">
        <f t="shared" si="7"/>
        <v>9.601615831492013E-4</v>
      </c>
      <c r="F161" s="266">
        <f t="shared" si="7"/>
        <v>9.7339906203337367E-4</v>
      </c>
      <c r="G161" s="266">
        <f t="shared" si="7"/>
        <v>1.0000066690161724E-3</v>
      </c>
      <c r="H161" s="266">
        <f t="shared" si="7"/>
        <v>1.0497531163828034E-3</v>
      </c>
      <c r="I161" s="266">
        <f t="shared" si="7"/>
        <v>1.0691879323657919E-3</v>
      </c>
      <c r="J161" s="266">
        <f t="shared" si="7"/>
        <v>1.1274762522585271E-3</v>
      </c>
      <c r="K161" s="266">
        <f t="shared" si="7"/>
        <v>1.1278662876767057E-3</v>
      </c>
      <c r="L161" s="266">
        <f t="shared" si="7"/>
        <v>1.1126017585923352E-3</v>
      </c>
      <c r="M161" s="266">
        <f t="shared" si="7"/>
        <v>1.1778523413361066E-3</v>
      </c>
      <c r="N161" s="266">
        <f t="shared" si="7"/>
        <v>1.0621509462570653E-3</v>
      </c>
      <c r="O161" s="266">
        <f t="shared" si="7"/>
        <v>1.1075688558980857E-3</v>
      </c>
      <c r="P161" s="266">
        <f t="shared" si="7"/>
        <v>1.0736987355197307E-3</v>
      </c>
      <c r="Q161" s="266">
        <f t="shared" si="7"/>
        <v>1.1822762962636914E-3</v>
      </c>
      <c r="R161" s="266">
        <f t="shared" si="7"/>
        <v>1.1274867765444366E-3</v>
      </c>
      <c r="S161" s="266">
        <f t="shared" si="7"/>
        <v>1.0993100330972481E-3</v>
      </c>
      <c r="T161" s="266">
        <f t="shared" si="7"/>
        <v>1.1959946801087628E-3</v>
      </c>
      <c r="U161" s="266">
        <f t="shared" si="7"/>
        <v>1.1759495849409788E-3</v>
      </c>
      <c r="V161" s="266">
        <f t="shared" si="7"/>
        <v>1.1612249608103403E-3</v>
      </c>
      <c r="W161" s="266">
        <f t="shared" si="7"/>
        <v>1.187277504229312E-3</v>
      </c>
      <c r="X161" s="266">
        <f t="shared" si="7"/>
        <v>1.4002362068776687E-3</v>
      </c>
      <c r="Y161" s="266">
        <f t="shared" si="7"/>
        <v>1.2290113967896442E-3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8.7410824646290547E-3</v>
      </c>
      <c r="C162" s="267">
        <f t="shared" si="8"/>
        <v>8.7124352139854779E-3</v>
      </c>
      <c r="D162" s="267">
        <f t="shared" si="8"/>
        <v>8.4565886876593957E-3</v>
      </c>
      <c r="E162" s="267">
        <f t="shared" si="8"/>
        <v>7.5970859205547791E-3</v>
      </c>
      <c r="F162" s="267">
        <f t="shared" si="8"/>
        <v>7.7018248168192402E-3</v>
      </c>
      <c r="G162" s="267">
        <f t="shared" si="8"/>
        <v>7.9123521696484195E-3</v>
      </c>
      <c r="H162" s="267">
        <f t="shared" si="8"/>
        <v>8.3059609554187279E-3</v>
      </c>
      <c r="I162" s="267">
        <f t="shared" si="8"/>
        <v>8.4597350383065935E-3</v>
      </c>
      <c r="J162" s="267">
        <f t="shared" si="8"/>
        <v>8.9209296769605408E-3</v>
      </c>
      <c r="K162" s="267">
        <f t="shared" si="8"/>
        <v>8.9240157539667072E-3</v>
      </c>
      <c r="L162" s="267">
        <f t="shared" si="8"/>
        <v>8.8032382296145909E-3</v>
      </c>
      <c r="M162" s="267">
        <f t="shared" si="8"/>
        <v>9.3195203764641094E-3</v>
      </c>
      <c r="N162" s="267">
        <f t="shared" si="8"/>
        <v>8.4040562973238565E-3</v>
      </c>
      <c r="O162" s="267">
        <f t="shared" si="8"/>
        <v>8.7634163966345616E-3</v>
      </c>
      <c r="P162" s="267">
        <f t="shared" si="8"/>
        <v>8.4954258634058338E-3</v>
      </c>
      <c r="Q162" s="267">
        <f t="shared" si="8"/>
        <v>9.3545240323938596E-3</v>
      </c>
      <c r="R162" s="267">
        <f t="shared" si="8"/>
        <v>8.921012948261654E-3</v>
      </c>
      <c r="S162" s="267">
        <f t="shared" si="8"/>
        <v>8.6980701179230034E-3</v>
      </c>
      <c r="T162" s="267">
        <f t="shared" si="8"/>
        <v>9.4630679926930531E-3</v>
      </c>
      <c r="U162" s="267">
        <f t="shared" si="8"/>
        <v>9.3044651981760308E-3</v>
      </c>
      <c r="V162" s="267">
        <f t="shared" si="8"/>
        <v>9.1879595634666751E-3</v>
      </c>
      <c r="W162" s="267">
        <f t="shared" si="8"/>
        <v>9.3940950871914935E-3</v>
      </c>
      <c r="X162" s="267">
        <f t="shared" si="8"/>
        <v>1.1079088102891066E-2</v>
      </c>
      <c r="Y162" s="267">
        <f t="shared" si="8"/>
        <v>9.7243061403562599E-3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9.6469346386941456E-3</v>
      </c>
      <c r="C163" s="267">
        <f t="shared" si="9"/>
        <v>9.6153186282451897E-3</v>
      </c>
      <c r="D163" s="267">
        <f t="shared" si="9"/>
        <v>9.3329583225288306E-3</v>
      </c>
      <c r="E163" s="267">
        <f t="shared" si="9"/>
        <v>8.3843839268991083E-3</v>
      </c>
      <c r="F163" s="267">
        <f t="shared" si="9"/>
        <v>8.499977080319283E-3</v>
      </c>
      <c r="G163" s="267">
        <f t="shared" si="9"/>
        <v>8.7323217150505807E-3</v>
      </c>
      <c r="H163" s="267">
        <f t="shared" si="9"/>
        <v>9.1667208006223078E-3</v>
      </c>
      <c r="I163" s="267">
        <f t="shared" si="9"/>
        <v>9.3364307344602718E-3</v>
      </c>
      <c r="J163" s="267">
        <f t="shared" si="9"/>
        <v>9.845419701537763E-3</v>
      </c>
      <c r="K163" s="267">
        <f t="shared" si="9"/>
        <v>9.8488255935756212E-3</v>
      </c>
      <c r="L163" s="267">
        <f t="shared" si="9"/>
        <v>9.7155317037212544E-3</v>
      </c>
      <c r="M163" s="267">
        <f t="shared" si="9"/>
        <v>1.0285316984427145E-2</v>
      </c>
      <c r="N163" s="267">
        <f t="shared" si="9"/>
        <v>9.2749819176576841E-3</v>
      </c>
      <c r="O163" s="267">
        <f t="shared" si="9"/>
        <v>9.6715830713286609E-3</v>
      </c>
      <c r="P163" s="267">
        <f t="shared" si="9"/>
        <v>9.3758202561043773E-3</v>
      </c>
      <c r="Q163" s="267">
        <f t="shared" si="9"/>
        <v>1.0323948124476002E-2</v>
      </c>
      <c r="R163" s="267">
        <f t="shared" si="9"/>
        <v>9.8455116023752603E-3</v>
      </c>
      <c r="S163" s="267">
        <f t="shared" si="9"/>
        <v>9.5994648546017126E-3</v>
      </c>
      <c r="T163" s="267">
        <f t="shared" si="9"/>
        <v>1.0443740666723315E-2</v>
      </c>
      <c r="U163" s="267">
        <f t="shared" si="9"/>
        <v>1.0268701614247686E-2</v>
      </c>
      <c r="V163" s="267">
        <f t="shared" si="9"/>
        <v>1.0140122316703169E-2</v>
      </c>
      <c r="W163" s="267">
        <f t="shared" si="9"/>
        <v>1.0367619990147292E-2</v>
      </c>
      <c r="X163" s="267">
        <f t="shared" si="9"/>
        <v>1.2227231491913355E-2</v>
      </c>
      <c r="Y163" s="267">
        <f t="shared" si="9"/>
        <v>1.0732051336006937E-2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1.5695863141039882E-2</v>
      </c>
      <c r="C164" s="267">
        <f t="shared" si="10"/>
        <v>1.5644422907260116E-2</v>
      </c>
      <c r="D164" s="267">
        <f t="shared" si="10"/>
        <v>1.5185013894866711E-2</v>
      </c>
      <c r="E164" s="267">
        <f t="shared" si="10"/>
        <v>1.3641653806867394E-2</v>
      </c>
      <c r="F164" s="267">
        <f t="shared" si="10"/>
        <v>1.3829727467991508E-2</v>
      </c>
      <c r="G164" s="267">
        <f t="shared" si="10"/>
        <v>1.4207759425798057E-2</v>
      </c>
      <c r="H164" s="267">
        <f t="shared" si="10"/>
        <v>1.4914540268738412E-2</v>
      </c>
      <c r="I164" s="267">
        <f t="shared" si="10"/>
        <v>1.5190663617238287E-2</v>
      </c>
      <c r="J164" s="267">
        <f t="shared" si="10"/>
        <v>1.6018804520723143E-2</v>
      </c>
      <c r="K164" s="267">
        <f t="shared" si="10"/>
        <v>1.6024346013155871E-2</v>
      </c>
      <c r="L164" s="267">
        <f t="shared" si="10"/>
        <v>1.5807472702508658E-2</v>
      </c>
      <c r="M164" s="267">
        <f t="shared" si="10"/>
        <v>1.6734531101957831E-2</v>
      </c>
      <c r="N164" s="267">
        <f t="shared" si="10"/>
        <v>1.5090684478285314E-2</v>
      </c>
      <c r="O164" s="267">
        <f t="shared" si="10"/>
        <v>1.5735966908688587E-2</v>
      </c>
      <c r="P164" s="267">
        <f t="shared" si="10"/>
        <v>1.5254751595862811E-2</v>
      </c>
      <c r="Q164" s="267">
        <f t="shared" si="10"/>
        <v>1.679738517010473E-2</v>
      </c>
      <c r="R164" s="267">
        <f t="shared" si="10"/>
        <v>1.6018954046248285E-2</v>
      </c>
      <c r="S164" s="267">
        <f t="shared" si="10"/>
        <v>1.5618628323726921E-2</v>
      </c>
      <c r="T164" s="267">
        <f t="shared" si="10"/>
        <v>1.6992291367653671E-2</v>
      </c>
      <c r="U164" s="267">
        <f t="shared" si="10"/>
        <v>1.6707497377138295E-2</v>
      </c>
      <c r="V164" s="267">
        <f t="shared" si="10"/>
        <v>1.649829485502988E-2</v>
      </c>
      <c r="W164" s="267">
        <f t="shared" si="10"/>
        <v>1.6868440655848464E-2</v>
      </c>
      <c r="X164" s="267">
        <f t="shared" si="10"/>
        <v>1.9894086492625366E-2</v>
      </c>
      <c r="Y164" s="267">
        <f t="shared" si="10"/>
        <v>1.7461381806913645E-2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7.992689349061376E-3</v>
      </c>
      <c r="C165" s="268">
        <f t="shared" si="11"/>
        <v>7.5754243881808042E-3</v>
      </c>
      <c r="D165" s="268">
        <f t="shared" si="11"/>
        <v>6.8925443542096846E-3</v>
      </c>
      <c r="E165" s="268">
        <f t="shared" si="11"/>
        <v>6.3659302211525838E-3</v>
      </c>
      <c r="F165" s="268">
        <f t="shared" si="11"/>
        <v>6.5835991429688554E-3</v>
      </c>
      <c r="G165" s="268">
        <f t="shared" si="11"/>
        <v>6.7617400953782353E-3</v>
      </c>
      <c r="H165" s="268">
        <f t="shared" si="11"/>
        <v>6.5131188595481133E-3</v>
      </c>
      <c r="I165" s="268">
        <f t="shared" si="11"/>
        <v>6.3316456267687327E-3</v>
      </c>
      <c r="J165" s="268">
        <f t="shared" si="11"/>
        <v>6.6675290122536297E-3</v>
      </c>
      <c r="K165" s="268">
        <f t="shared" si="11"/>
        <v>6.1827599413015483E-3</v>
      </c>
      <c r="L165" s="268">
        <f t="shared" si="11"/>
        <v>6.3827569229568636E-3</v>
      </c>
      <c r="M165" s="268">
        <f t="shared" si="11"/>
        <v>6.7529477900666705E-3</v>
      </c>
      <c r="N165" s="268">
        <f t="shared" si="11"/>
        <v>6.5447697913745178E-3</v>
      </c>
      <c r="O165" s="268">
        <f t="shared" si="11"/>
        <v>7.0200583537595226E-3</v>
      </c>
      <c r="P165" s="268">
        <f t="shared" si="11"/>
        <v>6.5505736221894055E-3</v>
      </c>
      <c r="Q165" s="268">
        <f t="shared" si="11"/>
        <v>7.1356059075806484E-3</v>
      </c>
      <c r="R165" s="268">
        <f t="shared" si="11"/>
        <v>7.2081391293798355E-3</v>
      </c>
      <c r="S165" s="268">
        <f t="shared" si="11"/>
        <v>7.1899535329452728E-3</v>
      </c>
      <c r="T165" s="268">
        <f t="shared" si="11"/>
        <v>7.2190044602626572E-3</v>
      </c>
      <c r="U165" s="268">
        <f t="shared" si="11"/>
        <v>7.6753434956643137E-3</v>
      </c>
      <c r="V165" s="268">
        <f t="shared" si="11"/>
        <v>7.4394040496955091E-3</v>
      </c>
      <c r="W165" s="268">
        <f t="shared" si="11"/>
        <v>7.5573318372917078E-3</v>
      </c>
      <c r="X165" s="268">
        <f t="shared" si="11"/>
        <v>7.3653930011346362E-3</v>
      </c>
      <c r="Y165" s="268">
        <f t="shared" si="11"/>
        <v>7.0710976967865834E-3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0.60438815773069221</v>
      </c>
      <c r="C166" s="317">
        <f t="shared" si="12"/>
        <v>0.59859445531278233</v>
      </c>
      <c r="D166" s="317">
        <f t="shared" si="12"/>
        <v>0.60444478504968013</v>
      </c>
      <c r="E166" s="317">
        <f t="shared" si="12"/>
        <v>0.62786892124289351</v>
      </c>
      <c r="F166" s="317">
        <f t="shared" si="12"/>
        <v>0.62105518126925552</v>
      </c>
      <c r="G166" s="317">
        <f t="shared" si="12"/>
        <v>0.62334274246321997</v>
      </c>
      <c r="H166" s="317">
        <f t="shared" si="12"/>
        <v>0.63021787872902102</v>
      </c>
      <c r="I166" s="317">
        <f t="shared" si="12"/>
        <v>0.62231315124339748</v>
      </c>
      <c r="J166" s="317">
        <f t="shared" si="12"/>
        <v>0.61914333486924844</v>
      </c>
      <c r="K166" s="317">
        <f t="shared" si="12"/>
        <v>0.64065203190608078</v>
      </c>
      <c r="L166" s="317">
        <f t="shared" si="12"/>
        <v>0.64140823815474979</v>
      </c>
      <c r="M166" s="317">
        <f t="shared" si="12"/>
        <v>0.63630075347280091</v>
      </c>
      <c r="N166" s="317">
        <f t="shared" si="12"/>
        <v>0.63734561180926785</v>
      </c>
      <c r="O166" s="317">
        <f t="shared" si="12"/>
        <v>0.63578699456375387</v>
      </c>
      <c r="P166" s="317">
        <f t="shared" si="12"/>
        <v>0.63910761158076657</v>
      </c>
      <c r="Q166" s="317">
        <f t="shared" si="12"/>
        <v>0.63502136255972774</v>
      </c>
      <c r="R166" s="317">
        <f t="shared" si="12"/>
        <v>0.63534587333085224</v>
      </c>
      <c r="S166" s="317">
        <f t="shared" si="12"/>
        <v>0.65196304640121161</v>
      </c>
      <c r="T166" s="317">
        <f t="shared" si="12"/>
        <v>0.64094305077772218</v>
      </c>
      <c r="U166" s="317">
        <f t="shared" si="12"/>
        <v>0.62955354717469669</v>
      </c>
      <c r="V166" s="317">
        <f t="shared" si="12"/>
        <v>0.6434814161533019</v>
      </c>
      <c r="W166" s="317">
        <f t="shared" si="12"/>
        <v>0.63867292057182712</v>
      </c>
      <c r="X166" s="317">
        <f t="shared" si="12"/>
        <v>0.61938334766190428</v>
      </c>
      <c r="Y166" s="317">
        <f t="shared" si="12"/>
        <v>0.64608232360787599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0.24687979813513763</v>
      </c>
      <c r="C167" s="269">
        <f t="shared" si="13"/>
        <v>0.25622140421207257</v>
      </c>
      <c r="D167" s="269">
        <f t="shared" si="13"/>
        <v>0.25868385690652967</v>
      </c>
      <c r="E167" s="269">
        <f t="shared" si="13"/>
        <v>0.24598830573144095</v>
      </c>
      <c r="F167" s="269">
        <f t="shared" si="13"/>
        <v>0.24965608214901941</v>
      </c>
      <c r="G167" s="269">
        <f t="shared" si="13"/>
        <v>0.24495059883826681</v>
      </c>
      <c r="H167" s="269">
        <f t="shared" si="13"/>
        <v>0.23948287339936006</v>
      </c>
      <c r="I167" s="269">
        <f t="shared" si="13"/>
        <v>0.24785080420304814</v>
      </c>
      <c r="J167" s="269">
        <f t="shared" si="13"/>
        <v>0.24558450548289146</v>
      </c>
      <c r="K167" s="269">
        <f t="shared" si="13"/>
        <v>0.23077982229117422</v>
      </c>
      <c r="L167" s="269">
        <f t="shared" si="13"/>
        <v>0.22856494520512632</v>
      </c>
      <c r="M167" s="269">
        <f t="shared" si="13"/>
        <v>0.2274971814403709</v>
      </c>
      <c r="N167" s="269">
        <f t="shared" si="13"/>
        <v>0.23226558319396226</v>
      </c>
      <c r="O167" s="269">
        <f t="shared" si="13"/>
        <v>0.22759550189113076</v>
      </c>
      <c r="P167" s="269">
        <f t="shared" si="13"/>
        <v>0.23021623060120103</v>
      </c>
      <c r="Q167" s="269">
        <f t="shared" si="13"/>
        <v>0.22478184585931688</v>
      </c>
      <c r="R167" s="269">
        <f t="shared" si="13"/>
        <v>0.22556630684260309</v>
      </c>
      <c r="S167" s="269">
        <f t="shared" si="13"/>
        <v>0.21156646496176851</v>
      </c>
      <c r="T167" s="269">
        <f t="shared" si="13"/>
        <v>0.21814953390719016</v>
      </c>
      <c r="U167" s="269">
        <f t="shared" si="13"/>
        <v>0.22475270437461553</v>
      </c>
      <c r="V167" s="269">
        <f t="shared" si="13"/>
        <v>0.21486263654861973</v>
      </c>
      <c r="W167" s="269">
        <f t="shared" si="13"/>
        <v>0.21725589912425133</v>
      </c>
      <c r="X167" s="269">
        <f t="shared" si="13"/>
        <v>0.22987654532381049</v>
      </c>
      <c r="Y167" s="269">
        <f t="shared" si="13"/>
        <v>0.21387694406675406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7.1944271747829497E-2</v>
      </c>
      <c r="C168" s="269">
        <f t="shared" si="14"/>
        <v>6.8805492243003349E-2</v>
      </c>
      <c r="D168" s="269">
        <f t="shared" si="14"/>
        <v>6.3090463405433533E-2</v>
      </c>
      <c r="E168" s="269">
        <f t="shared" si="14"/>
        <v>5.8341603016881696E-2</v>
      </c>
      <c r="F168" s="269">
        <f t="shared" si="14"/>
        <v>6.0207238007720106E-2</v>
      </c>
      <c r="G168" s="269">
        <f t="shared" si="14"/>
        <v>6.1659848003251264E-2</v>
      </c>
      <c r="H168" s="269">
        <f t="shared" si="14"/>
        <v>5.96352429343825E-2</v>
      </c>
      <c r="I168" s="269">
        <f t="shared" si="14"/>
        <v>5.8303554155677076E-2</v>
      </c>
      <c r="J168" s="269">
        <f t="shared" si="14"/>
        <v>6.1123273542297463E-2</v>
      </c>
      <c r="K168" s="269">
        <f t="shared" si="14"/>
        <v>5.6801603698944748E-2</v>
      </c>
      <c r="L168" s="269">
        <f t="shared" si="14"/>
        <v>5.8447783706566593E-2</v>
      </c>
      <c r="M168" s="269">
        <f t="shared" si="14"/>
        <v>6.1590829167826593E-2</v>
      </c>
      <c r="N168" s="269">
        <f t="shared" si="14"/>
        <v>5.9804572828011507E-2</v>
      </c>
      <c r="O168" s="269">
        <f t="shared" si="14"/>
        <v>6.3693568523456603E-2</v>
      </c>
      <c r="P168" s="269">
        <f t="shared" si="14"/>
        <v>5.9851315243315398E-2</v>
      </c>
      <c r="Q168" s="269">
        <f t="shared" si="14"/>
        <v>6.4698761811371575E-2</v>
      </c>
      <c r="R168" s="269">
        <f t="shared" si="14"/>
        <v>6.5189466647294539E-2</v>
      </c>
      <c r="S168" s="269">
        <f t="shared" si="14"/>
        <v>6.4685667236688837E-2</v>
      </c>
      <c r="T168" s="269">
        <f t="shared" si="14"/>
        <v>6.5275016828594989E-2</v>
      </c>
      <c r="U168" s="269">
        <f t="shared" si="14"/>
        <v>6.9069383579838869E-2</v>
      </c>
      <c r="V168" s="269">
        <f t="shared" si="14"/>
        <v>6.6904574449819149E-2</v>
      </c>
      <c r="W168" s="269">
        <f t="shared" si="14"/>
        <v>6.7958918949897654E-2</v>
      </c>
      <c r="X168" s="269">
        <f t="shared" si="14"/>
        <v>6.6944828408117912E-2</v>
      </c>
      <c r="Y168" s="269">
        <f t="shared" si="14"/>
        <v>6.4010403895091078E-2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7.155972098586591E-2</v>
      </c>
      <c r="C169" s="318">
        <f t="shared" si="15"/>
        <v>6.8373508523850643E-2</v>
      </c>
      <c r="D169" s="318">
        <f t="shared" si="15"/>
        <v>6.2602976659757462E-2</v>
      </c>
      <c r="E169" s="318">
        <f t="shared" si="15"/>
        <v>5.7918378609378901E-2</v>
      </c>
      <c r="F169" s="318">
        <f t="shared" si="15"/>
        <v>5.9794824727956247E-2</v>
      </c>
      <c r="G169" s="318">
        <f t="shared" si="15"/>
        <v>6.1243332544983854E-2</v>
      </c>
      <c r="H169" s="318">
        <f t="shared" si="15"/>
        <v>5.9128199626787184E-2</v>
      </c>
      <c r="I169" s="318">
        <f t="shared" si="15"/>
        <v>5.7732080528278634E-2</v>
      </c>
      <c r="J169" s="318">
        <f t="shared" si="15"/>
        <v>6.0531645099497607E-2</v>
      </c>
      <c r="K169" s="318">
        <f t="shared" si="15"/>
        <v>5.6123288390354027E-2</v>
      </c>
      <c r="L169" s="318">
        <f t="shared" si="15"/>
        <v>5.7838699810807123E-2</v>
      </c>
      <c r="M169" s="318">
        <f t="shared" si="15"/>
        <v>6.0960668501261681E-2</v>
      </c>
      <c r="N169" s="318">
        <f t="shared" si="15"/>
        <v>5.9292332196399219E-2</v>
      </c>
      <c r="O169" s="318">
        <f t="shared" si="15"/>
        <v>6.3203218612590192E-2</v>
      </c>
      <c r="P169" s="318">
        <f t="shared" si="15"/>
        <v>5.9328070936333736E-2</v>
      </c>
      <c r="Q169" s="318">
        <f t="shared" si="15"/>
        <v>6.4135453552976174E-2</v>
      </c>
      <c r="R169" s="318">
        <f t="shared" si="15"/>
        <v>6.4704337070877693E-2</v>
      </c>
      <c r="S169" s="318">
        <f t="shared" si="15"/>
        <v>6.4242736467396366E-2</v>
      </c>
      <c r="T169" s="318">
        <f t="shared" si="15"/>
        <v>6.4714444089160966E-2</v>
      </c>
      <c r="U169" s="318">
        <f t="shared" si="15"/>
        <v>6.8593435450804568E-2</v>
      </c>
      <c r="V169" s="318">
        <f t="shared" si="15"/>
        <v>6.6423445008096244E-2</v>
      </c>
      <c r="W169" s="318">
        <f t="shared" si="15"/>
        <v>6.7462595971802583E-2</v>
      </c>
      <c r="X169" s="318">
        <f t="shared" si="15"/>
        <v>6.6093967846994894E-2</v>
      </c>
      <c r="Y169" s="318">
        <f t="shared" si="15"/>
        <v>6.3384989503251263E-2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3.8455076196356163E-4</v>
      </c>
      <c r="C170" s="318">
        <f t="shared" si="16"/>
        <v>4.3198371915268514E-4</v>
      </c>
      <c r="D170" s="318">
        <f t="shared" si="16"/>
        <v>4.8748674567608742E-4</v>
      </c>
      <c r="E170" s="318">
        <f t="shared" si="16"/>
        <v>4.2322440750276942E-4</v>
      </c>
      <c r="F170" s="318">
        <f t="shared" si="16"/>
        <v>4.1241327976385952E-4</v>
      </c>
      <c r="G170" s="318">
        <f t="shared" si="16"/>
        <v>4.1651545826740336E-4</v>
      </c>
      <c r="H170" s="318">
        <f t="shared" si="16"/>
        <v>5.0704330759532301E-4</v>
      </c>
      <c r="I170" s="318">
        <f t="shared" si="16"/>
        <v>5.7147362739844003E-4</v>
      </c>
      <c r="J170" s="318">
        <f t="shared" si="16"/>
        <v>5.9162844279991476E-4</v>
      </c>
      <c r="K170" s="318">
        <f t="shared" si="16"/>
        <v>6.783153085907263E-4</v>
      </c>
      <c r="L170" s="318">
        <f t="shared" si="16"/>
        <v>6.0908389575945365E-4</v>
      </c>
      <c r="M170" s="318">
        <f t="shared" si="16"/>
        <v>6.3016066656488895E-4</v>
      </c>
      <c r="N170" s="318">
        <f t="shared" si="16"/>
        <v>5.1224063161228782E-4</v>
      </c>
      <c r="O170" s="318">
        <f t="shared" si="16"/>
        <v>4.903499108664187E-4</v>
      </c>
      <c r="P170" s="318">
        <f t="shared" si="16"/>
        <v>5.232443069816574E-4</v>
      </c>
      <c r="Q170" s="318">
        <f t="shared" si="16"/>
        <v>5.6330825839536998E-4</v>
      </c>
      <c r="R170" s="318">
        <f t="shared" si="16"/>
        <v>4.8512957641681824E-4</v>
      </c>
      <c r="S170" s="318">
        <f t="shared" si="16"/>
        <v>4.4293076929244075E-4</v>
      </c>
      <c r="T170" s="318">
        <f t="shared" si="16"/>
        <v>5.6057273943404358E-4</v>
      </c>
      <c r="U170" s="318">
        <f t="shared" si="16"/>
        <v>4.7594812903431423E-4</v>
      </c>
      <c r="V170" s="318">
        <f t="shared" si="16"/>
        <v>4.8112944172285145E-4</v>
      </c>
      <c r="W170" s="318">
        <f t="shared" si="16"/>
        <v>4.9632297809510686E-4</v>
      </c>
      <c r="X170" s="318">
        <f t="shared" si="16"/>
        <v>8.5086056112302049E-4</v>
      </c>
      <c r="Y170" s="318">
        <f t="shared" si="16"/>
        <v>6.2541439183981323E-4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1.382586450895381E-2</v>
      </c>
      <c r="C171" s="269">
        <f t="shared" si="17"/>
        <v>1.3659644287011857E-2</v>
      </c>
      <c r="D171" s="269">
        <f t="shared" si="17"/>
        <v>1.3067238352344039E-2</v>
      </c>
      <c r="E171" s="269">
        <f t="shared" si="17"/>
        <v>1.2245400612306081E-2</v>
      </c>
      <c r="F171" s="269">
        <f t="shared" si="17"/>
        <v>1.2545730067336098E-2</v>
      </c>
      <c r="G171" s="269">
        <f t="shared" si="17"/>
        <v>1.2599767743532045E-2</v>
      </c>
      <c r="H171" s="269">
        <f t="shared" si="17"/>
        <v>1.2224804872977694E-2</v>
      </c>
      <c r="I171" s="269">
        <f t="shared" si="17"/>
        <v>1.226048501090778E-2</v>
      </c>
      <c r="J171" s="269">
        <f t="shared" si="17"/>
        <v>1.2525893685291941E-2</v>
      </c>
      <c r="K171" s="269">
        <f t="shared" si="17"/>
        <v>1.1691330109428143E-2</v>
      </c>
      <c r="L171" s="269">
        <f t="shared" si="17"/>
        <v>1.1827843523901723E-2</v>
      </c>
      <c r="M171" s="269">
        <f t="shared" si="17"/>
        <v>1.2156104998390347E-2</v>
      </c>
      <c r="N171" s="269">
        <f t="shared" si="17"/>
        <v>1.2074869328323894E-2</v>
      </c>
      <c r="O171" s="269">
        <f t="shared" si="17"/>
        <v>1.2414691163537519E-2</v>
      </c>
      <c r="P171" s="269">
        <f t="shared" si="17"/>
        <v>1.2029953080673691E-2</v>
      </c>
      <c r="Q171" s="269">
        <f t="shared" si="17"/>
        <v>1.2455358366751771E-2</v>
      </c>
      <c r="R171" s="269">
        <f t="shared" si="17"/>
        <v>1.2544542342983961E-2</v>
      </c>
      <c r="S171" s="269">
        <f t="shared" si="17"/>
        <v>1.2177546858097972E-2</v>
      </c>
      <c r="T171" s="269">
        <f t="shared" si="17"/>
        <v>1.2365451857937746E-2</v>
      </c>
      <c r="U171" s="269">
        <f t="shared" si="17"/>
        <v>1.2970084959416988E-2</v>
      </c>
      <c r="V171" s="269">
        <f t="shared" si="17"/>
        <v>1.2498437910219236E-2</v>
      </c>
      <c r="W171" s="269">
        <f t="shared" si="17"/>
        <v>1.2671142307907458E-2</v>
      </c>
      <c r="X171" s="269">
        <f t="shared" si="17"/>
        <v>1.2798410693821012E-2</v>
      </c>
      <c r="Y171" s="269">
        <f t="shared" si="17"/>
        <v>1.211659623382003E-2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7.265962830598726E-3</v>
      </c>
      <c r="C172" s="318">
        <f t="shared" si="18"/>
        <v>6.8241699085827287E-3</v>
      </c>
      <c r="D172" s="318">
        <f t="shared" si="18"/>
        <v>6.128282371823033E-3</v>
      </c>
      <c r="E172" s="318">
        <f t="shared" si="18"/>
        <v>5.6851491472923047E-3</v>
      </c>
      <c r="F172" s="318">
        <f t="shared" si="18"/>
        <v>5.9025239447800873E-3</v>
      </c>
      <c r="G172" s="318">
        <f t="shared" si="18"/>
        <v>6.0684603723434073E-3</v>
      </c>
      <c r="H172" s="318">
        <f t="shared" si="18"/>
        <v>5.7492617854381705E-3</v>
      </c>
      <c r="I172" s="318">
        <f t="shared" si="18"/>
        <v>5.5216836185874646E-3</v>
      </c>
      <c r="J172" s="318">
        <f t="shared" si="18"/>
        <v>5.8227586911230103E-3</v>
      </c>
      <c r="K172" s="318">
        <f t="shared" si="18"/>
        <v>5.2878746968439659E-3</v>
      </c>
      <c r="L172" s="318">
        <f t="shared" si="18"/>
        <v>5.5359263231893815E-3</v>
      </c>
      <c r="M172" s="318">
        <f t="shared" si="18"/>
        <v>5.8669045923037755E-3</v>
      </c>
      <c r="N172" s="318">
        <f t="shared" si="18"/>
        <v>5.7735990422286103E-3</v>
      </c>
      <c r="O172" s="318">
        <f t="shared" si="18"/>
        <v>6.2442701035190177E-3</v>
      </c>
      <c r="P172" s="318">
        <f t="shared" si="18"/>
        <v>5.7687186136830071E-3</v>
      </c>
      <c r="Q172" s="318">
        <f t="shared" si="18"/>
        <v>6.2884186758376901E-3</v>
      </c>
      <c r="R172" s="318">
        <f t="shared" si="18"/>
        <v>6.4285755696277249E-3</v>
      </c>
      <c r="S172" s="318">
        <f t="shared" si="18"/>
        <v>6.4486566484963318E-3</v>
      </c>
      <c r="T172" s="318">
        <f t="shared" si="18"/>
        <v>6.3633853252156574E-3</v>
      </c>
      <c r="U172" s="318">
        <f t="shared" si="18"/>
        <v>6.8783299547666788E-3</v>
      </c>
      <c r="V172" s="318">
        <f t="shared" si="18"/>
        <v>6.6499212810111775E-3</v>
      </c>
      <c r="W172" s="318">
        <f t="shared" si="18"/>
        <v>6.7479924960494606E-3</v>
      </c>
      <c r="X172" s="318">
        <f t="shared" si="18"/>
        <v>6.2489464494292135E-3</v>
      </c>
      <c r="Y172" s="318">
        <f t="shared" si="18"/>
        <v>6.1635572352333372E-3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6.1659891105366937E-3</v>
      </c>
      <c r="C173" s="318">
        <f t="shared" si="19"/>
        <v>6.3993020092849981E-3</v>
      </c>
      <c r="D173" s="318">
        <f t="shared" si="19"/>
        <v>6.46080342257975E-3</v>
      </c>
      <c r="E173" s="318">
        <f t="shared" si="19"/>
        <v>6.1437234877727365E-3</v>
      </c>
      <c r="F173" s="318">
        <f t="shared" si="19"/>
        <v>6.2353286722451138E-3</v>
      </c>
      <c r="G173" s="318">
        <f t="shared" si="19"/>
        <v>6.1178060597305356E-3</v>
      </c>
      <c r="H173" s="318">
        <f t="shared" si="19"/>
        <v>5.9812459370701546E-3</v>
      </c>
      <c r="I173" s="318">
        <f t="shared" si="19"/>
        <v>6.190240640577745E-3</v>
      </c>
      <c r="J173" s="318">
        <f t="shared" si="19"/>
        <v>6.1336383048043574E-3</v>
      </c>
      <c r="K173" s="318">
        <f t="shared" si="19"/>
        <v>5.7638813784190506E-3</v>
      </c>
      <c r="L173" s="318">
        <f t="shared" si="19"/>
        <v>5.7085633325647204E-3</v>
      </c>
      <c r="M173" s="318">
        <f t="shared" si="19"/>
        <v>5.6818952139262502E-3</v>
      </c>
      <c r="N173" s="318">
        <f t="shared" si="19"/>
        <v>5.8009892568953534E-3</v>
      </c>
      <c r="O173" s="318">
        <f t="shared" si="19"/>
        <v>5.6843508333544457E-3</v>
      </c>
      <c r="P173" s="318">
        <f t="shared" si="19"/>
        <v>5.7498052966601801E-3</v>
      </c>
      <c r="Q173" s="318">
        <f t="shared" si="19"/>
        <v>5.6140778803465052E-3</v>
      </c>
      <c r="R173" s="318">
        <f t="shared" si="19"/>
        <v>5.6336703213527009E-3</v>
      </c>
      <c r="S173" s="318">
        <f t="shared" si="19"/>
        <v>5.2840148483714279E-3</v>
      </c>
      <c r="T173" s="318">
        <f t="shared" si="19"/>
        <v>5.4484314257422653E-3</v>
      </c>
      <c r="U173" s="318">
        <f t="shared" si="19"/>
        <v>5.6133500521536326E-3</v>
      </c>
      <c r="V173" s="318">
        <f t="shared" si="19"/>
        <v>5.3663389521033207E-3</v>
      </c>
      <c r="W173" s="318">
        <f t="shared" si="19"/>
        <v>5.426112295614894E-3</v>
      </c>
      <c r="X173" s="318">
        <f t="shared" si="19"/>
        <v>5.7413214282463999E-3</v>
      </c>
      <c r="Y173" s="318">
        <f t="shared" si="19"/>
        <v>5.3417206189896723E-3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3.9391256781839084E-4</v>
      </c>
      <c r="C174" s="318">
        <f t="shared" si="20"/>
        <v>4.3617236914413114E-4</v>
      </c>
      <c r="D174" s="318">
        <f t="shared" si="20"/>
        <v>4.7815255794125643E-4</v>
      </c>
      <c r="E174" s="318">
        <f t="shared" si="20"/>
        <v>4.1652797724104056E-4</v>
      </c>
      <c r="F174" s="318">
        <f t="shared" si="20"/>
        <v>4.0787745031089687E-4</v>
      </c>
      <c r="G174" s="318">
        <f t="shared" si="20"/>
        <v>4.1350131145810137E-4</v>
      </c>
      <c r="H174" s="318">
        <f t="shared" si="20"/>
        <v>4.9429715046936905E-4</v>
      </c>
      <c r="I174" s="318">
        <f t="shared" si="20"/>
        <v>5.4856075174257012E-4</v>
      </c>
      <c r="J174" s="318">
        <f t="shared" si="20"/>
        <v>5.6949668936457363E-4</v>
      </c>
      <c r="K174" s="318">
        <f t="shared" si="20"/>
        <v>6.3957403416512609E-4</v>
      </c>
      <c r="L174" s="318">
        <f t="shared" si="20"/>
        <v>5.8335386814762128E-4</v>
      </c>
      <c r="M174" s="318">
        <f t="shared" si="20"/>
        <v>6.0730519216032014E-4</v>
      </c>
      <c r="N174" s="318">
        <f t="shared" si="20"/>
        <v>5.0028102919993033E-4</v>
      </c>
      <c r="O174" s="318">
        <f t="shared" si="20"/>
        <v>4.8607022666405652E-4</v>
      </c>
      <c r="P174" s="318">
        <f t="shared" si="20"/>
        <v>5.1142917033050468E-4</v>
      </c>
      <c r="Q174" s="318">
        <f t="shared" si="20"/>
        <v>5.5286181056757517E-4</v>
      </c>
      <c r="R174" s="318">
        <f t="shared" si="20"/>
        <v>4.8229645200353481E-4</v>
      </c>
      <c r="S174" s="318">
        <f t="shared" si="20"/>
        <v>4.4487536123021134E-4</v>
      </c>
      <c r="T174" s="318">
        <f t="shared" si="20"/>
        <v>5.5363510697982389E-4</v>
      </c>
      <c r="U174" s="318">
        <f t="shared" si="20"/>
        <v>4.7840495249667787E-4</v>
      </c>
      <c r="V174" s="318">
        <f t="shared" si="20"/>
        <v>4.8217767710473716E-4</v>
      </c>
      <c r="W174" s="318">
        <f t="shared" si="20"/>
        <v>4.9703751624310532E-4</v>
      </c>
      <c r="X174" s="318">
        <f t="shared" si="20"/>
        <v>8.0814281614539788E-4</v>
      </c>
      <c r="Y174" s="318">
        <f t="shared" si="20"/>
        <v>6.1131837959702061E-4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1.9780592113464647E-2</v>
      </c>
      <c r="C175" s="319">
        <f t="shared" si="21"/>
        <v>2.0070277234360133E-2</v>
      </c>
      <c r="D175" s="319">
        <f t="shared" si="21"/>
        <v>1.9777760747515291E-2</v>
      </c>
      <c r="E175" s="319">
        <f t="shared" si="21"/>
        <v>1.8606553937854809E-2</v>
      </c>
      <c r="F175" s="319">
        <f t="shared" si="21"/>
        <v>1.8947240936536661E-2</v>
      </c>
      <c r="G175" s="319">
        <f t="shared" si="21"/>
        <v>1.8832862876838396E-2</v>
      </c>
      <c r="H175" s="319">
        <f t="shared" si="21"/>
        <v>1.8489106063548456E-2</v>
      </c>
      <c r="I175" s="319">
        <f t="shared" si="21"/>
        <v>1.888434243782967E-2</v>
      </c>
      <c r="J175" s="319">
        <f t="shared" si="21"/>
        <v>1.9042833256537123E-2</v>
      </c>
      <c r="K175" s="319">
        <f t="shared" si="21"/>
        <v>1.7967398404695533E-2</v>
      </c>
      <c r="L175" s="319">
        <f t="shared" si="21"/>
        <v>1.7929588092261882E-2</v>
      </c>
      <c r="M175" s="319">
        <f t="shared" si="21"/>
        <v>1.8184962326359546E-2</v>
      </c>
      <c r="N175" s="319">
        <f t="shared" si="21"/>
        <v>1.8132719409535952E-2</v>
      </c>
      <c r="O175" s="319">
        <f t="shared" si="21"/>
        <v>1.8210650271811686E-2</v>
      </c>
      <c r="P175" s="319">
        <f t="shared" si="21"/>
        <v>1.8044619420961017E-2</v>
      </c>
      <c r="Q175" s="319">
        <f t="shared" si="21"/>
        <v>1.8248931872013152E-2</v>
      </c>
      <c r="R175" s="319">
        <f t="shared" si="21"/>
        <v>1.8232706333456868E-2</v>
      </c>
      <c r="S175" s="319">
        <f t="shared" si="21"/>
        <v>1.7401847679938961E-2</v>
      </c>
      <c r="T175" s="319">
        <f t="shared" si="21"/>
        <v>1.795284746111328E-2</v>
      </c>
      <c r="U175" s="319">
        <f t="shared" si="21"/>
        <v>1.8522322641264685E-2</v>
      </c>
      <c r="V175" s="319">
        <f t="shared" si="21"/>
        <v>1.7825929192334403E-2</v>
      </c>
      <c r="W175" s="319">
        <f t="shared" si="21"/>
        <v>1.8066353971408163E-2</v>
      </c>
      <c r="X175" s="319">
        <f t="shared" si="21"/>
        <v>1.9030832616904237E-2</v>
      </c>
      <c r="Y175" s="319">
        <f t="shared" si="21"/>
        <v>1.7695883819605702E-2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</v>
      </c>
      <c r="C178" s="232">
        <f t="shared" si="22"/>
        <v>0.99999999999999989</v>
      </c>
      <c r="D178" s="232">
        <f t="shared" si="22"/>
        <v>1.0000000000000004</v>
      </c>
      <c r="E178" s="232">
        <f t="shared" si="22"/>
        <v>0.99999999999999989</v>
      </c>
      <c r="F178" s="232">
        <f t="shared" si="22"/>
        <v>1.0000000000000002</v>
      </c>
      <c r="G178" s="232">
        <f t="shared" si="22"/>
        <v>1.0000000000000004</v>
      </c>
      <c r="H178" s="232">
        <f t="shared" si="22"/>
        <v>0.99999999999999978</v>
      </c>
      <c r="I178" s="232">
        <f t="shared" si="22"/>
        <v>1.0000000000000002</v>
      </c>
      <c r="J178" s="232">
        <f t="shared" si="22"/>
        <v>0.99999999999999978</v>
      </c>
      <c r="K178" s="232">
        <f t="shared" si="22"/>
        <v>0.99999999999999978</v>
      </c>
      <c r="L178" s="232">
        <f t="shared" si="22"/>
        <v>0.99999999999999989</v>
      </c>
      <c r="M178" s="232">
        <f t="shared" si="22"/>
        <v>1.0000000000000002</v>
      </c>
      <c r="N178" s="232">
        <f t="shared" si="22"/>
        <v>1.0000000000000007</v>
      </c>
      <c r="O178" s="232">
        <f t="shared" si="22"/>
        <v>1</v>
      </c>
      <c r="P178" s="232">
        <f t="shared" si="22"/>
        <v>1</v>
      </c>
      <c r="Q178" s="232">
        <f t="shared" si="22"/>
        <v>1</v>
      </c>
      <c r="R178" s="232">
        <f t="shared" si="22"/>
        <v>0.99999999999999944</v>
      </c>
      <c r="S178" s="232">
        <f t="shared" si="22"/>
        <v>1.0000000000000004</v>
      </c>
      <c r="T178" s="232">
        <f t="shared" si="22"/>
        <v>0.99999999999999978</v>
      </c>
      <c r="U178" s="232">
        <f t="shared" si="22"/>
        <v>0.99999999999999989</v>
      </c>
      <c r="V178" s="232">
        <f t="shared" si="22"/>
        <v>1</v>
      </c>
      <c r="W178" s="232">
        <f t="shared" si="22"/>
        <v>1.0000000000000002</v>
      </c>
      <c r="X178" s="232">
        <f t="shared" si="22"/>
        <v>1.0000000000000002</v>
      </c>
      <c r="Y178" s="232">
        <f t="shared" si="22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3.2153609409634773E-3</v>
      </c>
      <c r="C179" s="266">
        <f t="shared" si="23"/>
        <v>3.1581718976529667E-3</v>
      </c>
      <c r="D179" s="266">
        <f t="shared" si="23"/>
        <v>3.1099216218921739E-3</v>
      </c>
      <c r="E179" s="266">
        <f t="shared" si="23"/>
        <v>2.9718309217341065E-3</v>
      </c>
      <c r="F179" s="266">
        <f t="shared" si="23"/>
        <v>2.9591473205120215E-3</v>
      </c>
      <c r="G179" s="266">
        <f t="shared" si="23"/>
        <v>3.0573564450149427E-3</v>
      </c>
      <c r="H179" s="266">
        <f t="shared" si="23"/>
        <v>3.2646087566313765E-3</v>
      </c>
      <c r="I179" s="266">
        <f t="shared" si="23"/>
        <v>3.2545962084241258E-3</v>
      </c>
      <c r="J179" s="266">
        <f t="shared" si="23"/>
        <v>3.4013704407975152E-3</v>
      </c>
      <c r="K179" s="266">
        <f t="shared" si="23"/>
        <v>3.6013389226045838E-3</v>
      </c>
      <c r="L179" s="266">
        <f t="shared" si="23"/>
        <v>3.5618050204506628E-3</v>
      </c>
      <c r="M179" s="266">
        <f t="shared" si="23"/>
        <v>3.7153414338634127E-3</v>
      </c>
      <c r="N179" s="266">
        <f t="shared" si="23"/>
        <v>3.3665597011486807E-3</v>
      </c>
      <c r="O179" s="266">
        <f t="shared" si="23"/>
        <v>3.4943739183460557E-3</v>
      </c>
      <c r="P179" s="266">
        <f t="shared" si="23"/>
        <v>3.4188337607248989E-3</v>
      </c>
      <c r="Q179" s="266">
        <f t="shared" si="23"/>
        <v>3.7175529497988874E-3</v>
      </c>
      <c r="R179" s="266">
        <f t="shared" si="23"/>
        <v>3.5522746659571664E-3</v>
      </c>
      <c r="S179" s="266">
        <f t="shared" si="23"/>
        <v>3.6283494460764747E-3</v>
      </c>
      <c r="T179" s="266">
        <f t="shared" si="23"/>
        <v>3.8210922052458419E-3</v>
      </c>
      <c r="U179" s="266">
        <f t="shared" si="23"/>
        <v>3.6462300564354751E-3</v>
      </c>
      <c r="V179" s="266">
        <f t="shared" si="23"/>
        <v>3.7392911527143078E-3</v>
      </c>
      <c r="W179" s="266">
        <f t="shared" si="23"/>
        <v>3.7716287283963493E-3</v>
      </c>
      <c r="X179" s="266">
        <f t="shared" si="23"/>
        <v>4.2089356369020533E-3</v>
      </c>
      <c r="Y179" s="266">
        <f t="shared" si="23"/>
        <v>3.9795238238722955E-3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2.5517331912157624E-2</v>
      </c>
      <c r="C180" s="267">
        <f t="shared" si="24"/>
        <v>2.5063475618358214E-2</v>
      </c>
      <c r="D180" s="267">
        <f t="shared" si="24"/>
        <v>2.4680558016245305E-2</v>
      </c>
      <c r="E180" s="267">
        <f t="shared" si="24"/>
        <v>2.3584660449964674E-2</v>
      </c>
      <c r="F180" s="267">
        <f t="shared" si="24"/>
        <v>2.3484002493309768E-2</v>
      </c>
      <c r="G180" s="267">
        <f t="shared" si="24"/>
        <v>2.4263397053595891E-2</v>
      </c>
      <c r="H180" s="267">
        <f t="shared" si="24"/>
        <v>2.5908166061548627E-2</v>
      </c>
      <c r="I180" s="267">
        <f t="shared" si="24"/>
        <v>2.5828705770594679E-2</v>
      </c>
      <c r="J180" s="267">
        <f t="shared" si="24"/>
        <v>2.6993516462890318E-2</v>
      </c>
      <c r="K180" s="267">
        <f t="shared" si="24"/>
        <v>2.8580480482149763E-2</v>
      </c>
      <c r="L180" s="267">
        <f t="shared" si="24"/>
        <v>2.8266736637658663E-2</v>
      </c>
      <c r="M180" s="267">
        <f t="shared" si="24"/>
        <v>2.9485212477102497E-2</v>
      </c>
      <c r="N180" s="267">
        <f t="shared" si="24"/>
        <v>2.6717255970200224E-2</v>
      </c>
      <c r="O180" s="267">
        <f t="shared" si="24"/>
        <v>2.7731598640650373E-2</v>
      </c>
      <c r="P180" s="267">
        <f t="shared" si="24"/>
        <v>2.7132106605352431E-2</v>
      </c>
      <c r="Q180" s="267">
        <f t="shared" si="24"/>
        <v>2.9502763224029713E-2</v>
      </c>
      <c r="R180" s="267">
        <f t="shared" si="24"/>
        <v>2.8191103070131958E-2</v>
      </c>
      <c r="S180" s="267">
        <f t="shared" si="24"/>
        <v>2.8794837907399441E-2</v>
      </c>
      <c r="T180" s="267">
        <f t="shared" si="24"/>
        <v>3.0324458080590953E-2</v>
      </c>
      <c r="U180" s="267">
        <f t="shared" si="24"/>
        <v>2.8936739696249887E-2</v>
      </c>
      <c r="V180" s="267">
        <f t="shared" si="24"/>
        <v>2.9675279140330052E-2</v>
      </c>
      <c r="W180" s="267">
        <f t="shared" si="24"/>
        <v>2.9931912428804951E-2</v>
      </c>
      <c r="X180" s="267">
        <f t="shared" si="24"/>
        <v>3.3402410993882338E-2</v>
      </c>
      <c r="Y180" s="267">
        <f t="shared" si="24"/>
        <v>3.1581782614943307E-2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2.8563643401946399E-2</v>
      </c>
      <c r="C181" s="267">
        <f t="shared" si="25"/>
        <v>2.8055604811687729E-2</v>
      </c>
      <c r="D181" s="267">
        <f t="shared" si="25"/>
        <v>2.762697371981912E-2</v>
      </c>
      <c r="E181" s="267">
        <f t="shared" si="25"/>
        <v>2.6400245651380799E-2</v>
      </c>
      <c r="F181" s="267">
        <f t="shared" si="25"/>
        <v>2.6287570941134562E-2</v>
      </c>
      <c r="G181" s="267">
        <f t="shared" si="25"/>
        <v>2.7160011224706022E-2</v>
      </c>
      <c r="H181" s="267">
        <f t="shared" si="25"/>
        <v>2.9001136134765727E-2</v>
      </c>
      <c r="I181" s="267">
        <f t="shared" si="25"/>
        <v>2.8912189711086462E-2</v>
      </c>
      <c r="J181" s="267">
        <f t="shared" si="25"/>
        <v>3.021605789605351E-2</v>
      </c>
      <c r="K181" s="267">
        <f t="shared" si="25"/>
        <v>3.1992476939152963E-2</v>
      </c>
      <c r="L181" s="267">
        <f t="shared" si="25"/>
        <v>3.1641277710156394E-2</v>
      </c>
      <c r="M181" s="267">
        <f t="shared" si="25"/>
        <v>3.3005217697752776E-2</v>
      </c>
      <c r="N181" s="267">
        <f t="shared" si="25"/>
        <v>2.9906816858377216E-2</v>
      </c>
      <c r="O181" s="267">
        <f t="shared" si="25"/>
        <v>3.1042253840027807E-2</v>
      </c>
      <c r="P181" s="267">
        <f t="shared" si="25"/>
        <v>3.037119321435168E-2</v>
      </c>
      <c r="Q181" s="267">
        <f t="shared" si="25"/>
        <v>3.3024863688892937E-2</v>
      </c>
      <c r="R181" s="267">
        <f t="shared" si="25"/>
        <v>3.1556614852006219E-2</v>
      </c>
      <c r="S181" s="267">
        <f t="shared" si="25"/>
        <v>3.2232424794064622E-2</v>
      </c>
      <c r="T181" s="267">
        <f t="shared" si="25"/>
        <v>3.39446541649829E-2</v>
      </c>
      <c r="U181" s="267">
        <f t="shared" si="25"/>
        <v>3.2391267109898265E-2</v>
      </c>
      <c r="V181" s="267">
        <f t="shared" si="25"/>
        <v>3.3217974909585057E-2</v>
      </c>
      <c r="W181" s="267">
        <f t="shared" si="25"/>
        <v>3.3505245607097653E-2</v>
      </c>
      <c r="X181" s="267">
        <f t="shared" si="25"/>
        <v>3.7390059418396134E-2</v>
      </c>
      <c r="Y181" s="267">
        <f t="shared" si="25"/>
        <v>3.5352080684471314E-2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4.5985040283483616E-2</v>
      </c>
      <c r="C182" s="267">
        <f t="shared" si="26"/>
        <v>4.5167141295253788E-2</v>
      </c>
      <c r="D182" s="267">
        <f t="shared" si="26"/>
        <v>4.4477081636233276E-2</v>
      </c>
      <c r="E182" s="267">
        <f t="shared" si="26"/>
        <v>4.2502153618466029E-2</v>
      </c>
      <c r="F182" s="267">
        <f t="shared" si="26"/>
        <v>4.2320756903183911E-2</v>
      </c>
      <c r="G182" s="267">
        <f t="shared" si="26"/>
        <v>4.3725311673050327E-2</v>
      </c>
      <c r="H182" s="267">
        <f t="shared" si="26"/>
        <v>4.6689366431913883E-2</v>
      </c>
      <c r="I182" s="267">
        <f t="shared" si="26"/>
        <v>4.6546170243024182E-2</v>
      </c>
      <c r="J182" s="267">
        <f t="shared" si="26"/>
        <v>4.8645287297747551E-2</v>
      </c>
      <c r="K182" s="267">
        <f t="shared" si="26"/>
        <v>5.1505171105557232E-2</v>
      </c>
      <c r="L182" s="267">
        <f t="shared" si="26"/>
        <v>5.0939770170330766E-2</v>
      </c>
      <c r="M182" s="267">
        <f t="shared" si="26"/>
        <v>5.3135597726054994E-2</v>
      </c>
      <c r="N182" s="267">
        <f t="shared" si="26"/>
        <v>4.8147435487502596E-2</v>
      </c>
      <c r="O182" s="267">
        <f t="shared" si="26"/>
        <v>4.9975392607881738E-2</v>
      </c>
      <c r="P182" s="267">
        <f t="shared" si="26"/>
        <v>4.889504198628445E-2</v>
      </c>
      <c r="Q182" s="267">
        <f t="shared" si="26"/>
        <v>5.3167226103474331E-2</v>
      </c>
      <c r="R182" s="267">
        <f t="shared" si="26"/>
        <v>5.0803470158187175E-2</v>
      </c>
      <c r="S182" s="267">
        <f t="shared" si="26"/>
        <v>5.1891466775853143E-2</v>
      </c>
      <c r="T182" s="267">
        <f t="shared" si="26"/>
        <v>5.4648010662368497E-2</v>
      </c>
      <c r="U182" s="267">
        <f t="shared" si="26"/>
        <v>5.2147189415627918E-2</v>
      </c>
      <c r="V182" s="267">
        <f t="shared" si="26"/>
        <v>5.3478118769993033E-2</v>
      </c>
      <c r="W182" s="267">
        <f t="shared" si="26"/>
        <v>5.3940600198271918E-2</v>
      </c>
      <c r="X182" s="267">
        <f t="shared" si="26"/>
        <v>6.0194820540282655E-2</v>
      </c>
      <c r="Y182" s="267">
        <f t="shared" si="26"/>
        <v>5.6913847841609695E-2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2.326270217768282E-2</v>
      </c>
      <c r="C183" s="268">
        <f t="shared" si="27"/>
        <v>2.1727306131159821E-2</v>
      </c>
      <c r="D183" s="268">
        <f t="shared" si="27"/>
        <v>2.0055639664309094E-2</v>
      </c>
      <c r="E183" s="268">
        <f t="shared" si="27"/>
        <v>1.9703421391608845E-2</v>
      </c>
      <c r="F183" s="268">
        <f t="shared" si="27"/>
        <v>2.001423724669019E-2</v>
      </c>
      <c r="G183" s="268">
        <f t="shared" si="27"/>
        <v>2.0672911792137635E-2</v>
      </c>
      <c r="H183" s="268">
        <f t="shared" si="27"/>
        <v>2.0255033807499705E-2</v>
      </c>
      <c r="I183" s="268">
        <f t="shared" si="27"/>
        <v>1.9273459067546555E-2</v>
      </c>
      <c r="J183" s="268">
        <f t="shared" si="27"/>
        <v>2.0114602014907283E-2</v>
      </c>
      <c r="K183" s="268">
        <f t="shared" si="27"/>
        <v>1.974189163114012E-2</v>
      </c>
      <c r="L183" s="268">
        <f t="shared" si="27"/>
        <v>2.0433309112568139E-2</v>
      </c>
      <c r="M183" s="268">
        <f t="shared" si="27"/>
        <v>2.1301062828207078E-2</v>
      </c>
      <c r="N183" s="268">
        <f t="shared" si="27"/>
        <v>2.0744093210650145E-2</v>
      </c>
      <c r="O183" s="268">
        <f t="shared" si="27"/>
        <v>2.2148247204688446E-2</v>
      </c>
      <c r="P183" s="268">
        <f t="shared" si="27"/>
        <v>2.0858106199421626E-2</v>
      </c>
      <c r="Q183" s="268">
        <f t="shared" si="27"/>
        <v>2.2437219518112075E-2</v>
      </c>
      <c r="R183" s="268">
        <f t="shared" si="27"/>
        <v>2.2710057936525623E-2</v>
      </c>
      <c r="S183" s="268">
        <f t="shared" si="27"/>
        <v>2.3730943167212897E-2</v>
      </c>
      <c r="T183" s="268">
        <f t="shared" si="27"/>
        <v>2.3064050477412029E-2</v>
      </c>
      <c r="U183" s="268">
        <f t="shared" si="27"/>
        <v>2.37986972449695E-2</v>
      </c>
      <c r="V183" s="268">
        <f t="shared" si="27"/>
        <v>2.3955821381139782E-2</v>
      </c>
      <c r="W183" s="268">
        <f t="shared" si="27"/>
        <v>2.4007403295370402E-2</v>
      </c>
      <c r="X183" s="268">
        <f t="shared" si="27"/>
        <v>2.2139453993545437E-2</v>
      </c>
      <c r="Y183" s="268">
        <f t="shared" si="27"/>
        <v>2.2896127585794228E-2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0.65220461763871551</v>
      </c>
      <c r="C184" s="269">
        <f t="shared" si="28"/>
        <v>0.66702454412493906</v>
      </c>
      <c r="D184" s="269">
        <f t="shared" si="28"/>
        <v>0.68320400275705484</v>
      </c>
      <c r="E184" s="269">
        <f t="shared" si="28"/>
        <v>0.69105676965996043</v>
      </c>
      <c r="F184" s="269">
        <f t="shared" si="28"/>
        <v>0.68886991696074751</v>
      </c>
      <c r="G184" s="269">
        <f t="shared" si="28"/>
        <v>0.67974310669190874</v>
      </c>
      <c r="H184" s="269">
        <f t="shared" si="28"/>
        <v>0.67600150511232682</v>
      </c>
      <c r="I184" s="269">
        <f t="shared" si="28"/>
        <v>0.68479600889009651</v>
      </c>
      <c r="J184" s="269">
        <f t="shared" si="28"/>
        <v>0.67248242372688261</v>
      </c>
      <c r="K184" s="269">
        <f t="shared" si="28"/>
        <v>0.66887300470377498</v>
      </c>
      <c r="L184" s="269">
        <f t="shared" si="28"/>
        <v>0.66416973860133965</v>
      </c>
      <c r="M184" s="269">
        <f t="shared" si="28"/>
        <v>0.65137223802734545</v>
      </c>
      <c r="N184" s="269">
        <f t="shared" si="28"/>
        <v>0.66821777172163177</v>
      </c>
      <c r="O184" s="269">
        <f t="shared" si="28"/>
        <v>0.651780476126398</v>
      </c>
      <c r="P184" s="269">
        <f t="shared" si="28"/>
        <v>0.66537488629158581</v>
      </c>
      <c r="Q184" s="269">
        <f t="shared" si="28"/>
        <v>0.64157351129621965</v>
      </c>
      <c r="R184" s="269">
        <f t="shared" si="28"/>
        <v>0.64507620551281064</v>
      </c>
      <c r="S184" s="269">
        <f t="shared" si="28"/>
        <v>0.63384266035900361</v>
      </c>
      <c r="T184" s="269">
        <f t="shared" si="28"/>
        <v>0.63265084159222829</v>
      </c>
      <c r="U184" s="269">
        <f t="shared" si="28"/>
        <v>0.63256730851549881</v>
      </c>
      <c r="V184" s="269">
        <f t="shared" si="28"/>
        <v>0.62803488741986346</v>
      </c>
      <c r="W184" s="269">
        <f t="shared" si="28"/>
        <v>0.62646880186833254</v>
      </c>
      <c r="X184" s="269">
        <f t="shared" si="28"/>
        <v>0.62723390301882598</v>
      </c>
      <c r="Y184" s="269">
        <f t="shared" si="28"/>
        <v>0.62863137604464892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0.65206827883186802</v>
      </c>
      <c r="C185" s="318">
        <f t="shared" si="29"/>
        <v>0.66689063026697692</v>
      </c>
      <c r="D185" s="318">
        <f t="shared" si="29"/>
        <v>0.68307213482337548</v>
      </c>
      <c r="E185" s="318">
        <f t="shared" si="29"/>
        <v>0.69093075709419849</v>
      </c>
      <c r="F185" s="318">
        <f t="shared" si="29"/>
        <v>0.68874444220927422</v>
      </c>
      <c r="G185" s="318">
        <f t="shared" si="29"/>
        <v>0.67961346764438824</v>
      </c>
      <c r="H185" s="318">
        <f t="shared" si="29"/>
        <v>0.67586307808317669</v>
      </c>
      <c r="I185" s="318">
        <f t="shared" si="29"/>
        <v>0.68465800641635433</v>
      </c>
      <c r="J185" s="318">
        <f t="shared" si="29"/>
        <v>0.67233819768319436</v>
      </c>
      <c r="K185" s="318">
        <f t="shared" si="29"/>
        <v>0.66872029952983758</v>
      </c>
      <c r="L185" s="318">
        <f t="shared" si="29"/>
        <v>0.66401870975710475</v>
      </c>
      <c r="M185" s="318">
        <f t="shared" si="29"/>
        <v>0.6512146988809091</v>
      </c>
      <c r="N185" s="318">
        <f t="shared" si="29"/>
        <v>0.66807502173453459</v>
      </c>
      <c r="O185" s="318">
        <f t="shared" si="29"/>
        <v>0.65163230651824089</v>
      </c>
      <c r="P185" s="318">
        <f t="shared" si="29"/>
        <v>0.66522991976238255</v>
      </c>
      <c r="Q185" s="318">
        <f t="shared" si="29"/>
        <v>0.64141587837634717</v>
      </c>
      <c r="R185" s="318">
        <f t="shared" si="29"/>
        <v>0.64492558077784501</v>
      </c>
      <c r="S185" s="318">
        <f t="shared" si="29"/>
        <v>0.63368880987584275</v>
      </c>
      <c r="T185" s="318">
        <f t="shared" si="29"/>
        <v>0.63248881836631909</v>
      </c>
      <c r="U185" s="318">
        <f t="shared" si="29"/>
        <v>0.63241269985273485</v>
      </c>
      <c r="V185" s="318">
        <f t="shared" si="29"/>
        <v>0.62787633274946186</v>
      </c>
      <c r="W185" s="318">
        <f t="shared" si="29"/>
        <v>0.62630887600926322</v>
      </c>
      <c r="X185" s="318">
        <f t="shared" si="29"/>
        <v>0.62705543432639321</v>
      </c>
      <c r="Y185" s="318">
        <f t="shared" si="29"/>
        <v>0.62846263494841437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1.3633880684749792E-4</v>
      </c>
      <c r="C186" s="318">
        <f t="shared" si="30"/>
        <v>1.3391385796217357E-4</v>
      </c>
      <c r="D186" s="318">
        <f t="shared" si="30"/>
        <v>1.3186793367930971E-4</v>
      </c>
      <c r="E186" s="318">
        <f t="shared" si="30"/>
        <v>1.2601256576200053E-4</v>
      </c>
      <c r="F186" s="318">
        <f t="shared" si="30"/>
        <v>1.2547475147337196E-4</v>
      </c>
      <c r="G186" s="318">
        <f t="shared" si="30"/>
        <v>1.2963904752041338E-4</v>
      </c>
      <c r="H186" s="318">
        <f t="shared" si="30"/>
        <v>1.3842702915015329E-4</v>
      </c>
      <c r="I186" s="318">
        <f t="shared" si="30"/>
        <v>1.3800247374217765E-4</v>
      </c>
      <c r="J186" s="318">
        <f t="shared" si="30"/>
        <v>1.4422604368818486E-4</v>
      </c>
      <c r="K186" s="318">
        <f t="shared" si="30"/>
        <v>1.52705173937404E-4</v>
      </c>
      <c r="L186" s="318">
        <f t="shared" si="30"/>
        <v>1.5102884423487417E-4</v>
      </c>
      <c r="M186" s="318">
        <f t="shared" si="30"/>
        <v>1.5753914643630172E-4</v>
      </c>
      <c r="N186" s="318">
        <f t="shared" si="30"/>
        <v>1.4274998709723206E-4</v>
      </c>
      <c r="O186" s="318">
        <f t="shared" si="30"/>
        <v>1.481696081571356E-4</v>
      </c>
      <c r="P186" s="318">
        <f t="shared" si="30"/>
        <v>1.4496652920325178E-4</v>
      </c>
      <c r="Q186" s="318">
        <f t="shared" si="30"/>
        <v>1.5763291987247344E-4</v>
      </c>
      <c r="R186" s="318">
        <f t="shared" si="30"/>
        <v>1.5062473496554665E-4</v>
      </c>
      <c r="S186" s="318">
        <f t="shared" si="30"/>
        <v>1.5385048316087809E-4</v>
      </c>
      <c r="T186" s="318">
        <f t="shared" si="30"/>
        <v>1.6202322590924643E-4</v>
      </c>
      <c r="U186" s="318">
        <f t="shared" si="30"/>
        <v>1.5460866276398061E-4</v>
      </c>
      <c r="V186" s="318">
        <f t="shared" si="30"/>
        <v>1.5855467040154755E-4</v>
      </c>
      <c r="W186" s="318">
        <f t="shared" si="30"/>
        <v>1.599258590692525E-4</v>
      </c>
      <c r="X186" s="318">
        <f t="shared" si="30"/>
        <v>1.7846869243276606E-4</v>
      </c>
      <c r="Y186" s="318">
        <f t="shared" si="30"/>
        <v>1.687410962345531E-4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0.1732861562354788</v>
      </c>
      <c r="C187" s="269">
        <f t="shared" si="31"/>
        <v>0.16331363394573423</v>
      </c>
      <c r="D187" s="269">
        <f t="shared" si="31"/>
        <v>0.15192214605231391</v>
      </c>
      <c r="E187" s="269">
        <f t="shared" si="31"/>
        <v>0.14943714099985675</v>
      </c>
      <c r="F187" s="269">
        <f t="shared" si="31"/>
        <v>0.15146935940113834</v>
      </c>
      <c r="G187" s="269">
        <f t="shared" si="31"/>
        <v>0.15600770515141699</v>
      </c>
      <c r="H187" s="269">
        <f t="shared" si="31"/>
        <v>0.15347844203484892</v>
      </c>
      <c r="I187" s="269">
        <f t="shared" si="31"/>
        <v>0.14687183346423663</v>
      </c>
      <c r="J187" s="269">
        <f t="shared" si="31"/>
        <v>0.15259965651580226</v>
      </c>
      <c r="K187" s="269">
        <f t="shared" si="31"/>
        <v>0.15009540509671379</v>
      </c>
      <c r="L187" s="269">
        <f t="shared" si="31"/>
        <v>0.15484559957328262</v>
      </c>
      <c r="M187" s="269">
        <f t="shared" si="31"/>
        <v>0.16077715995006497</v>
      </c>
      <c r="N187" s="269">
        <f t="shared" si="31"/>
        <v>0.15686819284403031</v>
      </c>
      <c r="O187" s="269">
        <f t="shared" si="31"/>
        <v>0.16630091631404842</v>
      </c>
      <c r="P187" s="269">
        <f t="shared" si="31"/>
        <v>0.15771378750703155</v>
      </c>
      <c r="Q187" s="269">
        <f t="shared" si="31"/>
        <v>0.16835831501891257</v>
      </c>
      <c r="R187" s="269">
        <f t="shared" si="31"/>
        <v>0.16997025656731127</v>
      </c>
      <c r="S187" s="269">
        <f t="shared" si="31"/>
        <v>0.17668407148381485</v>
      </c>
      <c r="T187" s="269">
        <f t="shared" si="31"/>
        <v>0.17258604750625067</v>
      </c>
      <c r="U187" s="269">
        <f t="shared" si="31"/>
        <v>0.17723168410204287</v>
      </c>
      <c r="V187" s="269">
        <f t="shared" si="31"/>
        <v>0.17829088994726838</v>
      </c>
      <c r="W187" s="269">
        <f t="shared" si="31"/>
        <v>0.17865845678989345</v>
      </c>
      <c r="X187" s="269">
        <f t="shared" si="31"/>
        <v>0.16652844801809927</v>
      </c>
      <c r="Y187" s="269">
        <f t="shared" si="31"/>
        <v>0.17152450986535595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0.17235992094531338</v>
      </c>
      <c r="C188" s="318">
        <f t="shared" si="32"/>
        <v>0.16228829674254908</v>
      </c>
      <c r="D188" s="318">
        <f t="shared" si="32"/>
        <v>0.15074827557209183</v>
      </c>
      <c r="E188" s="318">
        <f t="shared" si="32"/>
        <v>0.14835308704542097</v>
      </c>
      <c r="F188" s="318">
        <f t="shared" si="32"/>
        <v>0.15043181014026138</v>
      </c>
      <c r="G188" s="318">
        <f t="shared" si="32"/>
        <v>0.15495386504462719</v>
      </c>
      <c r="H188" s="318">
        <f t="shared" si="32"/>
        <v>0.15217350533861454</v>
      </c>
      <c r="I188" s="318">
        <f t="shared" si="32"/>
        <v>0.14543224061868976</v>
      </c>
      <c r="J188" s="318">
        <f t="shared" si="32"/>
        <v>0.15112260380046016</v>
      </c>
      <c r="K188" s="318">
        <f t="shared" si="32"/>
        <v>0.14830299072112954</v>
      </c>
      <c r="L188" s="318">
        <f t="shared" si="32"/>
        <v>0.15323195479416149</v>
      </c>
      <c r="M188" s="318">
        <f t="shared" si="32"/>
        <v>0.1591321838448323</v>
      </c>
      <c r="N188" s="318">
        <f t="shared" si="32"/>
        <v>0.15552457882954032</v>
      </c>
      <c r="O188" s="318">
        <f t="shared" si="32"/>
        <v>0.1650206357239985</v>
      </c>
      <c r="P188" s="318">
        <f t="shared" si="32"/>
        <v>0.15633499004685733</v>
      </c>
      <c r="Q188" s="318">
        <f t="shared" si="32"/>
        <v>0.16689248126005052</v>
      </c>
      <c r="R188" s="318">
        <f t="shared" si="32"/>
        <v>0.16870536512375808</v>
      </c>
      <c r="S188" s="318">
        <f t="shared" si="32"/>
        <v>0.17547423915082377</v>
      </c>
      <c r="T188" s="318">
        <f t="shared" si="32"/>
        <v>0.17110390260397174</v>
      </c>
      <c r="U188" s="318">
        <f t="shared" si="32"/>
        <v>0.17601040364343762</v>
      </c>
      <c r="V188" s="318">
        <f t="shared" si="32"/>
        <v>0.17700875046652273</v>
      </c>
      <c r="W188" s="318">
        <f t="shared" si="32"/>
        <v>0.17735366414889794</v>
      </c>
      <c r="X188" s="318">
        <f t="shared" si="32"/>
        <v>0.16441189186144112</v>
      </c>
      <c r="Y188" s="318">
        <f t="shared" si="32"/>
        <v>0.16984862765722492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9.2623529016541326E-4</v>
      </c>
      <c r="C189" s="318">
        <f t="shared" si="33"/>
        <v>1.025337203185148E-3</v>
      </c>
      <c r="D189" s="318">
        <f t="shared" si="33"/>
        <v>1.1738704802220785E-3</v>
      </c>
      <c r="E189" s="318">
        <f t="shared" si="33"/>
        <v>1.0840539544357656E-3</v>
      </c>
      <c r="F189" s="318">
        <f t="shared" si="33"/>
        <v>1.0375492608769778E-3</v>
      </c>
      <c r="G189" s="318">
        <f t="shared" si="33"/>
        <v>1.0538401067897878E-3</v>
      </c>
      <c r="H189" s="318">
        <f t="shared" si="33"/>
        <v>1.3049366962343653E-3</v>
      </c>
      <c r="I189" s="318">
        <f t="shared" si="33"/>
        <v>1.4395928455468643E-3</v>
      </c>
      <c r="J189" s="318">
        <f t="shared" si="33"/>
        <v>1.4770527153420586E-3</v>
      </c>
      <c r="K189" s="318">
        <f t="shared" si="33"/>
        <v>1.7924143755842393E-3</v>
      </c>
      <c r="L189" s="318">
        <f t="shared" si="33"/>
        <v>1.6136447791211502E-3</v>
      </c>
      <c r="M189" s="318">
        <f t="shared" si="33"/>
        <v>1.6449761052326792E-3</v>
      </c>
      <c r="N189" s="318">
        <f t="shared" si="33"/>
        <v>1.3436140144900016E-3</v>
      </c>
      <c r="O189" s="318">
        <f t="shared" si="33"/>
        <v>1.280280590049942E-3</v>
      </c>
      <c r="P189" s="318">
        <f t="shared" si="33"/>
        <v>1.3787974601742064E-3</v>
      </c>
      <c r="Q189" s="318">
        <f t="shared" si="33"/>
        <v>1.4658337588620417E-3</v>
      </c>
      <c r="R189" s="318">
        <f t="shared" si="33"/>
        <v>1.2648914435531709E-3</v>
      </c>
      <c r="S189" s="318">
        <f t="shared" si="33"/>
        <v>1.2098323329910608E-3</v>
      </c>
      <c r="T189" s="318">
        <f t="shared" si="33"/>
        <v>1.4821449022789223E-3</v>
      </c>
      <c r="U189" s="318">
        <f t="shared" si="33"/>
        <v>1.2212804586052557E-3</v>
      </c>
      <c r="V189" s="318">
        <f t="shared" si="33"/>
        <v>1.2821394807456473E-3</v>
      </c>
      <c r="W189" s="318">
        <f t="shared" si="33"/>
        <v>1.3047926409954966E-3</v>
      </c>
      <c r="X189" s="318">
        <f t="shared" si="33"/>
        <v>2.1165561566581555E-3</v>
      </c>
      <c r="Y189" s="318">
        <f t="shared" si="33"/>
        <v>1.6758822081310194E-3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3.9243249800847285E-2</v>
      </c>
      <c r="C190" s="269">
        <f t="shared" si="34"/>
        <v>3.7923353956083455E-2</v>
      </c>
      <c r="D190" s="269">
        <f t="shared" si="34"/>
        <v>3.6487790653275808E-2</v>
      </c>
      <c r="E190" s="269">
        <f t="shared" si="34"/>
        <v>3.6282472375570522E-2</v>
      </c>
      <c r="F190" s="269">
        <f t="shared" si="34"/>
        <v>3.6568108981586411E-2</v>
      </c>
      <c r="G190" s="269">
        <f t="shared" si="34"/>
        <v>3.7076900908934757E-2</v>
      </c>
      <c r="H190" s="269">
        <f t="shared" si="34"/>
        <v>3.6546255812785082E-2</v>
      </c>
      <c r="I190" s="269">
        <f t="shared" si="34"/>
        <v>3.5688710553826872E-2</v>
      </c>
      <c r="J190" s="269">
        <f t="shared" si="34"/>
        <v>3.6320623901221698E-2</v>
      </c>
      <c r="K190" s="269">
        <f t="shared" si="34"/>
        <v>3.5841340498539903E-2</v>
      </c>
      <c r="L190" s="269">
        <f t="shared" si="34"/>
        <v>3.6480111104351634E-2</v>
      </c>
      <c r="M190" s="269">
        <f t="shared" si="34"/>
        <v>3.7130039235213699E-2</v>
      </c>
      <c r="N190" s="269">
        <f t="shared" si="34"/>
        <v>3.68998390955654E-2</v>
      </c>
      <c r="O190" s="269">
        <f t="shared" si="34"/>
        <v>3.8048000988166478E-2</v>
      </c>
      <c r="P190" s="269">
        <f t="shared" si="34"/>
        <v>3.6962212181330389E-2</v>
      </c>
      <c r="Q190" s="269">
        <f t="shared" si="34"/>
        <v>3.8134418680269962E-2</v>
      </c>
      <c r="R190" s="269">
        <f t="shared" si="34"/>
        <v>3.850421693862463E-2</v>
      </c>
      <c r="S190" s="269">
        <f t="shared" si="34"/>
        <v>3.935308746031059E-2</v>
      </c>
      <c r="T190" s="269">
        <f t="shared" si="34"/>
        <v>3.8595858119882996E-2</v>
      </c>
      <c r="U190" s="269">
        <f t="shared" si="34"/>
        <v>3.9390222812510145E-2</v>
      </c>
      <c r="V190" s="269">
        <f t="shared" si="34"/>
        <v>3.9464641321297053E-2</v>
      </c>
      <c r="W190" s="269">
        <f t="shared" si="34"/>
        <v>3.9485137128203222E-2</v>
      </c>
      <c r="X190" s="269">
        <f t="shared" si="34"/>
        <v>3.7484928010169054E-2</v>
      </c>
      <c r="Y190" s="269">
        <f t="shared" si="34"/>
        <v>3.8326007197820415E-2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2.3658205894581296E-2</v>
      </c>
      <c r="C191" s="318">
        <f t="shared" si="35"/>
        <v>2.1896270787856994E-2</v>
      </c>
      <c r="D191" s="318">
        <f t="shared" si="35"/>
        <v>1.9948816010571628E-2</v>
      </c>
      <c r="E191" s="318">
        <f t="shared" si="35"/>
        <v>1.9685345546830674E-2</v>
      </c>
      <c r="F191" s="318">
        <f t="shared" si="35"/>
        <v>2.0074042037886271E-2</v>
      </c>
      <c r="G191" s="318">
        <f t="shared" si="35"/>
        <v>2.0755973451714236E-2</v>
      </c>
      <c r="H191" s="318">
        <f t="shared" si="35"/>
        <v>2.0002185976664429E-2</v>
      </c>
      <c r="I191" s="318">
        <f t="shared" si="35"/>
        <v>1.8803383029272671E-2</v>
      </c>
      <c r="J191" s="318">
        <f t="shared" si="35"/>
        <v>1.9651546370810541E-2</v>
      </c>
      <c r="K191" s="318">
        <f t="shared" si="35"/>
        <v>1.8888998964753913E-2</v>
      </c>
      <c r="L191" s="318">
        <f t="shared" si="35"/>
        <v>1.982631990460669E-2</v>
      </c>
      <c r="M191" s="318">
        <f t="shared" si="35"/>
        <v>2.0703239934500385E-2</v>
      </c>
      <c r="N191" s="318">
        <f t="shared" si="35"/>
        <v>2.0472369365729864E-2</v>
      </c>
      <c r="O191" s="318">
        <f t="shared" si="35"/>
        <v>2.2039499557332625E-2</v>
      </c>
      <c r="P191" s="318">
        <f t="shared" si="35"/>
        <v>2.0549265623902076E-2</v>
      </c>
      <c r="Q191" s="318">
        <f t="shared" si="35"/>
        <v>2.2120810614985296E-2</v>
      </c>
      <c r="R191" s="318">
        <f t="shared" si="35"/>
        <v>2.2658504547485588E-2</v>
      </c>
      <c r="S191" s="318">
        <f t="shared" si="35"/>
        <v>2.3811106517929708E-2</v>
      </c>
      <c r="T191" s="318">
        <f t="shared" si="35"/>
        <v>2.2744055162457689E-2</v>
      </c>
      <c r="U191" s="318">
        <f t="shared" si="35"/>
        <v>2.3859414217150574E-2</v>
      </c>
      <c r="V191" s="318">
        <f t="shared" si="35"/>
        <v>2.3955808459146379E-2</v>
      </c>
      <c r="W191" s="318">
        <f t="shared" si="35"/>
        <v>2.3981298513352317E-2</v>
      </c>
      <c r="X191" s="318">
        <f t="shared" si="35"/>
        <v>2.1013538615582125E-2</v>
      </c>
      <c r="Y191" s="318">
        <f t="shared" si="35"/>
        <v>2.2326880105775975E-2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1.4302452066590586E-2</v>
      </c>
      <c r="C192" s="318">
        <f t="shared" si="36"/>
        <v>1.4627565214702279E-2</v>
      </c>
      <c r="D192" s="318">
        <f t="shared" si="36"/>
        <v>1.4982489999109531E-2</v>
      </c>
      <c r="E192" s="318">
        <f t="shared" si="36"/>
        <v>1.5154860856559061E-2</v>
      </c>
      <c r="F192" s="318">
        <f t="shared" si="36"/>
        <v>1.5106906271342738E-2</v>
      </c>
      <c r="G192" s="318">
        <f t="shared" si="36"/>
        <v>1.4906627665136826E-2</v>
      </c>
      <c r="H192" s="318">
        <f t="shared" si="36"/>
        <v>1.4824366698499469E-2</v>
      </c>
      <c r="I192" s="318">
        <f t="shared" si="36"/>
        <v>1.5017274473647962E-2</v>
      </c>
      <c r="J192" s="318">
        <f t="shared" si="36"/>
        <v>1.4747052045114504E-2</v>
      </c>
      <c r="K192" s="318">
        <f t="shared" si="36"/>
        <v>1.4667697142261554E-2</v>
      </c>
      <c r="L192" s="318">
        <f t="shared" si="36"/>
        <v>1.4564572569967156E-2</v>
      </c>
      <c r="M192" s="318">
        <f t="shared" si="36"/>
        <v>1.4283729661698472E-2</v>
      </c>
      <c r="N192" s="318">
        <f t="shared" si="36"/>
        <v>1.4653543632519452E-2</v>
      </c>
      <c r="O192" s="318">
        <f t="shared" si="36"/>
        <v>1.4292889458930556E-2</v>
      </c>
      <c r="P192" s="318">
        <f t="shared" si="36"/>
        <v>1.4591139225032934E-2</v>
      </c>
      <c r="Q192" s="318">
        <f t="shared" si="36"/>
        <v>1.4068802536541138E-2</v>
      </c>
      <c r="R192" s="318">
        <f t="shared" si="36"/>
        <v>1.4145784276023015E-2</v>
      </c>
      <c r="S192" s="318">
        <f t="shared" si="36"/>
        <v>1.3899317176753807E-2</v>
      </c>
      <c r="T192" s="318">
        <f t="shared" si="36"/>
        <v>1.3872996587940589E-2</v>
      </c>
      <c r="U192" s="318">
        <f t="shared" si="36"/>
        <v>1.3871327006046704E-2</v>
      </c>
      <c r="V192" s="318">
        <f t="shared" si="36"/>
        <v>1.3771826424348032E-2</v>
      </c>
      <c r="W192" s="318">
        <f t="shared" si="36"/>
        <v>1.3737445860807489E-2</v>
      </c>
      <c r="X192" s="318">
        <f t="shared" si="36"/>
        <v>1.3753820855408974E-2</v>
      </c>
      <c r="Y192" s="318">
        <f t="shared" si="36"/>
        <v>1.3784686364586306E-2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1.2825918396754013E-3</v>
      </c>
      <c r="C193" s="318">
        <f t="shared" si="37"/>
        <v>1.3995179535241837E-3</v>
      </c>
      <c r="D193" s="318">
        <f t="shared" si="37"/>
        <v>1.5564846435946445E-3</v>
      </c>
      <c r="E193" s="318">
        <f t="shared" si="37"/>
        <v>1.4422659721807863E-3</v>
      </c>
      <c r="F193" s="318">
        <f t="shared" si="37"/>
        <v>1.3871606723574027E-3</v>
      </c>
      <c r="G193" s="318">
        <f t="shared" si="37"/>
        <v>1.4142997920836857E-3</v>
      </c>
      <c r="H193" s="318">
        <f t="shared" si="37"/>
        <v>1.7197031376211857E-3</v>
      </c>
      <c r="I193" s="318">
        <f t="shared" si="37"/>
        <v>1.8680530509062366E-3</v>
      </c>
      <c r="J193" s="318">
        <f t="shared" si="37"/>
        <v>1.9220254852966518E-3</v>
      </c>
      <c r="K193" s="318">
        <f t="shared" si="37"/>
        <v>2.284644391524438E-3</v>
      </c>
      <c r="L193" s="318">
        <f t="shared" si="37"/>
        <v>2.0892186297777841E-3</v>
      </c>
      <c r="M193" s="318">
        <f t="shared" si="37"/>
        <v>2.1430696390148424E-3</v>
      </c>
      <c r="N193" s="318">
        <f t="shared" si="37"/>
        <v>1.7739260973160804E-3</v>
      </c>
      <c r="O193" s="318">
        <f t="shared" si="37"/>
        <v>1.715611971903293E-3</v>
      </c>
      <c r="P193" s="318">
        <f t="shared" si="37"/>
        <v>1.8218073323953777E-3</v>
      </c>
      <c r="Q193" s="318">
        <f t="shared" si="37"/>
        <v>1.9448055287435298E-3</v>
      </c>
      <c r="R193" s="318">
        <f t="shared" si="37"/>
        <v>1.6999281151160348E-3</v>
      </c>
      <c r="S193" s="318">
        <f t="shared" si="37"/>
        <v>1.6426637656270688E-3</v>
      </c>
      <c r="T193" s="318">
        <f t="shared" si="37"/>
        <v>1.9788063694847094E-3</v>
      </c>
      <c r="U193" s="318">
        <f t="shared" si="37"/>
        <v>1.6594815893128626E-3</v>
      </c>
      <c r="V193" s="318">
        <f t="shared" si="37"/>
        <v>1.737006437802643E-3</v>
      </c>
      <c r="W193" s="318">
        <f t="shared" si="37"/>
        <v>1.7663927540434157E-3</v>
      </c>
      <c r="X193" s="318">
        <f t="shared" si="37"/>
        <v>2.7175685391779519E-3</v>
      </c>
      <c r="Y193" s="318">
        <f t="shared" si="37"/>
        <v>2.2144407274581287E-3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8.7218976087244156E-3</v>
      </c>
      <c r="C194" s="319">
        <f t="shared" si="38"/>
        <v>8.5667682191306934E-3</v>
      </c>
      <c r="D194" s="319">
        <f t="shared" si="38"/>
        <v>8.4358858788568646E-3</v>
      </c>
      <c r="E194" s="319">
        <f t="shared" si="38"/>
        <v>8.061304931457897E-3</v>
      </c>
      <c r="F194" s="319">
        <f t="shared" si="38"/>
        <v>8.0268997516973455E-3</v>
      </c>
      <c r="G194" s="319">
        <f t="shared" si="38"/>
        <v>8.2932990592352023E-3</v>
      </c>
      <c r="H194" s="319">
        <f t="shared" si="38"/>
        <v>8.8554858476796484E-3</v>
      </c>
      <c r="I194" s="319">
        <f t="shared" si="38"/>
        <v>8.8283260911641345E-3</v>
      </c>
      <c r="J194" s="319">
        <f t="shared" si="38"/>
        <v>9.226461743697208E-3</v>
      </c>
      <c r="K194" s="319">
        <f t="shared" si="38"/>
        <v>9.768890620366559E-3</v>
      </c>
      <c r="L194" s="319">
        <f t="shared" si="38"/>
        <v>9.6616520698613959E-3</v>
      </c>
      <c r="M194" s="319">
        <f t="shared" si="38"/>
        <v>1.007813062439516E-2</v>
      </c>
      <c r="N194" s="319">
        <f t="shared" si="38"/>
        <v>9.1320351108943165E-3</v>
      </c>
      <c r="O194" s="319">
        <f t="shared" si="38"/>
        <v>9.4787403597926621E-3</v>
      </c>
      <c r="P194" s="319">
        <f t="shared" si="38"/>
        <v>9.273832253917251E-3</v>
      </c>
      <c r="Q194" s="319">
        <f t="shared" si="38"/>
        <v>1.0084129520290027E-2</v>
      </c>
      <c r="R194" s="319">
        <f t="shared" si="38"/>
        <v>9.6358002984449579E-3</v>
      </c>
      <c r="S194" s="319">
        <f t="shared" si="38"/>
        <v>9.8421586062646723E-3</v>
      </c>
      <c r="T194" s="319">
        <f t="shared" si="38"/>
        <v>1.0364987191037657E-2</v>
      </c>
      <c r="U194" s="319">
        <f t="shared" si="38"/>
        <v>9.8906610467670419E-3</v>
      </c>
      <c r="V194" s="319">
        <f t="shared" si="38"/>
        <v>1.0143095957808906E-2</v>
      </c>
      <c r="W194" s="319">
        <f t="shared" si="38"/>
        <v>1.0230813955629905E-2</v>
      </c>
      <c r="X194" s="319">
        <f t="shared" si="38"/>
        <v>1.1417040369897305E-2</v>
      </c>
      <c r="Y194" s="319">
        <f t="shared" si="38"/>
        <v>1.0794744341483834E-2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</v>
      </c>
      <c r="C197" s="232">
        <f t="shared" si="39"/>
        <v>0.99999999999999956</v>
      </c>
      <c r="D197" s="232">
        <f t="shared" si="39"/>
        <v>0.99999999999999944</v>
      </c>
      <c r="E197" s="232">
        <f t="shared" si="39"/>
        <v>0.99999999999999978</v>
      </c>
      <c r="F197" s="232">
        <f t="shared" si="39"/>
        <v>0.99999999999999978</v>
      </c>
      <c r="G197" s="232">
        <f t="shared" si="39"/>
        <v>1.0000000000000004</v>
      </c>
      <c r="H197" s="232">
        <f t="shared" si="39"/>
        <v>1.0000000000000007</v>
      </c>
      <c r="I197" s="232">
        <f t="shared" si="39"/>
        <v>1.0000000000000004</v>
      </c>
      <c r="J197" s="232">
        <f t="shared" si="39"/>
        <v>0.99999999999999978</v>
      </c>
      <c r="K197" s="232">
        <f t="shared" si="39"/>
        <v>1</v>
      </c>
      <c r="L197" s="232">
        <f t="shared" si="39"/>
        <v>1</v>
      </c>
      <c r="M197" s="232">
        <f t="shared" si="39"/>
        <v>1.0000000000000002</v>
      </c>
      <c r="N197" s="232">
        <f t="shared" si="39"/>
        <v>1</v>
      </c>
      <c r="O197" s="232">
        <f t="shared" si="39"/>
        <v>1.0000000000000002</v>
      </c>
      <c r="P197" s="232">
        <f t="shared" si="39"/>
        <v>0.99999999999999989</v>
      </c>
      <c r="Q197" s="232">
        <f t="shared" si="39"/>
        <v>1.0000000000000004</v>
      </c>
      <c r="R197" s="232">
        <f t="shared" si="39"/>
        <v>0.99999999999999967</v>
      </c>
      <c r="S197" s="232">
        <f t="shared" si="39"/>
        <v>1.0000000000000004</v>
      </c>
      <c r="T197" s="232">
        <f t="shared" si="39"/>
        <v>1.0000000000000002</v>
      </c>
      <c r="U197" s="232">
        <f t="shared" si="39"/>
        <v>1</v>
      </c>
      <c r="V197" s="232">
        <f t="shared" si="39"/>
        <v>0.99999999999999989</v>
      </c>
      <c r="W197" s="232">
        <f t="shared" si="39"/>
        <v>0.99999999999999989</v>
      </c>
      <c r="X197" s="232">
        <f t="shared" si="39"/>
        <v>0.99999999999999967</v>
      </c>
      <c r="Y197" s="232">
        <f t="shared" si="39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1.8569856887727569E-3</v>
      </c>
      <c r="C198" s="266">
        <f t="shared" si="40"/>
        <v>1.8342601129701097E-3</v>
      </c>
      <c r="D198" s="266">
        <f t="shared" si="40"/>
        <v>1.8174607875640334E-3</v>
      </c>
      <c r="E198" s="266">
        <f t="shared" si="40"/>
        <v>1.7388578776740397E-3</v>
      </c>
      <c r="F198" s="266">
        <f t="shared" si="40"/>
        <v>1.7294061604356328E-3</v>
      </c>
      <c r="G198" s="266">
        <f t="shared" si="40"/>
        <v>1.7825360360995744E-3</v>
      </c>
      <c r="H198" s="266">
        <f t="shared" si="40"/>
        <v>1.9066580579304559E-3</v>
      </c>
      <c r="I198" s="266">
        <f t="shared" si="40"/>
        <v>1.9077873930059585E-3</v>
      </c>
      <c r="J198" s="266">
        <f t="shared" si="40"/>
        <v>1.9877864215969983E-3</v>
      </c>
      <c r="K198" s="266">
        <f t="shared" si="40"/>
        <v>2.1079404347462442E-3</v>
      </c>
      <c r="L198" s="266">
        <f t="shared" si="40"/>
        <v>2.0793354561252329E-3</v>
      </c>
      <c r="M198" s="266">
        <f t="shared" si="40"/>
        <v>2.1622225349664775E-3</v>
      </c>
      <c r="N198" s="266">
        <f t="shared" si="40"/>
        <v>1.9627721195134011E-3</v>
      </c>
      <c r="O198" s="266">
        <f t="shared" si="40"/>
        <v>2.0268655238034308E-3</v>
      </c>
      <c r="P198" s="266">
        <f t="shared" si="40"/>
        <v>1.9924700293303915E-3</v>
      </c>
      <c r="Q198" s="266">
        <f t="shared" si="40"/>
        <v>2.3947891802166151E-3</v>
      </c>
      <c r="R198" s="266">
        <f t="shared" si="40"/>
        <v>2.1105151905427221E-3</v>
      </c>
      <c r="S198" s="266">
        <f t="shared" si="40"/>
        <v>2.2170859235613469E-3</v>
      </c>
      <c r="T198" s="266">
        <f t="shared" si="40"/>
        <v>2.696563405336441E-3</v>
      </c>
      <c r="U198" s="266">
        <f t="shared" si="40"/>
        <v>2.8064164346177146E-3</v>
      </c>
      <c r="V198" s="266">
        <f t="shared" si="40"/>
        <v>2.7565205160508871E-3</v>
      </c>
      <c r="W198" s="266">
        <f t="shared" si="40"/>
        <v>2.712083108352129E-3</v>
      </c>
      <c r="X198" s="266">
        <f t="shared" si="40"/>
        <v>3.6421969875638132E-3</v>
      </c>
      <c r="Y198" s="266">
        <f t="shared" si="40"/>
        <v>3.4480803863253173E-3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1.4818976108017176E-2</v>
      </c>
      <c r="C199" s="267">
        <f t="shared" si="41"/>
        <v>1.4637623194585241E-2</v>
      </c>
      <c r="D199" s="267">
        <f t="shared" si="41"/>
        <v>1.4503562494317817E-2</v>
      </c>
      <c r="E199" s="267">
        <f t="shared" si="41"/>
        <v>1.3876301524713761E-2</v>
      </c>
      <c r="F199" s="267">
        <f t="shared" si="41"/>
        <v>1.3800875648907347E-2</v>
      </c>
      <c r="G199" s="267">
        <f t="shared" si="41"/>
        <v>1.4224858646108679E-2</v>
      </c>
      <c r="H199" s="267">
        <f t="shared" si="41"/>
        <v>1.5215367774483388E-2</v>
      </c>
      <c r="I199" s="267">
        <f t="shared" si="41"/>
        <v>1.522438000845106E-2</v>
      </c>
      <c r="J199" s="267">
        <f t="shared" si="41"/>
        <v>1.5862782178442291E-2</v>
      </c>
      <c r="K199" s="267">
        <f t="shared" si="41"/>
        <v>1.6821626105407491E-2</v>
      </c>
      <c r="L199" s="267">
        <f t="shared" si="41"/>
        <v>1.6593354828295374E-2</v>
      </c>
      <c r="M199" s="267">
        <f t="shared" si="41"/>
        <v>1.7254803997472069E-2</v>
      </c>
      <c r="N199" s="267">
        <f t="shared" si="41"/>
        <v>1.5663164945430384E-2</v>
      </c>
      <c r="O199" s="267">
        <f t="shared" si="41"/>
        <v>1.61746382608134E-2</v>
      </c>
      <c r="P199" s="267">
        <f t="shared" si="41"/>
        <v>1.5900157949036604E-2</v>
      </c>
      <c r="Q199" s="267">
        <f t="shared" si="41"/>
        <v>1.9110714670516161E-2</v>
      </c>
      <c r="R199" s="267">
        <f t="shared" si="41"/>
        <v>1.6842172975996047E-2</v>
      </c>
      <c r="S199" s="267">
        <f t="shared" si="41"/>
        <v>1.7692620642860188E-2</v>
      </c>
      <c r="T199" s="267">
        <f t="shared" si="41"/>
        <v>2.1518910414351718E-2</v>
      </c>
      <c r="U199" s="267">
        <f t="shared" si="41"/>
        <v>2.2395551212476734E-2</v>
      </c>
      <c r="V199" s="267">
        <f t="shared" si="41"/>
        <v>2.1997375594000099E-2</v>
      </c>
      <c r="W199" s="267">
        <f t="shared" si="41"/>
        <v>2.1642759569239393E-2</v>
      </c>
      <c r="X199" s="267">
        <f t="shared" si="41"/>
        <v>2.9065183682201845E-2</v>
      </c>
      <c r="Y199" s="267">
        <f t="shared" si="41"/>
        <v>2.751610912911585E-2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1.8169420913217028E-2</v>
      </c>
      <c r="C200" s="267">
        <f t="shared" si="42"/>
        <v>1.7947065644272328E-2</v>
      </c>
      <c r="D200" s="267">
        <f t="shared" si="42"/>
        <v>1.7782694956761637E-2</v>
      </c>
      <c r="E200" s="267">
        <f t="shared" si="42"/>
        <v>1.7013615602284315E-2</v>
      </c>
      <c r="F200" s="267">
        <f t="shared" si="42"/>
        <v>1.692113657571152E-2</v>
      </c>
      <c r="G200" s="267">
        <f t="shared" si="42"/>
        <v>1.7440978532405865E-2</v>
      </c>
      <c r="H200" s="267">
        <f t="shared" si="42"/>
        <v>1.8655433373323472E-2</v>
      </c>
      <c r="I200" s="267">
        <f t="shared" si="42"/>
        <v>1.8666483196950516E-2</v>
      </c>
      <c r="J200" s="267">
        <f t="shared" si="42"/>
        <v>1.9449222682724209E-2</v>
      </c>
      <c r="K200" s="267">
        <f t="shared" si="42"/>
        <v>2.062485308877415E-2</v>
      </c>
      <c r="L200" s="267">
        <f t="shared" si="42"/>
        <v>2.0344971612077267E-2</v>
      </c>
      <c r="M200" s="267">
        <f t="shared" si="42"/>
        <v>2.1155968828070276E-2</v>
      </c>
      <c r="N200" s="267">
        <f t="shared" si="42"/>
        <v>1.9204473686458327E-2</v>
      </c>
      <c r="O200" s="267">
        <f t="shared" si="42"/>
        <v>1.9831586780192586E-2</v>
      </c>
      <c r="P200" s="267">
        <f t="shared" si="42"/>
        <v>1.9495048798032974E-2</v>
      </c>
      <c r="Q200" s="267">
        <f t="shared" si="42"/>
        <v>2.3431485162672287E-2</v>
      </c>
      <c r="R200" s="267">
        <f t="shared" si="42"/>
        <v>2.0650045432526614E-2</v>
      </c>
      <c r="S200" s="267">
        <f t="shared" si="42"/>
        <v>2.1692772103471057E-2</v>
      </c>
      <c r="T200" s="267">
        <f t="shared" si="42"/>
        <v>2.6384153538154299E-2</v>
      </c>
      <c r="U200" s="267">
        <f t="shared" si="42"/>
        <v>2.7458995385170645E-2</v>
      </c>
      <c r="V200" s="267">
        <f t="shared" si="42"/>
        <v>2.6970795636635476E-2</v>
      </c>
      <c r="W200" s="267">
        <f t="shared" si="42"/>
        <v>2.6536003936488032E-2</v>
      </c>
      <c r="X200" s="267">
        <f t="shared" si="42"/>
        <v>3.5636575185257729E-2</v>
      </c>
      <c r="Y200" s="267">
        <f t="shared" si="42"/>
        <v>3.3737268014788255E-2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3.3644855831037983E-2</v>
      </c>
      <c r="C201" s="267">
        <f t="shared" si="43"/>
        <v>3.3233113981771124E-2</v>
      </c>
      <c r="D201" s="267">
        <f t="shared" si="43"/>
        <v>3.2928743902473613E-2</v>
      </c>
      <c r="E201" s="267">
        <f t="shared" si="43"/>
        <v>3.1504616841539351E-2</v>
      </c>
      <c r="F201" s="267">
        <f t="shared" si="43"/>
        <v>3.1333370683981683E-2</v>
      </c>
      <c r="G201" s="267">
        <f t="shared" si="43"/>
        <v>3.2295977460028304E-2</v>
      </c>
      <c r="H201" s="267">
        <f t="shared" si="43"/>
        <v>3.454481952445846E-2</v>
      </c>
      <c r="I201" s="267">
        <f t="shared" si="43"/>
        <v>3.4565280810740819E-2</v>
      </c>
      <c r="J201" s="267">
        <f t="shared" si="43"/>
        <v>3.6014702742122214E-2</v>
      </c>
      <c r="K201" s="267">
        <f t="shared" si="43"/>
        <v>3.8191652448502894E-2</v>
      </c>
      <c r="L201" s="267">
        <f t="shared" si="43"/>
        <v>3.7673387613414239E-2</v>
      </c>
      <c r="M201" s="267">
        <f t="shared" si="43"/>
        <v>3.9175135222310767E-2</v>
      </c>
      <c r="N201" s="267">
        <f t="shared" si="43"/>
        <v>3.5561493763504363E-2</v>
      </c>
      <c r="O201" s="267">
        <f t="shared" si="43"/>
        <v>3.6722737686974559E-2</v>
      </c>
      <c r="P201" s="267">
        <f t="shared" si="43"/>
        <v>3.6099560319599454E-2</v>
      </c>
      <c r="Q201" s="267">
        <f t="shared" si="43"/>
        <v>4.3388776338586781E-2</v>
      </c>
      <c r="R201" s="267">
        <f t="shared" si="43"/>
        <v>3.8238301858940692E-2</v>
      </c>
      <c r="S201" s="267">
        <f t="shared" si="43"/>
        <v>4.0169149775485136E-2</v>
      </c>
      <c r="T201" s="267">
        <f t="shared" si="43"/>
        <v>4.8856319981526633E-2</v>
      </c>
      <c r="U201" s="267">
        <f t="shared" si="43"/>
        <v>5.0846636522530166E-2</v>
      </c>
      <c r="V201" s="267">
        <f t="shared" si="43"/>
        <v>4.9942622562224648E-2</v>
      </c>
      <c r="W201" s="267">
        <f t="shared" si="43"/>
        <v>4.9137505869851092E-2</v>
      </c>
      <c r="X201" s="267">
        <f t="shared" si="43"/>
        <v>6.5989303684839004E-2</v>
      </c>
      <c r="Y201" s="267">
        <f t="shared" si="43"/>
        <v>6.2472300240727113E-2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4.0829607388451206E-2</v>
      </c>
      <c r="C202" s="268">
        <f t="shared" si="44"/>
        <v>3.835016697165318E-2</v>
      </c>
      <c r="D202" s="268">
        <f t="shared" si="44"/>
        <v>3.5619542914268901E-2</v>
      </c>
      <c r="E202" s="268">
        <f t="shared" si="44"/>
        <v>3.503626913792128E-2</v>
      </c>
      <c r="F202" s="268">
        <f t="shared" si="44"/>
        <v>3.5547222821424695E-2</v>
      </c>
      <c r="G202" s="268">
        <f t="shared" si="44"/>
        <v>3.6629426061658719E-2</v>
      </c>
      <c r="H202" s="268">
        <f t="shared" si="44"/>
        <v>3.5950990692190869E-2</v>
      </c>
      <c r="I202" s="268">
        <f t="shared" si="44"/>
        <v>3.4334343240218924E-2</v>
      </c>
      <c r="J202" s="268">
        <f t="shared" si="44"/>
        <v>3.5724277049759889E-2</v>
      </c>
      <c r="K202" s="268">
        <f t="shared" si="44"/>
        <v>3.5117154768311495E-2</v>
      </c>
      <c r="L202" s="268">
        <f t="shared" si="44"/>
        <v>3.6251780403811551E-2</v>
      </c>
      <c r="M202" s="268">
        <f t="shared" si="44"/>
        <v>3.7673775891938197E-2</v>
      </c>
      <c r="N202" s="268">
        <f t="shared" si="44"/>
        <v>3.6754814338465995E-2</v>
      </c>
      <c r="O202" s="268">
        <f t="shared" si="44"/>
        <v>3.9041917626049895E-2</v>
      </c>
      <c r="P202" s="268">
        <f t="shared" si="44"/>
        <v>3.6942382963082755E-2</v>
      </c>
      <c r="Q202" s="268">
        <f t="shared" si="44"/>
        <v>3.8937692695454405E-2</v>
      </c>
      <c r="R202" s="268">
        <f t="shared" si="44"/>
        <v>3.9819674556865949E-2</v>
      </c>
      <c r="S202" s="268">
        <f t="shared" si="44"/>
        <v>4.127788101076918E-2</v>
      </c>
      <c r="T202" s="268">
        <f t="shared" si="44"/>
        <v>3.9324911478080316E-2</v>
      </c>
      <c r="U202" s="268">
        <f t="shared" si="44"/>
        <v>3.9920067426166529E-2</v>
      </c>
      <c r="V202" s="268">
        <f t="shared" si="44"/>
        <v>4.0418749612987227E-2</v>
      </c>
      <c r="W202" s="268">
        <f t="shared" si="44"/>
        <v>4.0658131620658976E-2</v>
      </c>
      <c r="X202" s="268">
        <f t="shared" si="44"/>
        <v>3.6149853967744991E-2</v>
      </c>
      <c r="Y202" s="268">
        <f t="shared" si="44"/>
        <v>3.7433187063079736E-2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0.54893453922182822</v>
      </c>
      <c r="C203" s="269">
        <f t="shared" si="45"/>
        <v>0.5645772086761397</v>
      </c>
      <c r="D203" s="269">
        <f t="shared" si="45"/>
        <v>0.58186331965133908</v>
      </c>
      <c r="E203" s="269">
        <f t="shared" si="45"/>
        <v>0.58925973278282651</v>
      </c>
      <c r="F203" s="269">
        <f t="shared" si="45"/>
        <v>0.58670615799910153</v>
      </c>
      <c r="G203" s="269">
        <f t="shared" si="45"/>
        <v>0.57755269468344439</v>
      </c>
      <c r="H203" s="269">
        <f t="shared" si="45"/>
        <v>0.575368959136625</v>
      </c>
      <c r="I203" s="269">
        <f t="shared" si="45"/>
        <v>0.58499289061281867</v>
      </c>
      <c r="J203" s="269">
        <f t="shared" si="45"/>
        <v>0.57273742971023522</v>
      </c>
      <c r="K203" s="269">
        <f t="shared" si="45"/>
        <v>0.57055740344930517</v>
      </c>
      <c r="L203" s="269">
        <f t="shared" si="45"/>
        <v>0.56506014243635982</v>
      </c>
      <c r="M203" s="269">
        <f t="shared" si="45"/>
        <v>0.55245217101434196</v>
      </c>
      <c r="N203" s="269">
        <f t="shared" si="45"/>
        <v>0.56775409067335991</v>
      </c>
      <c r="O203" s="269">
        <f t="shared" si="45"/>
        <v>0.55095746169747228</v>
      </c>
      <c r="P203" s="269">
        <f t="shared" si="45"/>
        <v>0.56511869440741946</v>
      </c>
      <c r="Q203" s="269">
        <f t="shared" si="45"/>
        <v>0.53391959149081047</v>
      </c>
      <c r="R203" s="269">
        <f t="shared" si="45"/>
        <v>0.54239608060279842</v>
      </c>
      <c r="S203" s="269">
        <f t="shared" si="45"/>
        <v>0.52870276460707144</v>
      </c>
      <c r="T203" s="269">
        <f t="shared" si="45"/>
        <v>0.51728084446047595</v>
      </c>
      <c r="U203" s="269">
        <f t="shared" si="45"/>
        <v>0.50883016536407832</v>
      </c>
      <c r="V203" s="269">
        <f t="shared" si="45"/>
        <v>0.50814195386865135</v>
      </c>
      <c r="W203" s="269">
        <f t="shared" si="45"/>
        <v>0.50878191033841047</v>
      </c>
      <c r="X203" s="269">
        <f t="shared" si="45"/>
        <v>0.49113900451689474</v>
      </c>
      <c r="Y203" s="269">
        <f t="shared" si="45"/>
        <v>0.49285955050036645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0.54877214467998425</v>
      </c>
      <c r="C204" s="318">
        <f t="shared" si="46"/>
        <v>0.56441680149989215</v>
      </c>
      <c r="D204" s="318">
        <f t="shared" si="46"/>
        <v>0.58170438158644167</v>
      </c>
      <c r="E204" s="318">
        <f t="shared" si="46"/>
        <v>0.58910766859079544</v>
      </c>
      <c r="F204" s="318">
        <f t="shared" si="46"/>
        <v>0.58655492036556245</v>
      </c>
      <c r="G204" s="318">
        <f t="shared" si="46"/>
        <v>0.57739681080956595</v>
      </c>
      <c r="H204" s="318">
        <f t="shared" si="46"/>
        <v>0.57520222071551452</v>
      </c>
      <c r="I204" s="318">
        <f t="shared" si="46"/>
        <v>0.58482605343066052</v>
      </c>
      <c r="J204" s="318">
        <f t="shared" si="46"/>
        <v>0.57256359656377076</v>
      </c>
      <c r="K204" s="318">
        <f t="shared" si="46"/>
        <v>0.57037306276041111</v>
      </c>
      <c r="L204" s="318">
        <f t="shared" si="46"/>
        <v>0.5648783032704584</v>
      </c>
      <c r="M204" s="318">
        <f t="shared" si="46"/>
        <v>0.55226308332236163</v>
      </c>
      <c r="N204" s="318">
        <f t="shared" si="46"/>
        <v>0.56758244504301414</v>
      </c>
      <c r="O204" s="318">
        <f t="shared" si="46"/>
        <v>0.55078021105945862</v>
      </c>
      <c r="P204" s="318">
        <f t="shared" si="46"/>
        <v>0.56494445167657503</v>
      </c>
      <c r="Q204" s="318">
        <f t="shared" si="46"/>
        <v>0.53373394574883015</v>
      </c>
      <c r="R204" s="318">
        <f t="shared" si="46"/>
        <v>0.54221684979756946</v>
      </c>
      <c r="S204" s="318">
        <f t="shared" si="46"/>
        <v>0.52852115527710175</v>
      </c>
      <c r="T204" s="318">
        <f t="shared" si="46"/>
        <v>0.51709336817301443</v>
      </c>
      <c r="U204" s="318">
        <f t="shared" si="46"/>
        <v>0.50865416693071241</v>
      </c>
      <c r="V204" s="318">
        <f t="shared" si="46"/>
        <v>0.50796040742612125</v>
      </c>
      <c r="W204" s="318">
        <f t="shared" si="46"/>
        <v>0.5085981051282833</v>
      </c>
      <c r="X204" s="318">
        <f t="shared" si="46"/>
        <v>0.49094124445967208</v>
      </c>
      <c r="Y204" s="318">
        <f t="shared" si="46"/>
        <v>0.49267233037558017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1.6239454184393439E-4</v>
      </c>
      <c r="C205" s="318">
        <f t="shared" si="47"/>
        <v>1.6040717624767634E-4</v>
      </c>
      <c r="D205" s="318">
        <f t="shared" si="47"/>
        <v>1.5893806489743762E-4</v>
      </c>
      <c r="E205" s="318">
        <f t="shared" si="47"/>
        <v>1.5206419203112517E-4</v>
      </c>
      <c r="F205" s="318">
        <f t="shared" si="47"/>
        <v>1.5123763353912955E-4</v>
      </c>
      <c r="G205" s="318">
        <f t="shared" si="47"/>
        <v>1.5588387387842535E-4</v>
      </c>
      <c r="H205" s="318">
        <f t="shared" si="47"/>
        <v>1.6673842111044517E-4</v>
      </c>
      <c r="I205" s="318">
        <f t="shared" si="47"/>
        <v>1.6683718215813843E-4</v>
      </c>
      <c r="J205" s="318">
        <f t="shared" si="47"/>
        <v>1.7383314646445864E-4</v>
      </c>
      <c r="K205" s="318">
        <f t="shared" si="47"/>
        <v>1.8434068889413519E-4</v>
      </c>
      <c r="L205" s="318">
        <f t="shared" si="47"/>
        <v>1.8183916590141654E-4</v>
      </c>
      <c r="M205" s="318">
        <f t="shared" si="47"/>
        <v>1.8908769198031246E-4</v>
      </c>
      <c r="N205" s="318">
        <f t="shared" si="47"/>
        <v>1.7164563034574479E-4</v>
      </c>
      <c r="O205" s="318">
        <f t="shared" si="47"/>
        <v>1.7725063801372312E-4</v>
      </c>
      <c r="P205" s="318">
        <f t="shared" si="47"/>
        <v>1.7424273084447821E-4</v>
      </c>
      <c r="Q205" s="318">
        <f t="shared" si="47"/>
        <v>1.8564574198033526E-4</v>
      </c>
      <c r="R205" s="318">
        <f t="shared" si="47"/>
        <v>1.7923080522894806E-4</v>
      </c>
      <c r="S205" s="318">
        <f t="shared" si="47"/>
        <v>1.8160932996969922E-4</v>
      </c>
      <c r="T205" s="318">
        <f t="shared" si="47"/>
        <v>1.8747628746161788E-4</v>
      </c>
      <c r="U205" s="318">
        <f t="shared" si="47"/>
        <v>1.7599843336590579E-4</v>
      </c>
      <c r="V205" s="318">
        <f t="shared" si="47"/>
        <v>1.8154644253002083E-4</v>
      </c>
      <c r="W205" s="318">
        <f t="shared" si="47"/>
        <v>1.8380521012721231E-4</v>
      </c>
      <c r="X205" s="318">
        <f t="shared" si="47"/>
        <v>1.9776005722265373E-4</v>
      </c>
      <c r="Y205" s="318">
        <f t="shared" si="47"/>
        <v>1.8722012478630606E-4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0.16374049052310585</v>
      </c>
      <c r="C206" s="269">
        <f t="shared" si="48"/>
        <v>0.1551890210750406</v>
      </c>
      <c r="D206" s="269">
        <f t="shared" si="48"/>
        <v>0.14526135334312557</v>
      </c>
      <c r="E206" s="269">
        <f t="shared" si="48"/>
        <v>0.14305792904870315</v>
      </c>
      <c r="F206" s="269">
        <f t="shared" si="48"/>
        <v>0.14483335700332967</v>
      </c>
      <c r="G206" s="269">
        <f t="shared" si="48"/>
        <v>0.14881670559522242</v>
      </c>
      <c r="H206" s="269">
        <f t="shared" si="48"/>
        <v>0.14665688207246275</v>
      </c>
      <c r="I206" s="269">
        <f t="shared" si="48"/>
        <v>0.140859054994597</v>
      </c>
      <c r="J206" s="269">
        <f t="shared" si="48"/>
        <v>0.14590922011167687</v>
      </c>
      <c r="K206" s="269">
        <f t="shared" si="48"/>
        <v>0.14373916932596636</v>
      </c>
      <c r="L206" s="269">
        <f t="shared" si="48"/>
        <v>0.147899490877754</v>
      </c>
      <c r="M206" s="269">
        <f t="shared" si="48"/>
        <v>0.15308738508611208</v>
      </c>
      <c r="N206" s="269">
        <f t="shared" si="48"/>
        <v>0.14963453794883844</v>
      </c>
      <c r="O206" s="269">
        <f t="shared" si="48"/>
        <v>0.15782056586567772</v>
      </c>
      <c r="P206" s="269">
        <f t="shared" si="48"/>
        <v>0.15038235050612184</v>
      </c>
      <c r="Q206" s="269">
        <f t="shared" si="48"/>
        <v>0.15729427726512218</v>
      </c>
      <c r="R206" s="269">
        <f t="shared" si="48"/>
        <v>0.16044624940385191</v>
      </c>
      <c r="S206" s="269">
        <f t="shared" si="48"/>
        <v>0.16545388510140005</v>
      </c>
      <c r="T206" s="269">
        <f t="shared" si="48"/>
        <v>0.1584218323153142</v>
      </c>
      <c r="U206" s="269">
        <f t="shared" si="48"/>
        <v>0.16005034759701878</v>
      </c>
      <c r="V206" s="269">
        <f t="shared" si="48"/>
        <v>0.16194894980845773</v>
      </c>
      <c r="W206" s="269">
        <f t="shared" si="48"/>
        <v>0.16289321052034589</v>
      </c>
      <c r="X206" s="269">
        <f t="shared" si="48"/>
        <v>0.14638792377833243</v>
      </c>
      <c r="Y206" s="269">
        <f t="shared" si="48"/>
        <v>0.15097259863875301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0.16286527796114328</v>
      </c>
      <c r="C207" s="318">
        <f t="shared" si="49"/>
        <v>0.15421469288828921</v>
      </c>
      <c r="D207" s="318">
        <f t="shared" si="49"/>
        <v>0.14413894940770533</v>
      </c>
      <c r="E207" s="318">
        <f t="shared" si="49"/>
        <v>0.14202015147439323</v>
      </c>
      <c r="F207" s="318">
        <f t="shared" si="49"/>
        <v>0.14384126366443084</v>
      </c>
      <c r="G207" s="318">
        <f t="shared" si="49"/>
        <v>0.14781144106188185</v>
      </c>
      <c r="H207" s="318">
        <f t="shared" si="49"/>
        <v>0.14540994507835237</v>
      </c>
      <c r="I207" s="318">
        <f t="shared" si="49"/>
        <v>0.13947839756683983</v>
      </c>
      <c r="J207" s="318">
        <f t="shared" si="49"/>
        <v>0.14449692591206914</v>
      </c>
      <c r="K207" s="318">
        <f t="shared" si="49"/>
        <v>0.14202266006128636</v>
      </c>
      <c r="L207" s="318">
        <f t="shared" si="49"/>
        <v>0.14635823144288954</v>
      </c>
      <c r="M207" s="318">
        <f t="shared" si="49"/>
        <v>0.15152108617551172</v>
      </c>
      <c r="N207" s="318">
        <f t="shared" si="49"/>
        <v>0.14835288193817928</v>
      </c>
      <c r="O207" s="318">
        <f t="shared" si="49"/>
        <v>0.15660557191575294</v>
      </c>
      <c r="P207" s="318">
        <f t="shared" si="49"/>
        <v>0.14906764742143669</v>
      </c>
      <c r="Q207" s="318">
        <f t="shared" si="49"/>
        <v>0.15592477400260066</v>
      </c>
      <c r="R207" s="318">
        <f t="shared" si="49"/>
        <v>0.15925223409717526</v>
      </c>
      <c r="S207" s="318">
        <f t="shared" si="49"/>
        <v>0.16432095071668953</v>
      </c>
      <c r="T207" s="318">
        <f t="shared" si="49"/>
        <v>0.1570613277173552</v>
      </c>
      <c r="U207" s="318">
        <f t="shared" si="49"/>
        <v>0.15894746149116495</v>
      </c>
      <c r="V207" s="318">
        <f t="shared" si="49"/>
        <v>0.16078432977388313</v>
      </c>
      <c r="W207" s="318">
        <f t="shared" si="49"/>
        <v>0.1617035558788921</v>
      </c>
      <c r="X207" s="318">
        <f t="shared" si="49"/>
        <v>0.14452735121538052</v>
      </c>
      <c r="Y207" s="318">
        <f t="shared" si="49"/>
        <v>0.14949751911704148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8.7521256196254995E-4</v>
      </c>
      <c r="C208" s="318">
        <f t="shared" si="50"/>
        <v>9.7432818675136372E-4</v>
      </c>
      <c r="D208" s="318">
        <f t="shared" si="50"/>
        <v>1.1224039354202284E-3</v>
      </c>
      <c r="E208" s="318">
        <f t="shared" si="50"/>
        <v>1.0377775743098999E-3</v>
      </c>
      <c r="F208" s="318">
        <f t="shared" si="50"/>
        <v>9.9209333889878977E-4</v>
      </c>
      <c r="G208" s="318">
        <f t="shared" si="50"/>
        <v>1.0052645333405775E-3</v>
      </c>
      <c r="H208" s="318">
        <f t="shared" si="50"/>
        <v>1.2469369941103389E-3</v>
      </c>
      <c r="I208" s="318">
        <f t="shared" si="50"/>
        <v>1.3806574277571817E-3</v>
      </c>
      <c r="J208" s="318">
        <f t="shared" si="50"/>
        <v>1.4122941996076968E-3</v>
      </c>
      <c r="K208" s="318">
        <f t="shared" si="50"/>
        <v>1.7165092646799481E-3</v>
      </c>
      <c r="L208" s="318">
        <f t="shared" si="50"/>
        <v>1.5412594348644458E-3</v>
      </c>
      <c r="M208" s="318">
        <f t="shared" si="50"/>
        <v>1.5662989106003695E-3</v>
      </c>
      <c r="N208" s="318">
        <f t="shared" si="50"/>
        <v>1.2816560106591838E-3</v>
      </c>
      <c r="O208" s="318">
        <f t="shared" si="50"/>
        <v>1.2149939499248382E-3</v>
      </c>
      <c r="P208" s="318">
        <f t="shared" si="50"/>
        <v>1.3147030846851213E-3</v>
      </c>
      <c r="Q208" s="318">
        <f t="shared" si="50"/>
        <v>1.3695032625214941E-3</v>
      </c>
      <c r="R208" s="318">
        <f t="shared" si="50"/>
        <v>1.19401530667667E-3</v>
      </c>
      <c r="S208" s="318">
        <f t="shared" si="50"/>
        <v>1.1329343847104997E-3</v>
      </c>
      <c r="T208" s="318">
        <f t="shared" si="50"/>
        <v>1.3605045979590276E-3</v>
      </c>
      <c r="U208" s="318">
        <f t="shared" si="50"/>
        <v>1.1028861058538263E-3</v>
      </c>
      <c r="V208" s="318">
        <f t="shared" si="50"/>
        <v>1.1646200345745716E-3</v>
      </c>
      <c r="W208" s="318">
        <f t="shared" si="50"/>
        <v>1.1896546414538428E-3</v>
      </c>
      <c r="X208" s="318">
        <f t="shared" si="50"/>
        <v>1.860572562951883E-3</v>
      </c>
      <c r="Y208" s="318">
        <f t="shared" si="50"/>
        <v>1.4750795217115162E-3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0.14655950714085444</v>
      </c>
      <c r="C209" s="269">
        <f t="shared" si="51"/>
        <v>0.14317075098025769</v>
      </c>
      <c r="D209" s="269">
        <f t="shared" si="51"/>
        <v>0.13944700713011385</v>
      </c>
      <c r="E209" s="269">
        <f t="shared" si="51"/>
        <v>0.13906739955481451</v>
      </c>
      <c r="F209" s="269">
        <f t="shared" si="51"/>
        <v>0.13984324791299896</v>
      </c>
      <c r="G209" s="269">
        <f t="shared" si="51"/>
        <v>0.14107191302689961</v>
      </c>
      <c r="H209" s="269">
        <f t="shared" si="51"/>
        <v>0.13941413575791656</v>
      </c>
      <c r="I209" s="269">
        <f t="shared" si="51"/>
        <v>0.13714390232423809</v>
      </c>
      <c r="J209" s="269">
        <f t="shared" si="51"/>
        <v>0.13865402305477154</v>
      </c>
      <c r="K209" s="269">
        <f t="shared" si="51"/>
        <v>0.13714499370078098</v>
      </c>
      <c r="L209" s="269">
        <f t="shared" si="51"/>
        <v>0.13888671789119858</v>
      </c>
      <c r="M209" s="269">
        <f t="shared" si="51"/>
        <v>0.14042413457085165</v>
      </c>
      <c r="N209" s="269">
        <f t="shared" si="51"/>
        <v>0.14022768087504558</v>
      </c>
      <c r="O209" s="269">
        <f t="shared" si="51"/>
        <v>0.14310191716709925</v>
      </c>
      <c r="P209" s="269">
        <f t="shared" si="51"/>
        <v>0.14032946822433759</v>
      </c>
      <c r="Q209" s="269">
        <f t="shared" si="51"/>
        <v>0.14097005921877337</v>
      </c>
      <c r="R209" s="269">
        <f t="shared" si="51"/>
        <v>0.14375815318767579</v>
      </c>
      <c r="S209" s="269">
        <f t="shared" si="51"/>
        <v>0.14525039844945492</v>
      </c>
      <c r="T209" s="269">
        <f t="shared" si="51"/>
        <v>0.13985369970631653</v>
      </c>
      <c r="U209" s="269">
        <f t="shared" si="51"/>
        <v>0.14016883837992683</v>
      </c>
      <c r="V209" s="269">
        <f t="shared" si="51"/>
        <v>0.1411449726649287</v>
      </c>
      <c r="W209" s="269">
        <f t="shared" si="51"/>
        <v>0.14171282451987946</v>
      </c>
      <c r="X209" s="269">
        <f t="shared" si="51"/>
        <v>0.13031412898926931</v>
      </c>
      <c r="Y209" s="269">
        <f t="shared" si="51"/>
        <v>0.13317218687512683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8.047881905768911E-2</v>
      </c>
      <c r="C210" s="318">
        <f t="shared" si="52"/>
        <v>7.4905942973718873E-2</v>
      </c>
      <c r="D210" s="318">
        <f t="shared" si="52"/>
        <v>6.8667888526010051E-2</v>
      </c>
      <c r="E210" s="318">
        <f t="shared" si="52"/>
        <v>6.7842836194888512E-2</v>
      </c>
      <c r="F210" s="318">
        <f t="shared" si="52"/>
        <v>6.9101298261841484E-2</v>
      </c>
      <c r="G210" s="318">
        <f t="shared" si="52"/>
        <v>7.127813264563844E-2</v>
      </c>
      <c r="H210" s="318">
        <f t="shared" si="52"/>
        <v>6.8808183973537343E-2</v>
      </c>
      <c r="I210" s="318">
        <f t="shared" si="52"/>
        <v>6.4921689930654516E-2</v>
      </c>
      <c r="J210" s="318">
        <f t="shared" si="52"/>
        <v>6.7644654013545261E-2</v>
      </c>
      <c r="K210" s="318">
        <f t="shared" si="52"/>
        <v>6.5121477508156014E-2</v>
      </c>
      <c r="L210" s="318">
        <f t="shared" si="52"/>
        <v>6.8173798026441912E-2</v>
      </c>
      <c r="M210" s="318">
        <f t="shared" si="52"/>
        <v>7.0967733701095784E-2</v>
      </c>
      <c r="N210" s="318">
        <f t="shared" si="52"/>
        <v>7.0302801458456216E-2</v>
      </c>
      <c r="O210" s="318">
        <f t="shared" si="52"/>
        <v>7.5297100372760745E-2</v>
      </c>
      <c r="P210" s="318">
        <f t="shared" si="52"/>
        <v>7.0539289730835994E-2</v>
      </c>
      <c r="Q210" s="318">
        <f t="shared" si="52"/>
        <v>7.4402402354779809E-2</v>
      </c>
      <c r="R210" s="318">
        <f t="shared" si="52"/>
        <v>7.7000838057953394E-2</v>
      </c>
      <c r="S210" s="318">
        <f t="shared" si="52"/>
        <v>8.027248691806757E-2</v>
      </c>
      <c r="T210" s="318">
        <f t="shared" si="52"/>
        <v>7.5159662018987411E-2</v>
      </c>
      <c r="U210" s="318">
        <f t="shared" si="52"/>
        <v>7.7568001740863479E-2</v>
      </c>
      <c r="V210" s="318">
        <f t="shared" si="52"/>
        <v>7.8337080949523782E-2</v>
      </c>
      <c r="W210" s="318">
        <f t="shared" si="52"/>
        <v>7.8715393179486698E-2</v>
      </c>
      <c r="X210" s="318">
        <f t="shared" si="52"/>
        <v>6.6500295983207086E-2</v>
      </c>
      <c r="Y210" s="318">
        <f t="shared" si="52"/>
        <v>7.0746922537291992E-2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6.17176574691767E-2</v>
      </c>
      <c r="C211" s="318">
        <f t="shared" si="53"/>
        <v>6.3477133747618208E-2</v>
      </c>
      <c r="D211" s="318">
        <f t="shared" si="53"/>
        <v>6.5421381385906807E-2</v>
      </c>
      <c r="E211" s="318">
        <f t="shared" si="53"/>
        <v>6.6253992034807641E-2</v>
      </c>
      <c r="F211" s="318">
        <f t="shared" si="53"/>
        <v>6.5966897213947426E-2</v>
      </c>
      <c r="G211" s="318">
        <f t="shared" si="53"/>
        <v>6.4936930452475283E-2</v>
      </c>
      <c r="H211" s="318">
        <f t="shared" si="53"/>
        <v>6.4690115884675173E-2</v>
      </c>
      <c r="I211" s="318">
        <f t="shared" si="53"/>
        <v>6.5772460199728544E-2</v>
      </c>
      <c r="J211" s="318">
        <f t="shared" si="53"/>
        <v>6.4393363028018791E-2</v>
      </c>
      <c r="K211" s="318">
        <f t="shared" si="53"/>
        <v>6.41470046509382E-2</v>
      </c>
      <c r="L211" s="318">
        <f t="shared" si="53"/>
        <v>6.3529036542746095E-2</v>
      </c>
      <c r="M211" s="318">
        <f t="shared" si="53"/>
        <v>6.2110265872254121E-2</v>
      </c>
      <c r="N211" s="318">
        <f t="shared" si="53"/>
        <v>6.3833157838414326E-2</v>
      </c>
      <c r="O211" s="318">
        <f t="shared" si="53"/>
        <v>6.1943494648022658E-2</v>
      </c>
      <c r="P211" s="318">
        <f t="shared" si="53"/>
        <v>6.3536475923025165E-2</v>
      </c>
      <c r="Q211" s="318">
        <f t="shared" si="53"/>
        <v>6.0026386475224291E-2</v>
      </c>
      <c r="R211" s="318">
        <f t="shared" si="53"/>
        <v>6.0980416251515672E-2</v>
      </c>
      <c r="S211" s="318">
        <f t="shared" si="53"/>
        <v>5.9440130011751052E-2</v>
      </c>
      <c r="T211" s="318">
        <f t="shared" si="53"/>
        <v>5.815490397220411E-2</v>
      </c>
      <c r="U211" s="318">
        <f t="shared" si="53"/>
        <v>5.720578923189678E-2</v>
      </c>
      <c r="V211" s="318">
        <f t="shared" si="53"/>
        <v>5.7127765571466052E-2</v>
      </c>
      <c r="W211" s="318">
        <f t="shared" si="53"/>
        <v>5.7199484241468652E-2</v>
      </c>
      <c r="X211" s="318">
        <f t="shared" si="53"/>
        <v>5.5213705463717816E-2</v>
      </c>
      <c r="Y211" s="318">
        <f t="shared" si="53"/>
        <v>5.5408392035628334E-2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4.3630306139886615E-3</v>
      </c>
      <c r="C212" s="318">
        <f t="shared" si="54"/>
        <v>4.7876742589206111E-3</v>
      </c>
      <c r="D212" s="318">
        <f t="shared" si="54"/>
        <v>5.3577372181969904E-3</v>
      </c>
      <c r="E212" s="318">
        <f t="shared" si="54"/>
        <v>4.9705713251183481E-3</v>
      </c>
      <c r="F212" s="318">
        <f t="shared" si="54"/>
        <v>4.7750524372100313E-3</v>
      </c>
      <c r="G212" s="318">
        <f t="shared" si="54"/>
        <v>4.8568499287858762E-3</v>
      </c>
      <c r="H212" s="318">
        <f t="shared" si="54"/>
        <v>5.9158358997040313E-3</v>
      </c>
      <c r="I212" s="318">
        <f t="shared" si="54"/>
        <v>6.4497521938550314E-3</v>
      </c>
      <c r="J212" s="318">
        <f t="shared" si="54"/>
        <v>6.6160060132074939E-3</v>
      </c>
      <c r="K212" s="318">
        <f t="shared" si="54"/>
        <v>7.8765115416867589E-3</v>
      </c>
      <c r="L212" s="318">
        <f t="shared" si="54"/>
        <v>7.1838833220105739E-3</v>
      </c>
      <c r="M212" s="318">
        <f t="shared" si="54"/>
        <v>7.3461349975017364E-3</v>
      </c>
      <c r="N212" s="318">
        <f t="shared" si="54"/>
        <v>6.0917215781750517E-3</v>
      </c>
      <c r="O212" s="318">
        <f t="shared" si="54"/>
        <v>5.8613221463158557E-3</v>
      </c>
      <c r="P212" s="318">
        <f t="shared" si="54"/>
        <v>6.2537025704764099E-3</v>
      </c>
      <c r="Q212" s="318">
        <f t="shared" si="54"/>
        <v>6.5412703887692755E-3</v>
      </c>
      <c r="R212" s="318">
        <f t="shared" si="54"/>
        <v>5.776898878206739E-3</v>
      </c>
      <c r="S212" s="318">
        <f t="shared" si="54"/>
        <v>5.5377815196362978E-3</v>
      </c>
      <c r="T212" s="318">
        <f t="shared" si="54"/>
        <v>6.5391337151250173E-3</v>
      </c>
      <c r="U212" s="318">
        <f t="shared" si="54"/>
        <v>5.395047407166554E-3</v>
      </c>
      <c r="V212" s="318">
        <f t="shared" si="54"/>
        <v>5.6801261439388814E-3</v>
      </c>
      <c r="W212" s="318">
        <f t="shared" si="54"/>
        <v>5.7979470989240941E-3</v>
      </c>
      <c r="X212" s="318">
        <f t="shared" si="54"/>
        <v>8.6001275423444011E-3</v>
      </c>
      <c r="Y212" s="318">
        <f t="shared" si="54"/>
        <v>7.0168723022064989E-3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3.1445617184715419E-2</v>
      </c>
      <c r="C213" s="319">
        <f t="shared" si="55"/>
        <v>3.1060789363309561E-2</v>
      </c>
      <c r="D213" s="319">
        <f t="shared" si="55"/>
        <v>3.0776314820035049E-2</v>
      </c>
      <c r="E213" s="319">
        <f t="shared" si="55"/>
        <v>2.9445277629522863E-2</v>
      </c>
      <c r="F213" s="319">
        <f t="shared" si="55"/>
        <v>2.928522519410881E-2</v>
      </c>
      <c r="G213" s="319">
        <f t="shared" si="55"/>
        <v>3.0184909958132999E-2</v>
      </c>
      <c r="H213" s="319">
        <f t="shared" si="55"/>
        <v>3.2286753610609543E-2</v>
      </c>
      <c r="I213" s="319">
        <f t="shared" si="55"/>
        <v>3.2305877418979327E-2</v>
      </c>
      <c r="J213" s="319">
        <f t="shared" si="55"/>
        <v>3.366055604867059E-2</v>
      </c>
      <c r="K213" s="319">
        <f t="shared" si="55"/>
        <v>3.5695206678205298E-2</v>
      </c>
      <c r="L213" s="319">
        <f t="shared" si="55"/>
        <v>3.5210818880963994E-2</v>
      </c>
      <c r="M213" s="319">
        <f t="shared" si="55"/>
        <v>3.6614402853936703E-2</v>
      </c>
      <c r="N213" s="319">
        <f t="shared" si="55"/>
        <v>3.3236971649383454E-2</v>
      </c>
      <c r="O213" s="319">
        <f t="shared" si="55"/>
        <v>3.4322309391916855E-2</v>
      </c>
      <c r="P213" s="319">
        <f t="shared" si="55"/>
        <v>3.3739866803038865E-2</v>
      </c>
      <c r="Q213" s="319">
        <f t="shared" si="55"/>
        <v>4.0552613977848186E-2</v>
      </c>
      <c r="R213" s="319">
        <f t="shared" si="55"/>
        <v>3.5738806790801575E-2</v>
      </c>
      <c r="S213" s="319">
        <f t="shared" si="55"/>
        <v>3.7543442385927217E-2</v>
      </c>
      <c r="T213" s="319">
        <f t="shared" si="55"/>
        <v>4.5662764700443982E-2</v>
      </c>
      <c r="U213" s="319">
        <f t="shared" si="55"/>
        <v>4.7522981678014359E-2</v>
      </c>
      <c r="V213" s="319">
        <f t="shared" si="55"/>
        <v>4.667805973606385E-2</v>
      </c>
      <c r="W213" s="319">
        <f t="shared" si="55"/>
        <v>4.59255705167744E-2</v>
      </c>
      <c r="X213" s="319">
        <f t="shared" si="55"/>
        <v>6.167582920789582E-2</v>
      </c>
      <c r="Y213" s="319">
        <f t="shared" si="55"/>
        <v>5.8388719151717727E-2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1364.5391692625724</v>
      </c>
      <c r="C217" s="320">
        <f t="shared" si="56"/>
        <v>1335.373220561977</v>
      </c>
      <c r="D217" s="320">
        <f t="shared" si="56"/>
        <v>1355.7732482020604</v>
      </c>
      <c r="E217" s="320">
        <f t="shared" si="56"/>
        <v>1418.4797690854912</v>
      </c>
      <c r="F217" s="320">
        <f t="shared" si="56"/>
        <v>1347.1671447396755</v>
      </c>
      <c r="G217" s="320">
        <f t="shared" si="56"/>
        <v>1363.878745660784</v>
      </c>
      <c r="H217" s="320">
        <f t="shared" si="56"/>
        <v>1359.3955507734997</v>
      </c>
      <c r="I217" s="320">
        <f t="shared" si="56"/>
        <v>1261.0760557022797</v>
      </c>
      <c r="J217" s="320">
        <f t="shared" si="56"/>
        <v>1213.9574071658546</v>
      </c>
      <c r="K217" s="320">
        <f t="shared" si="56"/>
        <v>1397.8215981410442</v>
      </c>
      <c r="L217" s="320">
        <f t="shared" si="56"/>
        <v>1350.0646792478972</v>
      </c>
      <c r="M217" s="320">
        <f t="shared" si="56"/>
        <v>1315.3527884833838</v>
      </c>
      <c r="N217" s="320">
        <f t="shared" si="56"/>
        <v>1350.2386604604465</v>
      </c>
      <c r="O217" s="320">
        <f t="shared" si="56"/>
        <v>1339.9003242224201</v>
      </c>
      <c r="P217" s="320">
        <f t="shared" si="56"/>
        <v>1350.0795713866739</v>
      </c>
      <c r="Q217" s="320">
        <f t="shared" si="56"/>
        <v>1312.5578763798992</v>
      </c>
      <c r="R217" s="320">
        <f t="shared" si="56"/>
        <v>1427.8646979266327</v>
      </c>
      <c r="S217" s="320">
        <f t="shared" si="56"/>
        <v>1438.1450468601254</v>
      </c>
      <c r="T217" s="320">
        <f t="shared" si="56"/>
        <v>1364.0017538805071</v>
      </c>
      <c r="U217" s="320">
        <f t="shared" si="56"/>
        <v>1407.3123487401144</v>
      </c>
      <c r="V217" s="320">
        <f t="shared" si="56"/>
        <v>1493.3198034371865</v>
      </c>
      <c r="W217" s="320">
        <f t="shared" si="56"/>
        <v>1288.5842770612066</v>
      </c>
      <c r="X217" s="320">
        <f t="shared" si="56"/>
        <v>1337.8458106926976</v>
      </c>
      <c r="Y217" s="320">
        <f t="shared" si="56"/>
        <v>1534.3967539182527</v>
      </c>
      <c r="DA217" s="95"/>
    </row>
    <row r="218" spans="1:105" ht="12" customHeight="1" x14ac:dyDescent="0.25">
      <c r="A218" s="55" t="s">
        <v>91</v>
      </c>
      <c r="B218" s="273">
        <f>IF(B$6=0,0,B$6/CHI!B$10*1000)</f>
        <v>1.5074694217371318</v>
      </c>
      <c r="C218" s="273">
        <f>IF(C$6=0,0,C$6/CHI!C$10*1000)</f>
        <v>1.470413602790944</v>
      </c>
      <c r="D218" s="273">
        <f>IF(D$6=0,0,D$6/CHI!D$10*1000)</f>
        <v>1.4490372685221258</v>
      </c>
      <c r="E218" s="273">
        <f>IF(E$6=0,0,E$6/CHI!E$10*1000)</f>
        <v>1.3619697807502387</v>
      </c>
      <c r="F218" s="273">
        <f>IF(F$6=0,0,F$6/CHI!F$10*1000)</f>
        <v>1.3113312350917783</v>
      </c>
      <c r="G218" s="273">
        <f>IF(G$6=0,0,G$6/CHI!G$10*1000)</f>
        <v>1.3638878413901963</v>
      </c>
      <c r="H218" s="273">
        <f>IF(H$6=0,0,H$6/CHI!H$10*1000)</f>
        <v>1.4270297158213985</v>
      </c>
      <c r="I218" s="273">
        <f>IF(I$6=0,0,I$6/CHI!I$10*1000)</f>
        <v>1.3483273005523291</v>
      </c>
      <c r="J218" s="273">
        <f>IF(J$6=0,0,J$6/CHI!J$10*1000)</f>
        <v>1.3687081478328365</v>
      </c>
      <c r="K218" s="273">
        <f>IF(K$6=0,0,K$6/CHI!K$10*1000)</f>
        <v>1.5765558567296598</v>
      </c>
      <c r="L218" s="273">
        <f>IF(L$6=0,0,L$6/CHI!L$10*1000)</f>
        <v>1.502084336344607</v>
      </c>
      <c r="M218" s="273">
        <f>IF(M$6=0,0,M$6/CHI!M$10*1000)</f>
        <v>1.5492913615981301</v>
      </c>
      <c r="N218" s="273">
        <f>IF(N$6=0,0,N$6/CHI!N$10*1000)</f>
        <v>1.4341572708809349</v>
      </c>
      <c r="O218" s="273">
        <f>IF(O$6=0,0,O$6/CHI!O$10*1000)</f>
        <v>1.4840318691165002</v>
      </c>
      <c r="P218" s="273">
        <f>IF(P$6=0,0,P$6/CHI!P$10*1000)</f>
        <v>1.4495787286488921</v>
      </c>
      <c r="Q218" s="273">
        <f>IF(Q$6=0,0,Q$6/CHI!Q$10*1000)</f>
        <v>1.5518060647181631</v>
      </c>
      <c r="R218" s="273">
        <f>IF(R$6=0,0,R$6/CHI!R$10*1000)</f>
        <v>1.6098985656068945</v>
      </c>
      <c r="S218" s="273">
        <f>IF(S$6=0,0,S$6/CHI!S$10*1000)</f>
        <v>1.5809672790624476</v>
      </c>
      <c r="T218" s="273">
        <f>IF(T$6=0,0,T$6/CHI!T$10*1000)</f>
        <v>1.6313388413001086</v>
      </c>
      <c r="U218" s="273">
        <f>IF(U$6=0,0,U$6/CHI!U$10*1000)</f>
        <v>1.6549283723832517</v>
      </c>
      <c r="V218" s="273">
        <f>IF(V$6=0,0,V$6/CHI!V$10*1000)</f>
        <v>1.734080230223652</v>
      </c>
      <c r="W218" s="273">
        <f>IF(W$6=0,0,W$6/CHI!W$10*1000)</f>
        <v>1.5299071244583617</v>
      </c>
      <c r="X218" s="273">
        <f>IF(X$6=0,0,X$6/CHI!X$10*1000)</f>
        <v>1.8733001433515222</v>
      </c>
      <c r="Y218" s="273">
        <f>IF(Y$6=0,0,Y$6/CHI!Y$10*1000)</f>
        <v>1.8857910977625678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11.927549404740569</v>
      </c>
      <c r="C219" s="274">
        <f>IF(C$7=0,0,C$7/CHI!C$10*1000)</f>
        <v>11.634352670637364</v>
      </c>
      <c r="D219" s="274">
        <f>IF(D$7=0,0,D$7/CHI!D$10*1000)</f>
        <v>11.465216713776778</v>
      </c>
      <c r="E219" s="274">
        <f>IF(E$7=0,0,E$7/CHI!E$10*1000)</f>
        <v>10.776312682311179</v>
      </c>
      <c r="F219" s="274">
        <f>IF(F$7=0,0,F$7/CHI!F$10*1000)</f>
        <v>10.37564534775955</v>
      </c>
      <c r="G219" s="274">
        <f>IF(G$7=0,0,G$7/CHI!G$10*1000)</f>
        <v>10.791488952366473</v>
      </c>
      <c r="H219" s="274">
        <f>IF(H$7=0,0,H$7/CHI!H$10*1000)</f>
        <v>11.291086367694621</v>
      </c>
      <c r="I219" s="274">
        <f>IF(I$7=0,0,I$7/CHI!I$10*1000)</f>
        <v>10.668369294394056</v>
      </c>
      <c r="J219" s="274">
        <f>IF(J$7=0,0,J$7/CHI!J$10*1000)</f>
        <v>10.829628660151942</v>
      </c>
      <c r="K219" s="274">
        <f>IF(K$7=0,0,K$7/CHI!K$10*1000)</f>
        <v>12.4741819630456</v>
      </c>
      <c r="L219" s="274">
        <f>IF(L$7=0,0,L$7/CHI!L$10*1000)</f>
        <v>11.884940996807448</v>
      </c>
      <c r="M219" s="274">
        <f>IF(M$7=0,0,M$7/CHI!M$10*1000)</f>
        <v>12.258457114509781</v>
      </c>
      <c r="N219" s="274">
        <f>IF(N$7=0,0,N$7/CHI!N$10*1000)</f>
        <v>11.347481717332741</v>
      </c>
      <c r="O219" s="274">
        <f>IF(O$7=0,0,O$7/CHI!O$10*1000)</f>
        <v>11.742104471146725</v>
      </c>
      <c r="P219" s="274">
        <f>IF(P$7=0,0,P$7/CHI!P$10*1000)</f>
        <v>11.469500908414215</v>
      </c>
      <c r="Q219" s="274">
        <f>IF(Q$7=0,0,Q$7/CHI!Q$10*1000)</f>
        <v>12.278354198503614</v>
      </c>
      <c r="R219" s="274">
        <f>IF(R$7=0,0,R$7/CHI!R$10*1000)</f>
        <v>12.737999458569202</v>
      </c>
      <c r="S219" s="274">
        <f>IF(S$7=0,0,S$7/CHI!S$10*1000)</f>
        <v>12.509086457333034</v>
      </c>
      <c r="T219" s="274">
        <f>IF(T$7=0,0,T$7/CHI!T$10*1000)</f>
        <v>12.907641339123815</v>
      </c>
      <c r="U219" s="274">
        <f>IF(U$7=0,0,U$7/CHI!U$10*1000)</f>
        <v>13.094288771815766</v>
      </c>
      <c r="V219" s="274">
        <f>IF(V$7=0,0,V$7/CHI!V$10*1000)</f>
        <v>13.720561969304875</v>
      </c>
      <c r="W219" s="274">
        <f>IF(W$7=0,0,W$7/CHI!W$10*1000)</f>
        <v>12.105083226572885</v>
      </c>
      <c r="X219" s="274">
        <f>IF(X$7=0,0,X$7/CHI!X$10*1000)</f>
        <v>14.822111604748116</v>
      </c>
      <c r="Y219" s="274">
        <f>IF(Y$7=0,0,Y$7/CHI!Y$10*1000)</f>
        <v>14.920943775869977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13.163620177814042</v>
      </c>
      <c r="C220" s="274">
        <f>IF(C$8=0,0,C$8/CHI!C$10*1000)</f>
        <v>12.840039003329348</v>
      </c>
      <c r="D220" s="274">
        <f>IF(D$8=0,0,D$8/CHI!D$10*1000)</f>
        <v>12.653375220269362</v>
      </c>
      <c r="E220" s="274">
        <f>IF(E$8=0,0,E$8/CHI!E$10*1000)</f>
        <v>11.89307897655195</v>
      </c>
      <c r="F220" s="274">
        <f>IF(F$8=0,0,F$8/CHI!F$10*1000)</f>
        <v>11.450889853646411</v>
      </c>
      <c r="G220" s="274">
        <f>IF(G$8=0,0,G$8/CHI!G$10*1000)</f>
        <v>11.909827987429615</v>
      </c>
      <c r="H220" s="274">
        <f>IF(H$8=0,0,H$8/CHI!H$10*1000)</f>
        <v>12.461199471548856</v>
      </c>
      <c r="I220" s="274">
        <f>IF(I$8=0,0,I$8/CHI!I$10*1000)</f>
        <v>11.773949244950703</v>
      </c>
      <c r="J220" s="274">
        <f>IF(J$8=0,0,J$8/CHI!J$10*1000)</f>
        <v>11.951920173338406</v>
      </c>
      <c r="K220" s="274">
        <f>IF(K$8=0,0,K$8/CHI!K$10*1000)</f>
        <v>13.766901131024298</v>
      </c>
      <c r="L220" s="274">
        <f>IF(L$8=0,0,L$8/CHI!L$10*1000)</f>
        <v>13.116596193307208</v>
      </c>
      <c r="M220" s="274">
        <f>IF(M$8=0,0,M$8/CHI!M$10*1000)</f>
        <v>13.528820375901752</v>
      </c>
      <c r="N220" s="274">
        <f>IF(N$8=0,0,N$8/CHI!N$10*1000)</f>
        <v>12.52343916029297</v>
      </c>
      <c r="O220" s="274">
        <f>IF(O$8=0,0,O$8/CHI!O$10*1000)</f>
        <v>12.958957293017344</v>
      </c>
      <c r="P220" s="274">
        <f>IF(P$8=0,0,P$8/CHI!P$10*1000)</f>
        <v>12.658103392759894</v>
      </c>
      <c r="Q220" s="274">
        <f>IF(Q$8=0,0,Q$8/CHI!Q$10*1000)</f>
        <v>13.550779426118462</v>
      </c>
      <c r="R220" s="274">
        <f>IF(R$8=0,0,R$8/CHI!R$10*1000)</f>
        <v>14.058058450058706</v>
      </c>
      <c r="S220" s="274">
        <f>IF(S$8=0,0,S$8/CHI!S$10*1000)</f>
        <v>13.805422833153306</v>
      </c>
      <c r="T220" s="274">
        <f>IF(T$8=0,0,T$8/CHI!T$10*1000)</f>
        <v>14.245280586483778</v>
      </c>
      <c r="U220" s="274">
        <f>IF(U$8=0,0,U$8/CHI!U$10*1000)</f>
        <v>14.451270587258316</v>
      </c>
      <c r="V220" s="274">
        <f>IF(V$8=0,0,V$8/CHI!V$10*1000)</f>
        <v>15.142445464808205</v>
      </c>
      <c r="W220" s="274">
        <f>IF(W$8=0,0,W$8/CHI!W$10*1000)</f>
        <v>13.359552109849261</v>
      </c>
      <c r="X220" s="274">
        <f>IF(X$8=0,0,X$8/CHI!X$10*1000)</f>
        <v>16.358150427826104</v>
      </c>
      <c r="Y220" s="274">
        <f>IF(Y$8=0,0,Y$8/CHI!Y$10*1000)</f>
        <v>16.46722473285309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21.417620051333589</v>
      </c>
      <c r="C221" s="274">
        <f>IF(C$9=0,0,C$9/CHI!C$10*1000)</f>
        <v>20.891143401501509</v>
      </c>
      <c r="D221" s="274">
        <f>IF(D$9=0,0,D$9/CHI!D$10*1000)</f>
        <v>20.58743561223686</v>
      </c>
      <c r="E221" s="274">
        <f>IF(E$9=0,0,E$9/CHI!E$10*1000)</f>
        <v>19.350409941909472</v>
      </c>
      <c r="F221" s="274">
        <f>IF(F$9=0,0,F$9/CHI!F$10*1000)</f>
        <v>18.630954465581979</v>
      </c>
      <c r="G221" s="274">
        <f>IF(G$9=0,0,G$9/CHI!G$10*1000)</f>
        <v>19.377661104307638</v>
      </c>
      <c r="H221" s="274">
        <f>IF(H$9=0,0,H$9/CHI!H$10*1000)</f>
        <v>20.274759683155192</v>
      </c>
      <c r="I221" s="274">
        <f>IF(I$9=0,0,I$9/CHI!I$10*1000)</f>
        <v>19.156582157926991</v>
      </c>
      <c r="J221" s="274">
        <f>IF(J$9=0,0,J$9/CHI!J$10*1000)</f>
        <v>19.446146401873737</v>
      </c>
      <c r="K221" s="274">
        <f>IF(K$9=0,0,K$9/CHI!K$10*1000)</f>
        <v>22.399176953274615</v>
      </c>
      <c r="L221" s="274">
        <f>IF(L$9=0,0,L$9/CHI!L$10*1000)</f>
        <v>21.341110563832235</v>
      </c>
      <c r="M221" s="274">
        <f>IF(M$9=0,0,M$9/CHI!M$10*1000)</f>
        <v>22.011812148922147</v>
      </c>
      <c r="N221" s="274">
        <f>IF(N$9=0,0,N$9/CHI!N$10*1000)</f>
        <v>20.376025595391212</v>
      </c>
      <c r="O221" s="274">
        <f>IF(O$9=0,0,O$9/CHI!O$10*1000)</f>
        <v>21.084627162905115</v>
      </c>
      <c r="P221" s="274">
        <f>IF(P$9=0,0,P$9/CHI!P$10*1000)</f>
        <v>20.595128496152647</v>
      </c>
      <c r="Q221" s="274">
        <f>IF(Q$9=0,0,Q$9/CHI!Q$10*1000)</f>
        <v>22.047540207607874</v>
      </c>
      <c r="R221" s="274">
        <f>IF(R$9=0,0,R$9/CHI!R$10*1000)</f>
        <v>22.87289898034691</v>
      </c>
      <c r="S221" s="274">
        <f>IF(S$9=0,0,S$9/CHI!S$10*1000)</f>
        <v>22.461852962517131</v>
      </c>
      <c r="T221" s="274">
        <f>IF(T$9=0,0,T$9/CHI!T$10*1000)</f>
        <v>23.177515227928211</v>
      </c>
      <c r="U221" s="274">
        <f>IF(U$9=0,0,U$9/CHI!U$10*1000)</f>
        <v>23.512667375389796</v>
      </c>
      <c r="V221" s="274">
        <f>IF(V$9=0,0,V$9/CHI!V$10*1000)</f>
        <v>24.637230429961967</v>
      </c>
      <c r="W221" s="274">
        <f>IF(W$9=0,0,W$9/CHI!W$10*1000)</f>
        <v>21.736407407666356</v>
      </c>
      <c r="X221" s="274">
        <f>IF(X$9=0,0,X$9/CHI!X$10*1000)</f>
        <v>26.615220271717025</v>
      </c>
      <c r="Y221" s="274">
        <f>IF(Y$9=0,0,Y$9/CHI!Y$10*1000)</f>
        <v>26.792687563455527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10.90633768454202</v>
      </c>
      <c r="C222" s="275">
        <f>IF(C$10=0,0,C$10/CHI!C$10*1000)</f>
        <v>10.116018862368746</v>
      </c>
      <c r="D222" s="275">
        <f>IF(D$10=0,0,D$10/CHI!D$10*1000)</f>
        <v>9.344727247483636</v>
      </c>
      <c r="E222" s="275">
        <f>IF(E$10=0,0,E$10/CHI!E$10*1000)</f>
        <v>9.029943230114867</v>
      </c>
      <c r="F222" s="275">
        <f>IF(F$10=0,0,F$10/CHI!F$10*1000)</f>
        <v>8.8692084595439269</v>
      </c>
      <c r="G222" s="275">
        <f>IF(G$10=0,0,G$10/CHI!G$10*1000)</f>
        <v>9.2221935997686977</v>
      </c>
      <c r="H222" s="275">
        <f>IF(H$10=0,0,H$10/CHI!H$10*1000)</f>
        <v>8.8539047993286744</v>
      </c>
      <c r="I222" s="275">
        <f>IF(I$10=0,0,I$10/CHI!I$10*1000)</f>
        <v>7.9846866931101053</v>
      </c>
      <c r="J222" s="275">
        <f>IF(J$10=0,0,J$10/CHI!J$10*1000)</f>
        <v>8.0940962319185275</v>
      </c>
      <c r="K222" s="275">
        <f>IF(K$10=0,0,K$10/CHI!K$10*1000)</f>
        <v>8.6423953820725625</v>
      </c>
      <c r="L222" s="275">
        <f>IF(L$10=0,0,L$10/CHI!L$10*1000)</f>
        <v>8.6171346779090499</v>
      </c>
      <c r="M222" s="275">
        <f>IF(M$10=0,0,M$10/CHI!M$10*1000)</f>
        <v>8.8825087061468988</v>
      </c>
      <c r="N222" s="275">
        <f>IF(N$10=0,0,N$10/CHI!N$10*1000)</f>
        <v>8.8370011961275221</v>
      </c>
      <c r="O222" s="275">
        <f>IF(O$10=0,0,O$10/CHI!O$10*1000)</f>
        <v>9.4061784642626929</v>
      </c>
      <c r="P222" s="275">
        <f>IF(P$10=0,0,P$10/CHI!P$10*1000)</f>
        <v>8.8437956281823258</v>
      </c>
      <c r="Q222" s="275">
        <f>IF(Q$10=0,0,Q$10/CHI!Q$10*1000)</f>
        <v>9.3658957367379188</v>
      </c>
      <c r="R222" s="275">
        <f>IF(R$10=0,0,R$10/CHI!R$10*1000)</f>
        <v>10.292247400585078</v>
      </c>
      <c r="S222" s="275">
        <f>IF(S$10=0,0,S$10/CHI!S$10*1000)</f>
        <v>10.340196060559702</v>
      </c>
      <c r="T222" s="275">
        <f>IF(T$10=0,0,T$10/CHI!T$10*1000)</f>
        <v>9.8467347450694689</v>
      </c>
      <c r="U222" s="275">
        <f>IF(U$10=0,0,U$10/CHI!U$10*1000)</f>
        <v>10.801605682270505</v>
      </c>
      <c r="V222" s="275">
        <f>IF(V$10=0,0,V$10/CHI!V$10*1000)</f>
        <v>11.109409393181108</v>
      </c>
      <c r="W222" s="275">
        <f>IF(W$10=0,0,W$10/CHI!W$10*1000)</f>
        <v>9.7382589820681744</v>
      </c>
      <c r="X222" s="275">
        <f>IF(X$10=0,0,X$10/CHI!X$10*1000)</f>
        <v>9.8537601706732882</v>
      </c>
      <c r="Y222" s="275">
        <f>IF(Y$10=0,0,Y$10/CHI!Y$10*1000)</f>
        <v>10.849869352588167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824.71131466197528</v>
      </c>
      <c r="C223" s="321">
        <f>IF(C$16=0,0,C$16/CHI!C$10*1000)</f>
        <v>799.34700560157262</v>
      </c>
      <c r="D223" s="321">
        <f>IF(D$16=0,0,D$16/CHI!D$10*1000)</f>
        <v>819.49006958560096</v>
      </c>
      <c r="E223" s="321">
        <f>IF(E$16=0,0,E$16/CHI!E$10*1000)</f>
        <v>890.61936242057607</v>
      </c>
      <c r="F223" s="321">
        <f>IF(F$16=0,0,F$16/CHI!F$10*1000)</f>
        <v>836.66513527628445</v>
      </c>
      <c r="G223" s="321">
        <f>IF(G$16=0,0,G$16/CHI!G$10*1000)</f>
        <v>850.16391770748976</v>
      </c>
      <c r="H223" s="321">
        <f>IF(H$16=0,0,H$16/CHI!H$10*1000)</f>
        <v>856.71538036214417</v>
      </c>
      <c r="I223" s="321">
        <f>IF(I$16=0,0,I$16/CHI!I$10*1000)</f>
        <v>784.78421418168023</v>
      </c>
      <c r="J223" s="321">
        <f>IF(J$16=0,0,J$16/CHI!J$10*1000)</f>
        <v>751.61363746189329</v>
      </c>
      <c r="K223" s="321">
        <f>IF(K$16=0,0,K$16/CHI!K$10*1000)</f>
        <v>895.51724709126529</v>
      </c>
      <c r="L223" s="321">
        <f>IF(L$16=0,0,L$16/CHI!L$10*1000)</f>
        <v>865.94260731135091</v>
      </c>
      <c r="M223" s="321">
        <f>IF(M$16=0,0,M$16/CHI!M$10*1000)</f>
        <v>836.95997039452675</v>
      </c>
      <c r="N223" s="321">
        <f>IF(N$16=0,0,N$16/CHI!N$10*1000)</f>
        <v>860.56868513968948</v>
      </c>
      <c r="O223" s="321">
        <f>IF(O$16=0,0,O$16/CHI!O$10*1000)</f>
        <v>851.89120015237211</v>
      </c>
      <c r="P223" s="321">
        <f>IF(P$16=0,0,P$16/CHI!P$10*1000)</f>
        <v>862.84613031292224</v>
      </c>
      <c r="Q223" s="321">
        <f>IF(Q$16=0,0,Q$16/CHI!Q$10*1000)</f>
        <v>833.50229109726615</v>
      </c>
      <c r="R223" s="321">
        <f>IF(R$16=0,0,R$16/CHI!R$10*1000)</f>
        <v>907.18794350248982</v>
      </c>
      <c r="S223" s="321">
        <f>IF(S$16=0,0,S$16/CHI!S$10*1000)</f>
        <v>937.61742591774055</v>
      </c>
      <c r="T223" s="321">
        <f>IF(T$16=0,0,T$16/CHI!T$10*1000)</f>
        <v>874.24744539833603</v>
      </c>
      <c r="U223" s="321">
        <f>IF(U$16=0,0,U$16/CHI!U$10*1000)</f>
        <v>885.97848113209272</v>
      </c>
      <c r="V223" s="321">
        <f>IF(V$16=0,0,V$16/CHI!V$10*1000)</f>
        <v>960.92354188553134</v>
      </c>
      <c r="W223" s="321">
        <f>IF(W$16=0,0,W$16/CHI!W$10*1000)</f>
        <v>822.98388363361732</v>
      </c>
      <c r="X223" s="321">
        <f>IF(X$16=0,0,X$16/CHI!X$10*1000)</f>
        <v>828.63941688229727</v>
      </c>
      <c r="Y223" s="321">
        <f>IF(Y$16=0,0,Y$16/CHI!Y$10*1000)</f>
        <v>991.34662010788691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336.87715465503226</v>
      </c>
      <c r="C224" s="276">
        <f>IF(C$25=0,0,C$25/CHI!C$10*1000)</f>
        <v>342.15120171958745</v>
      </c>
      <c r="D224" s="276">
        <f>IF(D$25=0,0,D$25/CHI!D$10*1000)</f>
        <v>350.71665293560267</v>
      </c>
      <c r="E224" s="276">
        <f>IF(E$25=0,0,E$25/CHI!E$10*1000)</f>
        <v>348.92943511166555</v>
      </c>
      <c r="F224" s="276">
        <f>IF(F$25=0,0,F$25/CHI!F$10*1000)</f>
        <v>336.32847135558831</v>
      </c>
      <c r="G224" s="276">
        <f>IF(G$25=0,0,G$25/CHI!G$10*1000)</f>
        <v>334.08291549239328</v>
      </c>
      <c r="H224" s="276">
        <f>IF(H$25=0,0,H$25/CHI!H$10*1000)</f>
        <v>325.55195258554329</v>
      </c>
      <c r="I224" s="276">
        <f>IF(I$25=0,0,I$25/CHI!I$10*1000)</f>
        <v>312.55871456701806</v>
      </c>
      <c r="J224" s="276">
        <f>IF(J$25=0,0,J$25/CHI!J$10*1000)</f>
        <v>298.12912951611952</v>
      </c>
      <c r="K224" s="276">
        <f>IF(K$25=0,0,K$25/CHI!K$10*1000)</f>
        <v>322.58902001375537</v>
      </c>
      <c r="L224" s="276">
        <f>IF(L$25=0,0,L$25/CHI!L$10*1000)</f>
        <v>308.57745943567198</v>
      </c>
      <c r="M224" s="276">
        <f>IF(M$25=0,0,M$25/CHI!M$10*1000)</f>
        <v>299.23905197970214</v>
      </c>
      <c r="N224" s="276">
        <f>IF(N$25=0,0,N$25/CHI!N$10*1000)</f>
        <v>313.61396992287996</v>
      </c>
      <c r="O224" s="276">
        <f>IF(O$25=0,0,O$25/CHI!O$10*1000)</f>
        <v>304.95528677549061</v>
      </c>
      <c r="P224" s="276">
        <f>IF(P$25=0,0,P$25/CHI!P$10*1000)</f>
        <v>310.81022993632519</v>
      </c>
      <c r="Q224" s="276">
        <f>IF(Q$25=0,0,Q$25/CHI!Q$10*1000)</f>
        <v>295.03918224985875</v>
      </c>
      <c r="R224" s="276">
        <f>IF(R$25=0,0,R$25/CHI!R$10*1000)</f>
        <v>322.07816658223953</v>
      </c>
      <c r="S224" s="276">
        <f>IF(S$25=0,0,S$25/CHI!S$10*1000)</f>
        <v>304.26326366647362</v>
      </c>
      <c r="T224" s="276">
        <f>IF(T$25=0,0,T$25/CHI!T$10*1000)</f>
        <v>297.55634685762254</v>
      </c>
      <c r="U224" s="276">
        <f>IF(U$25=0,0,U$25/CHI!U$10*1000)</f>
        <v>316.2972562791328</v>
      </c>
      <c r="V224" s="276">
        <f>IF(V$25=0,0,V$25/CHI!V$10*1000)</f>
        <v>320.85863017678048</v>
      </c>
      <c r="W224" s="276">
        <f>IF(W$25=0,0,W$25/CHI!W$10*1000)</f>
        <v>279.95253571030582</v>
      </c>
      <c r="X224" s="276">
        <f>IF(X$25=0,0,X$25/CHI!X$10*1000)</f>
        <v>307.53937313796985</v>
      </c>
      <c r="Y224" s="276">
        <f>IF(Y$25=0,0,Y$25/CHI!Y$10*1000)</f>
        <v>328.1720887139831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98.170776803984012</v>
      </c>
      <c r="C225" s="276">
        <f>IF(C$36=0,0,C$36/CHI!C$10*1000)</f>
        <v>91.881011768891511</v>
      </c>
      <c r="D225" s="276">
        <f>IF(D$36=0,0,D$36/CHI!D$10*1000)</f>
        <v>85.536362501757836</v>
      </c>
      <c r="E225" s="276">
        <f>IF(E$36=0,0,E$36/CHI!E$10*1000)</f>
        <v>82.756383575463744</v>
      </c>
      <c r="F225" s="276">
        <f>IF(F$36=0,0,F$36/CHI!F$10*1000)</f>
        <v>81.109212919522363</v>
      </c>
      <c r="G225" s="276">
        <f>IF(G$36=0,0,G$36/CHI!G$10*1000)</f>
        <v>84.096556152308949</v>
      </c>
      <c r="H225" s="276">
        <f>IF(H$36=0,0,H$36/CHI!H$10*1000)</f>
        <v>81.067883914296345</v>
      </c>
      <c r="I225" s="276">
        <f>IF(I$36=0,0,I$36/CHI!I$10*1000)</f>
        <v>73.525216108065536</v>
      </c>
      <c r="J225" s="276">
        <f>IF(J$36=0,0,J$36/CHI!J$10*1000)</f>
        <v>74.201050666896705</v>
      </c>
      <c r="K225" s="276">
        <f>IF(K$36=0,0,K$36/CHI!K$10*1000)</f>
        <v>79.398508459433216</v>
      </c>
      <c r="L225" s="276">
        <f>IF(L$36=0,0,L$36/CHI!L$10*1000)</f>
        <v>78.908288362556277</v>
      </c>
      <c r="M225" s="276">
        <f>IF(M$36=0,0,M$36/CHI!M$10*1000)</f>
        <v>81.013668890904427</v>
      </c>
      <c r="N225" s="276">
        <f>IF(N$36=0,0,N$36/CHI!N$10*1000)</f>
        <v>80.750446304703445</v>
      </c>
      <c r="O225" s="276">
        <f>IF(O$36=0,0,O$36/CHI!O$10*1000)</f>
        <v>85.343033115462447</v>
      </c>
      <c r="P225" s="276">
        <f>IF(P$36=0,0,P$36/CHI!P$10*1000)</f>
        <v>80.804038030623957</v>
      </c>
      <c r="Q225" s="276">
        <f>IF(Q$36=0,0,Q$36/CHI!Q$10*1000)</f>
        <v>84.920869407542781</v>
      </c>
      <c r="R225" s="276">
        <f>IF(R$36=0,0,R$36/CHI!R$10*1000)</f>
        <v>93.081738102337482</v>
      </c>
      <c r="S225" s="276">
        <f>IF(S$36=0,0,S$36/CHI!S$10*1000)</f>
        <v>93.02737193928634</v>
      </c>
      <c r="T225" s="276">
        <f>IF(T$36=0,0,T$36/CHI!T$10*1000)</f>
        <v>89.035237438783213</v>
      </c>
      <c r="U225" s="276">
        <f>IF(U$36=0,0,U$36/CHI!U$10*1000)</f>
        <v>97.202196431774922</v>
      </c>
      <c r="V225" s="276">
        <f>IF(V$36=0,0,V$36/CHI!V$10*1000)</f>
        <v>99.909925966452533</v>
      </c>
      <c r="W225" s="276">
        <f>IF(W$36=0,0,W$36/CHI!W$10*1000)</f>
        <v>87.570794444914995</v>
      </c>
      <c r="X225" s="276">
        <f>IF(X$36=0,0,X$36/CHI!X$10*1000)</f>
        <v>89.561858233342036</v>
      </c>
      <c r="Y225" s="276">
        <f>IF(Y$36=0,0,Y$36/CHI!Y$10*1000)</f>
        <v>98.217355953624022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18.865933671384713</v>
      </c>
      <c r="C226" s="276">
        <f>IF(C$44=0,0,C$44/CHI!C$10*1000)</f>
        <v>18.240723183278035</v>
      </c>
      <c r="D226" s="276">
        <f>IF(D$44=0,0,D$44/CHI!D$10*1000)</f>
        <v>17.71621218598802</v>
      </c>
      <c r="E226" s="276">
        <f>IF(E$44=0,0,E$44/CHI!E$10*1000)</f>
        <v>17.369853032903265</v>
      </c>
      <c r="F226" s="276">
        <f>IF(F$44=0,0,F$44/CHI!F$10*1000)</f>
        <v>16.901195353487868</v>
      </c>
      <c r="G226" s="276">
        <f>IF(G$44=0,0,G$44/CHI!G$10*1000)</f>
        <v>17.184555425665696</v>
      </c>
      <c r="H226" s="276">
        <f>IF(H$44=0,0,H$44/CHI!H$10*1000)</f>
        <v>16.618345353400073</v>
      </c>
      <c r="I226" s="276">
        <f>IF(I$44=0,0,I$44/CHI!I$10*1000)</f>
        <v>15.46140407855251</v>
      </c>
      <c r="J226" s="276">
        <f>IF(J$44=0,0,J$44/CHI!J$10*1000)</f>
        <v>15.205901420632156</v>
      </c>
      <c r="K226" s="276">
        <f>IF(K$44=0,0,K$44/CHI!K$10*1000)</f>
        <v>16.342393737955359</v>
      </c>
      <c r="L226" s="276">
        <f>IF(L$44=0,0,L$44/CHI!L$10*1000)</f>
        <v>15.968353773290692</v>
      </c>
      <c r="M226" s="276">
        <f>IF(M$44=0,0,M$44/CHI!M$10*1000)</f>
        <v>15.989566606729541</v>
      </c>
      <c r="N226" s="276">
        <f>IF(N$44=0,0,N$44/CHI!N$10*1000)</f>
        <v>16.303955387110982</v>
      </c>
      <c r="O226" s="276">
        <f>IF(O$44=0,0,O$44/CHI!O$10*1000)</f>
        <v>16.634448715145137</v>
      </c>
      <c r="P226" s="276">
        <f>IF(P$44=0,0,P$44/CHI!P$10*1000)</f>
        <v>16.241393898957739</v>
      </c>
      <c r="Q226" s="276">
        <f>IF(Q$44=0,0,Q$44/CHI!Q$10*1000)</f>
        <v>16.348378727414314</v>
      </c>
      <c r="R226" s="276">
        <f>IF(R$44=0,0,R$44/CHI!R$10*1000)</f>
        <v>17.911909163192643</v>
      </c>
      <c r="S226" s="276">
        <f>IF(S$44=0,0,S$44/CHI!S$10*1000)</f>
        <v>17.51307869688068</v>
      </c>
      <c r="T226" s="276">
        <f>IF(T$44=0,0,T$44/CHI!T$10*1000)</f>
        <v>16.866498021752061</v>
      </c>
      <c r="U226" s="276">
        <f>IF(U$44=0,0,U$44/CHI!U$10*1000)</f>
        <v>18.252960727595955</v>
      </c>
      <c r="V226" s="276">
        <f>IF(V$44=0,0,V$44/CHI!V$10*1000)</f>
        <v>18.664164843360471</v>
      </c>
      <c r="W226" s="276">
        <f>IF(W$44=0,0,W$44/CHI!W$10*1000)</f>
        <v>16.327834750374603</v>
      </c>
      <c r="X226" s="276">
        <f>IF(X$44=0,0,X$44/CHI!X$10*1000)</f>
        <v>17.122300130253059</v>
      </c>
      <c r="Y226" s="276">
        <f>IF(Y$44=0,0,Y$44/CHI!Y$10*1000)</f>
        <v>18.591665929711578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26.991392730028839</v>
      </c>
      <c r="C227" s="277">
        <f>IF(C$58=0,0,C$58/CHI!C$10*1000)</f>
        <v>26.801310748019223</v>
      </c>
      <c r="D227" s="277">
        <f>IF(D$58=0,0,D$58/CHI!D$10*1000)</f>
        <v>26.814158930822018</v>
      </c>
      <c r="E227" s="277">
        <f>IF(E$58=0,0,E$58/CHI!E$10*1000)</f>
        <v>26.39302033324503</v>
      </c>
      <c r="F227" s="277">
        <f>IF(F$58=0,0,F$58/CHI!F$10*1000)</f>
        <v>25.525100473168784</v>
      </c>
      <c r="G227" s="277">
        <f>IF(G$58=0,0,G$58/CHI!G$10*1000)</f>
        <v>25.6857413976639</v>
      </c>
      <c r="H227" s="277">
        <f>IF(H$58=0,0,H$58/CHI!H$10*1000)</f>
        <v>25.134008520567107</v>
      </c>
      <c r="I227" s="277">
        <f>IF(I$58=0,0,I$58/CHI!I$10*1000)</f>
        <v>23.81459207602942</v>
      </c>
      <c r="J227" s="277">
        <f>IF(J$58=0,0,J$58/CHI!J$10*1000)</f>
        <v>23.117188485197509</v>
      </c>
      <c r="K227" s="277">
        <f>IF(K$58=0,0,K$58/CHI!K$10*1000)</f>
        <v>25.115217552488364</v>
      </c>
      <c r="L227" s="277">
        <f>IF(L$58=0,0,L$58/CHI!L$10*1000)</f>
        <v>24.206103596826448</v>
      </c>
      <c r="M227" s="277">
        <f>IF(M$58=0,0,M$58/CHI!M$10*1000)</f>
        <v>23.919640904442311</v>
      </c>
      <c r="N227" s="277">
        <f>IF(N$58=0,0,N$58/CHI!N$10*1000)</f>
        <v>24.483498766036959</v>
      </c>
      <c r="O227" s="277">
        <f>IF(O$58=0,0,O$58/CHI!O$10*1000)</f>
        <v>24.400456203501584</v>
      </c>
      <c r="P227" s="277">
        <f>IF(P$58=0,0,P$58/CHI!P$10*1000)</f>
        <v>24.361672053686704</v>
      </c>
      <c r="Q227" s="277">
        <f>IF(Q$58=0,0,Q$58/CHI!Q$10*1000)</f>
        <v>23.952779264131042</v>
      </c>
      <c r="R227" s="277">
        <f>IF(R$58=0,0,R$58/CHI!R$10*1000)</f>
        <v>26.033837721206385</v>
      </c>
      <c r="S227" s="277">
        <f>IF(S$58=0,0,S$58/CHI!S$10*1000)</f>
        <v>25.026381047118576</v>
      </c>
      <c r="T227" s="277">
        <f>IF(T$58=0,0,T$58/CHI!T$10*1000)</f>
        <v>24.487715424107726</v>
      </c>
      <c r="U227" s="277">
        <f>IF(U$58=0,0,U$58/CHI!U$10*1000)</f>
        <v>26.066693380400402</v>
      </c>
      <c r="V227" s="277">
        <f>IF(V$58=0,0,V$58/CHI!V$10*1000)</f>
        <v>26.619813077582016</v>
      </c>
      <c r="W227" s="277">
        <f>IF(W$58=0,0,W$58/CHI!W$10*1000)</f>
        <v>23.280019671378845</v>
      </c>
      <c r="X227" s="277">
        <f>IF(X$58=0,0,X$58/CHI!X$10*1000)</f>
        <v>25.460319690519277</v>
      </c>
      <c r="Y227" s="277">
        <f>IF(Y$58=0,0,Y$58/CHI!Y$10*1000)</f>
        <v>27.152506690517519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359.14785128832955</v>
      </c>
      <c r="C229" s="320">
        <f t="shared" si="57"/>
        <v>341.92650894283582</v>
      </c>
      <c r="D229" s="320">
        <f t="shared" si="57"/>
        <v>332.83128716430343</v>
      </c>
      <c r="E229" s="320">
        <f t="shared" si="57"/>
        <v>354.64402729651209</v>
      </c>
      <c r="F229" s="320">
        <f t="shared" si="57"/>
        <v>336.37779370346186</v>
      </c>
      <c r="G229" s="320">
        <f t="shared" si="57"/>
        <v>336.63381697843658</v>
      </c>
      <c r="H229" s="320">
        <f t="shared" si="57"/>
        <v>311.2612331176648</v>
      </c>
      <c r="I229" s="320">
        <f t="shared" si="57"/>
        <v>298.82702282884475</v>
      </c>
      <c r="J229" s="320">
        <f t="shared" si="57"/>
        <v>285.48981872667173</v>
      </c>
      <c r="K229" s="320">
        <f t="shared" si="57"/>
        <v>329.44011508432646</v>
      </c>
      <c r="L229" s="320">
        <f t="shared" si="57"/>
        <v>317.741543767275</v>
      </c>
      <c r="M229" s="320">
        <f t="shared" si="57"/>
        <v>290.8086671322996</v>
      </c>
      <c r="N229" s="320">
        <f t="shared" si="57"/>
        <v>281.7732893473825</v>
      </c>
      <c r="O229" s="320">
        <f t="shared" si="57"/>
        <v>318.89896026147636</v>
      </c>
      <c r="P229" s="320">
        <f t="shared" si="57"/>
        <v>321.23732236948848</v>
      </c>
      <c r="Q229" s="320">
        <f t="shared" si="57"/>
        <v>326.76180045535261</v>
      </c>
      <c r="R229" s="320">
        <f t="shared" si="57"/>
        <v>380.20575688697113</v>
      </c>
      <c r="S229" s="320">
        <f t="shared" si="57"/>
        <v>368.11801526093103</v>
      </c>
      <c r="T229" s="320">
        <f t="shared" si="57"/>
        <v>381.23807003364112</v>
      </c>
      <c r="U229" s="320">
        <f t="shared" si="57"/>
        <v>460.5142338672382</v>
      </c>
      <c r="V229" s="320">
        <f t="shared" si="57"/>
        <v>501.15010037075297</v>
      </c>
      <c r="W229" s="320">
        <f t="shared" si="57"/>
        <v>500.95710736331472</v>
      </c>
      <c r="X229" s="320">
        <f t="shared" si="57"/>
        <v>599.90359152575013</v>
      </c>
      <c r="Y229" s="320">
        <f t="shared" si="57"/>
        <v>638.21408524022195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1.1547899730634543</v>
      </c>
      <c r="C230" s="273">
        <f>IF(C$62=0,0,C$62/CHI!C$11*1000)</f>
        <v>1.0798626916058498</v>
      </c>
      <c r="D230" s="273">
        <f>IF(D$62=0,0,D$62/CHI!D$11*1000)</f>
        <v>1.0350792163944702</v>
      </c>
      <c r="E230" s="273">
        <f>IF(E$62=0,0,E$62/CHI!E$11*1000)</f>
        <v>1.0539420865280889</v>
      </c>
      <c r="F230" s="273">
        <f>IF(F$62=0,0,F$62/CHI!F$11*1000)</f>
        <v>0.99539144691734449</v>
      </c>
      <c r="G230" s="273">
        <f>IF(G$62=0,0,G$62/CHI!G$11*1000)</f>
        <v>1.0292095699490031</v>
      </c>
      <c r="H230" s="273">
        <f>IF(H$62=0,0,H$62/CHI!H$11*1000)</f>
        <v>1.0161461472358089</v>
      </c>
      <c r="I230" s="273">
        <f>IF(I$62=0,0,I$62/CHI!I$11*1000)</f>
        <v>0.97256129547342762</v>
      </c>
      <c r="J230" s="273">
        <f>IF(J$62=0,0,J$62/CHI!J$11*1000)</f>
        <v>0.97105663056554237</v>
      </c>
      <c r="K230" s="273">
        <f>IF(K$62=0,0,K$62/CHI!K$11*1000)</f>
        <v>1.1864255091205189</v>
      </c>
      <c r="L230" s="273">
        <f>IF(L$62=0,0,L$62/CHI!L$11*1000)</f>
        <v>1.1317334257960243</v>
      </c>
      <c r="M230" s="273">
        <f>IF(M$62=0,0,M$62/CHI!M$11*1000)</f>
        <v>1.0804534903232257</v>
      </c>
      <c r="N230" s="273">
        <f>IF(N$62=0,0,N$62/CHI!N$11*1000)</f>
        <v>0.94860660077700409</v>
      </c>
      <c r="O230" s="273">
        <f>IF(O$62=0,0,O$62/CHI!O$11*1000)</f>
        <v>1.1143522093253784</v>
      </c>
      <c r="P230" s="273">
        <f>IF(P$62=0,0,P$62/CHI!P$11*1000)</f>
        <v>1.0982570029216749</v>
      </c>
      <c r="Q230" s="273">
        <f>IF(Q$62=0,0,Q$62/CHI!Q$11*1000)</f>
        <v>1.2147542951643913</v>
      </c>
      <c r="R230" s="273">
        <f>IF(R$62=0,0,R$62/CHI!R$11*1000)</f>
        <v>1.3505952780406576</v>
      </c>
      <c r="S230" s="273">
        <f>IF(S$62=0,0,S$62/CHI!S$11*1000)</f>
        <v>1.3356607967627698</v>
      </c>
      <c r="T230" s="273">
        <f>IF(T$62=0,0,T$62/CHI!T$11*1000)</f>
        <v>1.4567458177485146</v>
      </c>
      <c r="U230" s="273">
        <f>IF(U$62=0,0,U$62/CHI!U$11*1000)</f>
        <v>1.6791408409430795</v>
      </c>
      <c r="V230" s="273">
        <f>IF(V$62=0,0,V$62/CHI!V$11*1000)</f>
        <v>1.8739461364982435</v>
      </c>
      <c r="W230" s="273">
        <f>IF(W$62=0,0,W$62/CHI!W$11*1000)</f>
        <v>1.8894242178258114</v>
      </c>
      <c r="X230" s="273">
        <f>IF(X$62=0,0,X$62/CHI!X$11*1000)</f>
        <v>2.5249556050782616</v>
      </c>
      <c r="Y230" s="273">
        <f>IF(Y$62=0,0,Y$62/CHI!Y$11*1000)</f>
        <v>2.5397881569443275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9.1644949268625329</v>
      </c>
      <c r="C231" s="274">
        <f>IF(C$63=0,0,C$63/CHI!C$11*1000)</f>
        <v>8.5698667201591068</v>
      </c>
      <c r="D231" s="274">
        <f>IF(D$63=0,0,D$63/CHI!D$11*1000)</f>
        <v>8.2144618924801911</v>
      </c>
      <c r="E231" s="274">
        <f>IF(E$63=0,0,E$63/CHI!E$11*1000)</f>
        <v>8.3641589643962391</v>
      </c>
      <c r="F231" s="274">
        <f>IF(F$63=0,0,F$63/CHI!F$11*1000)</f>
        <v>7.8994969460261366</v>
      </c>
      <c r="G231" s="274">
        <f>IF(G$63=0,0,G$63/CHI!G$11*1000)</f>
        <v>8.1678799630153343</v>
      </c>
      <c r="H231" s="274">
        <f>IF(H$63=0,0,H$63/CHI!H$11*1000)</f>
        <v>8.0642077161348595</v>
      </c>
      <c r="I231" s="274">
        <f>IF(I$63=0,0,I$63/CHI!I$11*1000)</f>
        <v>7.7183152489490094</v>
      </c>
      <c r="J231" s="274">
        <f>IF(J$63=0,0,J$63/CHI!J$11*1000)</f>
        <v>7.7063741217859878</v>
      </c>
      <c r="K231" s="274">
        <f>IF(K$63=0,0,K$63/CHI!K$11*1000)</f>
        <v>9.415556779204767</v>
      </c>
      <c r="L231" s="274">
        <f>IF(L$63=0,0,L$63/CHI!L$11*1000)</f>
        <v>8.9815165365126575</v>
      </c>
      <c r="M231" s="274">
        <f>IF(M$63=0,0,M$63/CHI!M$11*1000)</f>
        <v>8.5745553405788257</v>
      </c>
      <c r="N231" s="274">
        <f>IF(N$63=0,0,N$63/CHI!N$11*1000)</f>
        <v>7.5282090970593041</v>
      </c>
      <c r="O231" s="274">
        <f>IF(O$63=0,0,O$63/CHI!O$11*1000)</f>
        <v>8.8435779728919766</v>
      </c>
      <c r="P231" s="274">
        <f>IF(P$63=0,0,P$63/CHI!P$11*1000)</f>
        <v>8.7158452761469256</v>
      </c>
      <c r="Q231" s="274">
        <f>IF(Q$63=0,0,Q$63/CHI!Q$11*1000)</f>
        <v>9.640376029491911</v>
      </c>
      <c r="R231" s="274">
        <f>IF(R$63=0,0,R$63/CHI!R$11*1000)</f>
        <v>10.71841968025814</v>
      </c>
      <c r="S231" s="274">
        <f>IF(S$63=0,0,S$63/CHI!S$11*1000)</f>
        <v>10.599898580232098</v>
      </c>
      <c r="T231" s="274">
        <f>IF(T$63=0,0,T$63/CHI!T$11*1000)</f>
        <v>11.560837873460549</v>
      </c>
      <c r="U231" s="274">
        <f>IF(U$63=0,0,U$63/CHI!U$11*1000)</f>
        <v>13.325780511834218</v>
      </c>
      <c r="V231" s="274">
        <f>IF(V$63=0,0,V$63/CHI!V$11*1000)</f>
        <v>14.871769119706514</v>
      </c>
      <c r="W231" s="274">
        <f>IF(W$63=0,0,W$63/CHI!W$11*1000)</f>
        <v>14.994604268186171</v>
      </c>
      <c r="X231" s="274">
        <f>IF(X$63=0,0,X$63/CHI!X$11*1000)</f>
        <v>20.038226320849208</v>
      </c>
      <c r="Y231" s="274">
        <f>IF(Y$63=0,0,Y$63/CHI!Y$11*1000)</f>
        <v>20.15593850185159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10.258571152775122</v>
      </c>
      <c r="C232" s="274">
        <f>IF(C$64=0,0,C$64/CHI!C$11*1000)</f>
        <v>9.5929550095402121</v>
      </c>
      <c r="D232" s="274">
        <f>IF(D$64=0,0,D$64/CHI!D$11*1000)</f>
        <v>9.1951212236217792</v>
      </c>
      <c r="E232" s="274">
        <f>IF(E$64=0,0,E$64/CHI!E$11*1000)</f>
        <v>9.3626894394229154</v>
      </c>
      <c r="F232" s="274">
        <f>IF(F$64=0,0,F$64/CHI!F$11*1000)</f>
        <v>8.8425551150020798</v>
      </c>
      <c r="G232" s="274">
        <f>IF(G$64=0,0,G$64/CHI!G$11*1000)</f>
        <v>9.1429782477499657</v>
      </c>
      <c r="H232" s="274">
        <f>IF(H$64=0,0,H$64/CHI!H$11*1000)</f>
        <v>9.0269293951204475</v>
      </c>
      <c r="I232" s="274">
        <f>IF(I$64=0,0,I$64/CHI!I$11*1000)</f>
        <v>8.6397435748267224</v>
      </c>
      <c r="J232" s="274">
        <f>IF(J$64=0,0,J$64/CHI!J$11*1000)</f>
        <v>8.6263768913789356</v>
      </c>
      <c r="K232" s="274">
        <f>IF(K$64=0,0,K$64/CHI!K$11*1000)</f>
        <v>10.539605284667214</v>
      </c>
      <c r="L232" s="274">
        <f>IF(L$64=0,0,L$64/CHI!L$11*1000)</f>
        <v>10.053748426394165</v>
      </c>
      <c r="M232" s="274">
        <f>IF(M$64=0,0,M$64/CHI!M$11*1000)</f>
        <v>9.5982033670948681</v>
      </c>
      <c r="N232" s="274">
        <f>IF(N$64=0,0,N$64/CHI!N$11*1000)</f>
        <v>8.4269421600946917</v>
      </c>
      <c r="O232" s="274">
        <f>IF(O$64=0,0,O$64/CHI!O$11*1000)</f>
        <v>9.8993424737576916</v>
      </c>
      <c r="P232" s="274">
        <f>IF(P$64=0,0,P$64/CHI!P$11*1000)</f>
        <v>9.7563607853447092</v>
      </c>
      <c r="Q232" s="274">
        <f>IF(Q$64=0,0,Q$64/CHI!Q$11*1000)</f>
        <v>10.791263918775252</v>
      </c>
      <c r="R232" s="274">
        <f>IF(R$64=0,0,R$64/CHI!R$11*1000)</f>
        <v>11.998006634597665</v>
      </c>
      <c r="S232" s="274">
        <f>IF(S$64=0,0,S$64/CHI!S$11*1000)</f>
        <v>11.865336242238289</v>
      </c>
      <c r="T232" s="274">
        <f>IF(T$64=0,0,T$64/CHI!T$11*1000)</f>
        <v>12.940994441817478</v>
      </c>
      <c r="U232" s="274">
        <f>IF(U$64=0,0,U$64/CHI!U$11*1000)</f>
        <v>14.916639557103871</v>
      </c>
      <c r="V232" s="274">
        <f>IF(V$64=0,0,V$64/CHI!V$11*1000)</f>
        <v>16.647191460051705</v>
      </c>
      <c r="W232" s="274">
        <f>IF(W$64=0,0,W$64/CHI!W$11*1000)</f>
        <v>16.784690920829043</v>
      </c>
      <c r="X232" s="274">
        <f>IF(X$64=0,0,X$64/CHI!X$11*1000)</f>
        <v>22.430430932457032</v>
      </c>
      <c r="Y232" s="274">
        <f>IF(Y$64=0,0,Y$64/CHI!Y$11*1000)</f>
        <v>22.562195835378382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16.515428409220419</v>
      </c>
      <c r="C233" s="274">
        <f>IF(C$65=0,0,C$65/CHI!C$11*1000)</f>
        <v>15.443842942013923</v>
      </c>
      <c r="D233" s="274">
        <f>IF(D$65=0,0,D$65/CHI!D$11*1000)</f>
        <v>14.803364330299321</v>
      </c>
      <c r="E233" s="274">
        <f>IF(E$65=0,0,E$65/CHI!E$11*1000)</f>
        <v>15.073134928027814</v>
      </c>
      <c r="F233" s="274">
        <f>IF(F$65=0,0,F$65/CHI!F$11*1000)</f>
        <v>14.235762834953553</v>
      </c>
      <c r="G233" s="274">
        <f>IF(G$65=0,0,G$65/CHI!G$11*1000)</f>
        <v>14.719418567070713</v>
      </c>
      <c r="H233" s="274">
        <f>IF(H$65=0,0,H$65/CHI!H$11*1000)</f>
        <v>14.532589769080024</v>
      </c>
      <c r="I233" s="274">
        <f>IF(I$65=0,0,I$65/CHI!I$11*1000)</f>
        <v>13.909253477807479</v>
      </c>
      <c r="J233" s="274">
        <f>IF(J$65=0,0,J$65/CHI!J$11*1000)</f>
        <v>13.887734252540817</v>
      </c>
      <c r="K233" s="274">
        <f>IF(K$65=0,0,K$65/CHI!K$11*1000)</f>
        <v>16.967869496452707</v>
      </c>
      <c r="L233" s="274">
        <f>IF(L$65=0,0,L$65/CHI!L$11*1000)</f>
        <v>16.185681213071085</v>
      </c>
      <c r="M233" s="274">
        <f>IF(M$65=0,0,M$65/CHI!M$11*1000)</f>
        <v>15.452292351992099</v>
      </c>
      <c r="N233" s="274">
        <f>IF(N$65=0,0,N$65/CHI!N$11*1000)</f>
        <v>13.566661270954491</v>
      </c>
      <c r="O233" s="274">
        <f>IF(O$65=0,0,O$65/CHI!O$11*1000)</f>
        <v>15.937100741312559</v>
      </c>
      <c r="P233" s="274">
        <f>IF(P$65=0,0,P$65/CHI!P$11*1000)</f>
        <v>15.706912364817731</v>
      </c>
      <c r="Q233" s="274">
        <f>IF(Q$65=0,0,Q$65/CHI!Q$11*1000)</f>
        <v>17.373018526788091</v>
      </c>
      <c r="R233" s="274">
        <f>IF(R$65=0,0,R$65/CHI!R$11*1000)</f>
        <v>19.315771823978213</v>
      </c>
      <c r="S233" s="274">
        <f>IF(S$65=0,0,S$65/CHI!S$11*1000)</f>
        <v>19.102183758505596</v>
      </c>
      <c r="T233" s="274">
        <f>IF(T$65=0,0,T$65/CHI!T$11*1000)</f>
        <v>20.83390211609921</v>
      </c>
      <c r="U233" s="274">
        <f>IF(U$65=0,0,U$65/CHI!U$11*1000)</f>
        <v>24.014522982067646</v>
      </c>
      <c r="V233" s="274">
        <f>IF(V$65=0,0,V$65/CHI!V$11*1000)</f>
        <v>26.800564589221054</v>
      </c>
      <c r="W233" s="274">
        <f>IF(W$65=0,0,W$65/CHI!W$11*1000)</f>
        <v>27.021927044767331</v>
      </c>
      <c r="X233" s="274">
        <f>IF(X$65=0,0,X$65/CHI!X$11*1000)</f>
        <v>36.111089033363548</v>
      </c>
      <c r="Y233" s="274">
        <f>IF(Y$65=0,0,Y$65/CHI!Y$11*1000)</f>
        <v>36.323219337734116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8.3547495022751299</v>
      </c>
      <c r="C234" s="275">
        <f>IF(C$66=0,0,C$66/CHI!C$11*1000)</f>
        <v>7.4291419341597491</v>
      </c>
      <c r="D234" s="275">
        <f>IF(D$66=0,0,D$66/CHI!D$11*1000)</f>
        <v>6.6751443643754529</v>
      </c>
      <c r="E234" s="275">
        <f>IF(E$66=0,0,E$66/CHI!E$11*1000)</f>
        <v>6.9877007138404075</v>
      </c>
      <c r="F234" s="275">
        <f>IF(F$66=0,0,F$66/CHI!F$11*1000)</f>
        <v>6.7323449676992935</v>
      </c>
      <c r="G234" s="275">
        <f>IF(G$66=0,0,G$66/CHI!G$11*1000)</f>
        <v>6.9592012046458214</v>
      </c>
      <c r="H234" s="275">
        <f>IF(H$66=0,0,H$66/CHI!H$11*1000)</f>
        <v>6.3046067997623476</v>
      </c>
      <c r="I234" s="275">
        <f>IF(I$66=0,0,I$66/CHI!I$11*1000)</f>
        <v>5.7594303927685386</v>
      </c>
      <c r="J234" s="275">
        <f>IF(J$66=0,0,J$66/CHI!J$11*1000)</f>
        <v>5.7425140829950267</v>
      </c>
      <c r="K234" s="275">
        <f>IF(K$66=0,0,K$66/CHI!K$11*1000)</f>
        <v>6.5037710509451045</v>
      </c>
      <c r="L234" s="275">
        <f>IF(L$66=0,0,L$66/CHI!L$11*1000)</f>
        <v>6.4925111817013299</v>
      </c>
      <c r="M234" s="275">
        <f>IF(M$66=0,0,M$66/CHI!M$11*1000)</f>
        <v>6.194533689572272</v>
      </c>
      <c r="N234" s="275">
        <f>IF(N$66=0,0,N$66/CHI!N$11*1000)</f>
        <v>5.8451313784935914</v>
      </c>
      <c r="O234" s="275">
        <f>IF(O$66=0,0,O$66/CHI!O$11*1000)</f>
        <v>7.063053005189297</v>
      </c>
      <c r="P234" s="275">
        <f>IF(P$66=0,0,P$66/CHI!P$11*1000)</f>
        <v>6.7004021852006295</v>
      </c>
      <c r="Q234" s="275">
        <f>IF(Q$66=0,0,Q$66/CHI!Q$11*1000)</f>
        <v>7.3316262469502798</v>
      </c>
      <c r="R234" s="275">
        <f>IF(R$66=0,0,R$66/CHI!R$11*1000)</f>
        <v>8.6344947667036926</v>
      </c>
      <c r="S234" s="275">
        <f>IF(S$66=0,0,S$66/CHI!S$11*1000)</f>
        <v>8.7357876989843621</v>
      </c>
      <c r="T234" s="275">
        <f>IF(T$66=0,0,T$66/CHI!T$11*1000)</f>
        <v>8.7928940911670423</v>
      </c>
      <c r="U234" s="275">
        <f>IF(U$66=0,0,U$66/CHI!U$11*1000)</f>
        <v>10.959638828805483</v>
      </c>
      <c r="V234" s="275">
        <f>IF(V$66=0,0,V$66/CHI!V$11*1000)</f>
        <v>12.005462289622031</v>
      </c>
      <c r="W234" s="275">
        <f>IF(W$66=0,0,W$66/CHI!W$11*1000)</f>
        <v>12.026679310153261</v>
      </c>
      <c r="X234" s="275">
        <f>IF(X$66=0,0,X$66/CHI!X$11*1000)</f>
        <v>13.281537965147013</v>
      </c>
      <c r="Y234" s="275">
        <f>IF(Y$66=0,0,Y$66/CHI!Y$11*1000)</f>
        <v>14.612631122711077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234.23788702527125</v>
      </c>
      <c r="C235" s="276">
        <f>IF(C$72=0,0,C$72/CHI!C$11*1000)</f>
        <v>228.07337375182698</v>
      </c>
      <c r="D235" s="276">
        <f>IF(D$72=0,0,D$72/CHI!D$11*1000)</f>
        <v>227.39166763343482</v>
      </c>
      <c r="E235" s="276">
        <f>IF(E$72=0,0,E$72/CHI!E$11*1000)</f>
        <v>245.07915588272644</v>
      </c>
      <c r="F235" s="276">
        <f>IF(F$72=0,0,F$72/CHI!F$11*1000)</f>
        <v>231.72054281594319</v>
      </c>
      <c r="G235" s="276">
        <f>IF(G$72=0,0,G$72/CHI!G$11*1000)</f>
        <v>228.82451657047775</v>
      </c>
      <c r="H235" s="276">
        <f>IF(H$72=0,0,H$72/CHI!H$11*1000)</f>
        <v>210.41306207066026</v>
      </c>
      <c r="I235" s="276">
        <f>IF(I$72=0,0,I$72/CHI!I$11*1000)</f>
        <v>204.63555258170263</v>
      </c>
      <c r="J235" s="276">
        <f>IF(J$72=0,0,J$72/CHI!J$11*1000)</f>
        <v>191.98688524666059</v>
      </c>
      <c r="K235" s="276">
        <f>IF(K$72=0,0,K$72/CHI!K$11*1000)</f>
        <v>220.35359964641091</v>
      </c>
      <c r="L235" s="276">
        <f>IF(L$72=0,0,L$72/CHI!L$11*1000)</f>
        <v>211.03431806669721</v>
      </c>
      <c r="M235" s="276">
        <f>IF(M$72=0,0,M$72/CHI!M$11*1000)</f>
        <v>189.42469234771531</v>
      </c>
      <c r="N235" s="276">
        <f>IF(N$72=0,0,N$72/CHI!N$11*1000)</f>
        <v>188.28591953838239</v>
      </c>
      <c r="O235" s="276">
        <f>IF(O$72=0,0,O$72/CHI!O$11*1000)</f>
        <v>207.85211615543835</v>
      </c>
      <c r="P235" s="276">
        <f>IF(P$72=0,0,P$72/CHI!P$11*1000)</f>
        <v>213.74324684421182</v>
      </c>
      <c r="Q235" s="276">
        <f>IF(Q$72=0,0,Q$72/CHI!Q$11*1000)</f>
        <v>209.64171567561522</v>
      </c>
      <c r="R235" s="276">
        <f>IF(R$72=0,0,R$72/CHI!R$11*1000)</f>
        <v>245.2616869667736</v>
      </c>
      <c r="S235" s="276">
        <f>IF(S$72=0,0,S$72/CHI!S$11*1000)</f>
        <v>233.32890211906474</v>
      </c>
      <c r="T235" s="276">
        <f>IF(T$72=0,0,T$72/CHI!T$11*1000)</f>
        <v>241.19058585377996</v>
      </c>
      <c r="U235" s="276">
        <f>IF(U$72=0,0,U$72/CHI!U$11*1000)</f>
        <v>291.30624945047589</v>
      </c>
      <c r="V235" s="276">
        <f>IF(V$72=0,0,V$72/CHI!V$11*1000)</f>
        <v>314.73974686679907</v>
      </c>
      <c r="W235" s="276">
        <f>IF(W$72=0,0,W$72/CHI!W$11*1000)</f>
        <v>313.83399883732125</v>
      </c>
      <c r="X235" s="276">
        <f>IF(X$72=0,0,X$72/CHI!X$11*1000)</f>
        <v>376.27987114770764</v>
      </c>
      <c r="Y235" s="276">
        <f>IF(Y$72=0,0,Y$72/CHI!Y$11*1000)</f>
        <v>401.20139861563763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62.235350669985984</v>
      </c>
      <c r="C236" s="276">
        <f>IF(C$85=0,0,C$85/CHI!C$11*1000)</f>
        <v>55.841260717833102</v>
      </c>
      <c r="D236" s="276">
        <f>IF(D$85=0,0,D$85/CHI!D$11*1000)</f>
        <v>50.564443419354923</v>
      </c>
      <c r="E236" s="276">
        <f>IF(E$85=0,0,E$85/CHI!E$11*1000)</f>
        <v>52.99698951186592</v>
      </c>
      <c r="F236" s="276">
        <f>IF(F$85=0,0,F$85/CHI!F$11*1000)</f>
        <v>50.950928929031626</v>
      </c>
      <c r="G236" s="276">
        <f>IF(G$85=0,0,G$85/CHI!G$11*1000)</f>
        <v>52.517469263167968</v>
      </c>
      <c r="H236" s="276">
        <f>IF(H$85=0,0,H$85/CHI!H$11*1000)</f>
        <v>47.771889124745123</v>
      </c>
      <c r="I236" s="276">
        <f>IF(I$85=0,0,I$85/CHI!I$11*1000)</f>
        <v>43.889272731531719</v>
      </c>
      <c r="J236" s="276">
        <f>IF(J$85=0,0,J$85/CHI!J$11*1000)</f>
        <v>43.565648276448769</v>
      </c>
      <c r="K236" s="276">
        <f>IF(K$85=0,0,K$85/CHI!K$11*1000)</f>
        <v>49.447447528690006</v>
      </c>
      <c r="L236" s="276">
        <f>IF(L$85=0,0,L$85/CHI!L$11*1000)</f>
        <v>49.200879853984127</v>
      </c>
      <c r="M236" s="276">
        <f>IF(M$85=0,0,M$85/CHI!M$11*1000)</f>
        <v>46.755391590394929</v>
      </c>
      <c r="N236" s="276">
        <f>IF(N$85=0,0,N$85/CHI!N$11*1000)</f>
        <v>44.201266691641912</v>
      </c>
      <c r="O236" s="276">
        <f>IF(O$85=0,0,O$85/CHI!O$11*1000)</f>
        <v>53.033189303080846</v>
      </c>
      <c r="P236" s="276">
        <f>IF(P$85=0,0,P$85/CHI!P$11*1000)</f>
        <v>50.663554799509285</v>
      </c>
      <c r="Q236" s="276">
        <f>IF(Q$85=0,0,Q$85/CHI!Q$11*1000)</f>
        <v>55.013066137209293</v>
      </c>
      <c r="R236" s="276">
        <f>IF(R$85=0,0,R$85/CHI!R$11*1000)</f>
        <v>64.623670046447273</v>
      </c>
      <c r="S236" s="276">
        <f>IF(S$85=0,0,S$85/CHI!S$11*1000)</f>
        <v>65.04058972284237</v>
      </c>
      <c r="T236" s="276">
        <f>IF(T$85=0,0,T$85/CHI!T$11*1000)</f>
        <v>65.796371666017322</v>
      </c>
      <c r="U236" s="276">
        <f>IF(U$85=0,0,U$85/CHI!U$11*1000)</f>
        <v>81.617713221252657</v>
      </c>
      <c r="V236" s="276">
        <f>IF(V$85=0,0,V$85/CHI!V$11*1000)</f>
        <v>89.350497392264401</v>
      </c>
      <c r="W236" s="276">
        <f>IF(W$85=0,0,W$85/CHI!W$11*1000)</f>
        <v>89.500223719458745</v>
      </c>
      <c r="X236" s="276">
        <f>IF(X$85=0,0,X$85/CHI!X$11*1000)</f>
        <v>99.901014057266892</v>
      </c>
      <c r="Y236" s="276">
        <f>IF(Y$85=0,0,Y$85/CHI!Y$11*1000)</f>
        <v>109.46935815999558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14.094128843545471</v>
      </c>
      <c r="C237" s="276">
        <f>IF(C$93=0,0,C$93/CHI!C$11*1000)</f>
        <v>12.967000025607097</v>
      </c>
      <c r="D237" s="276">
        <f>IF(D$93=0,0,D$93/CHI!D$11*1000)</f>
        <v>12.144278328911424</v>
      </c>
      <c r="E237" s="276">
        <f>IF(E$93=0,0,E$93/CHI!E$11*1000)</f>
        <v>12.867362123546776</v>
      </c>
      <c r="F237" s="276">
        <f>IF(F$93=0,0,F$93/CHI!F$11*1000)</f>
        <v>12.300699819133781</v>
      </c>
      <c r="G237" s="276">
        <f>IF(G$93=0,0,G$93/CHI!G$11*1000)</f>
        <v>12.481338674705965</v>
      </c>
      <c r="H237" s="276">
        <f>IF(H$93=0,0,H$93/CHI!H$11*1000)</f>
        <v>11.375432650121111</v>
      </c>
      <c r="I237" s="276">
        <f>IF(I$93=0,0,I$93/CHI!I$11*1000)</f>
        <v>10.664751123400453</v>
      </c>
      <c r="J237" s="276">
        <f>IF(J$93=0,0,J$93/CHI!J$11*1000)</f>
        <v>10.369168333599404</v>
      </c>
      <c r="K237" s="276">
        <f>IF(K$93=0,0,K$93/CHI!K$11*1000)</f>
        <v>11.80757533861552</v>
      </c>
      <c r="L237" s="276">
        <f>IF(L$93=0,0,L$93/CHI!L$11*1000)</f>
        <v>11.591246819098401</v>
      </c>
      <c r="M237" s="276">
        <f>IF(M$93=0,0,M$93/CHI!M$11*1000)</f>
        <v>10.797737220562484</v>
      </c>
      <c r="N237" s="276">
        <f>IF(N$93=0,0,N$93/CHI!N$11*1000)</f>
        <v>10.397389038346599</v>
      </c>
      <c r="O237" s="276">
        <f>IF(O$93=0,0,O$93/CHI!O$11*1000)</f>
        <v>12.133467955153916</v>
      </c>
      <c r="P237" s="276">
        <f>IF(P$93=0,0,P$93/CHI!P$11*1000)</f>
        <v>11.873642069983463</v>
      </c>
      <c r="Q237" s="276">
        <f>IF(Q$93=0,0,Q$93/CHI!Q$11*1000)</f>
        <v>12.460871307283242</v>
      </c>
      <c r="R237" s="276">
        <f>IF(R$93=0,0,R$93/CHI!R$11*1000)</f>
        <v>14.639524944489917</v>
      </c>
      <c r="S237" s="276">
        <f>IF(S$93=0,0,S$93/CHI!S$11*1000)</f>
        <v>14.486580450279362</v>
      </c>
      <c r="T237" s="276">
        <f>IF(T$93=0,0,T$93/CHI!T$11*1000)</f>
        <v>14.71421046091643</v>
      </c>
      <c r="U237" s="276">
        <f>IF(U$93=0,0,U$93/CHI!U$11*1000)</f>
        <v>18.139758280362919</v>
      </c>
      <c r="V237" s="276">
        <f>IF(V$93=0,0,V$93/CHI!V$11*1000)</f>
        <v>19.77770895926378</v>
      </c>
      <c r="W237" s="276">
        <f>IF(W$93=0,0,W$93/CHI!W$11*1000)</f>
        <v>19.780360079588498</v>
      </c>
      <c r="X237" s="276">
        <f>IF(X$93=0,0,X$93/CHI!X$11*1000)</f>
        <v>22.487342941384597</v>
      </c>
      <c r="Y237" s="276">
        <f>IF(Y$93=0,0,Y$93/CHI!Y$11*1000)</f>
        <v>24.460197624667121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3.1324507853301937</v>
      </c>
      <c r="C238" s="277">
        <f>IF(C$107=0,0,C$107/CHI!C$11*1000)</f>
        <v>2.9292051500897927</v>
      </c>
      <c r="D238" s="277">
        <f>IF(D$107=0,0,D$107/CHI!D$11*1000)</f>
        <v>2.8077267554311005</v>
      </c>
      <c r="E238" s="277">
        <f>IF(E$107=0,0,E$107/CHI!E$11*1000)</f>
        <v>2.8588936461574619</v>
      </c>
      <c r="F238" s="277">
        <f>IF(F$107=0,0,F$107/CHI!F$11*1000)</f>
        <v>2.7000708287548183</v>
      </c>
      <c r="G238" s="277">
        <f>IF(G$107=0,0,G$107/CHI!G$11*1000)</f>
        <v>2.7918049176540221</v>
      </c>
      <c r="H238" s="277">
        <f>IF(H$107=0,0,H$107/CHI!H$11*1000)</f>
        <v>2.7563694448047968</v>
      </c>
      <c r="I238" s="277">
        <f>IF(I$107=0,0,I$107/CHI!I$11*1000)</f>
        <v>2.6381424023847906</v>
      </c>
      <c r="J238" s="277">
        <f>IF(J$107=0,0,J$107/CHI!J$11*1000)</f>
        <v>2.6340608906966878</v>
      </c>
      <c r="K238" s="277">
        <f>IF(K$107=0,0,K$107/CHI!K$11*1000)</f>
        <v>3.2182644502197575</v>
      </c>
      <c r="L238" s="277">
        <f>IF(L$107=0,0,L$107/CHI!L$11*1000)</f>
        <v>3.069908244020048</v>
      </c>
      <c r="M238" s="277">
        <f>IF(M$107=0,0,M$107/CHI!M$11*1000)</f>
        <v>2.9308077340655667</v>
      </c>
      <c r="N238" s="277">
        <f>IF(N$107=0,0,N$107/CHI!N$11*1000)</f>
        <v>2.5731635716324783</v>
      </c>
      <c r="O238" s="277">
        <f>IF(O$107=0,0,O$107/CHI!O$11*1000)</f>
        <v>3.0227604453263726</v>
      </c>
      <c r="P238" s="277">
        <f>IF(P$107=0,0,P$107/CHI!P$11*1000)</f>
        <v>2.979101041352175</v>
      </c>
      <c r="Q238" s="277">
        <f>IF(Q$107=0,0,Q$107/CHI!Q$11*1000)</f>
        <v>3.2951083180749396</v>
      </c>
      <c r="R238" s="277">
        <f>IF(R$107=0,0,R$107/CHI!R$11*1000)</f>
        <v>3.6635867456819686</v>
      </c>
      <c r="S238" s="277">
        <f>IF(S$107=0,0,S$107/CHI!S$11*1000)</f>
        <v>3.6230758920214412</v>
      </c>
      <c r="T238" s="277">
        <f>IF(T$107=0,0,T$107/CHI!T$11*1000)</f>
        <v>3.9515277126346082</v>
      </c>
      <c r="U238" s="277">
        <f>IF(U$107=0,0,U$107/CHI!U$11*1000)</f>
        <v>4.5547901943924609</v>
      </c>
      <c r="V238" s="277">
        <f>IF(V$107=0,0,V$107/CHI!V$11*1000)</f>
        <v>5.0832135573261112</v>
      </c>
      <c r="W238" s="277">
        <f>IF(W$107=0,0,W$107/CHI!W$11*1000)</f>
        <v>5.1251989651845866</v>
      </c>
      <c r="X238" s="277">
        <f>IF(X$107=0,0,X$107/CHI!X$11*1000)</f>
        <v>6.8491235224958702</v>
      </c>
      <c r="Y238" s="277">
        <f>IF(Y$107=0,0,Y$107/CHI!Y$11*1000)</f>
        <v>6.8893578853021689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903.09825309441555</v>
      </c>
      <c r="C240" s="320">
        <f t="shared" si="58"/>
        <v>938.46151647212764</v>
      </c>
      <c r="D240" s="320">
        <f t="shared" si="58"/>
        <v>915.47855291990959</v>
      </c>
      <c r="E240" s="320">
        <f t="shared" si="58"/>
        <v>850.84811624866745</v>
      </c>
      <c r="F240" s="320">
        <f t="shared" si="58"/>
        <v>840.55899402207422</v>
      </c>
      <c r="G240" s="320">
        <f t="shared" si="58"/>
        <v>852.9476495425381</v>
      </c>
      <c r="H240" s="320">
        <f t="shared" si="58"/>
        <v>909.79607371833538</v>
      </c>
      <c r="I240" s="320">
        <f t="shared" si="58"/>
        <v>872.97572199046783</v>
      </c>
      <c r="J240" s="320">
        <f t="shared" si="58"/>
        <v>883.47455098556804</v>
      </c>
      <c r="K240" s="320">
        <f t="shared" si="58"/>
        <v>779.36895908090162</v>
      </c>
      <c r="L240" s="320">
        <f t="shared" si="58"/>
        <v>806.73509034833296</v>
      </c>
      <c r="M240" s="320">
        <f t="shared" si="58"/>
        <v>942.18781082365854</v>
      </c>
      <c r="N240" s="320">
        <f t="shared" si="58"/>
        <v>937.07022915063033</v>
      </c>
      <c r="O240" s="320">
        <f t="shared" si="58"/>
        <v>762.50883626672044</v>
      </c>
      <c r="P240" s="320">
        <f t="shared" si="58"/>
        <v>768.96607240405137</v>
      </c>
      <c r="Q240" s="320">
        <f t="shared" si="58"/>
        <v>708.80335396303292</v>
      </c>
      <c r="R240" s="320">
        <f t="shared" si="58"/>
        <v>604.48155308029379</v>
      </c>
      <c r="S240" s="320">
        <f t="shared" si="58"/>
        <v>624.01463289420735</v>
      </c>
      <c r="T240" s="320">
        <f t="shared" si="58"/>
        <v>626.54624320714345</v>
      </c>
      <c r="U240" s="320">
        <f t="shared" si="58"/>
        <v>510.97788072796016</v>
      </c>
      <c r="V240" s="320">
        <f t="shared" si="58"/>
        <v>388.83454036060675</v>
      </c>
      <c r="W240" s="320">
        <f t="shared" si="58"/>
        <v>373.41418105389818</v>
      </c>
      <c r="X240" s="320">
        <f t="shared" si="58"/>
        <v>370.97482214874503</v>
      </c>
      <c r="Y240" s="320">
        <f t="shared" si="58"/>
        <v>262.0908744559311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1.6770405315520067</v>
      </c>
      <c r="C241" s="273">
        <f>IF(C$111=0,0,C$111/CHI!C$12*1000)</f>
        <v>1.721382527222266</v>
      </c>
      <c r="D241" s="273">
        <f>IF(D$111=0,0,D$111/CHI!D$12*1000)</f>
        <v>1.6638463717878009</v>
      </c>
      <c r="E241" s="273">
        <f>IF(E$111=0,0,E$111/CHI!E$12*1000)</f>
        <v>1.4795039496431124</v>
      </c>
      <c r="F241" s="273">
        <f>IF(F$111=0,0,F$111/CHI!F$12*1000)</f>
        <v>1.4536679024713535</v>
      </c>
      <c r="G241" s="273">
        <f>IF(G$111=0,0,G$111/CHI!G$12*1000)</f>
        <v>1.5204099222160044</v>
      </c>
      <c r="H241" s="273">
        <f>IF(H$111=0,0,H$111/CHI!H$12*1000)</f>
        <v>1.7346700150285541</v>
      </c>
      <c r="I241" s="273">
        <f>IF(I$111=0,0,I$111/CHI!I$12*1000)</f>
        <v>1.6654520768136885</v>
      </c>
      <c r="J241" s="273">
        <f>IF(J$111=0,0,J$111/CHI!J$12*1000)</f>
        <v>1.7561587162756176</v>
      </c>
      <c r="K241" s="273">
        <f>IF(K$111=0,0,K$111/CHI!K$12*1000)</f>
        <v>1.6428633424327235</v>
      </c>
      <c r="L241" s="273">
        <f>IF(L$111=0,0,L$111/CHI!L$12*1000)</f>
        <v>1.6774728770616818</v>
      </c>
      <c r="M241" s="273">
        <f>IF(M$111=0,0,M$111/CHI!M$12*1000)</f>
        <v>2.0372197167336465</v>
      </c>
      <c r="N241" s="273">
        <f>IF(N$111=0,0,N$111/CHI!N$12*1000)</f>
        <v>1.8392553198028914</v>
      </c>
      <c r="O241" s="273">
        <f>IF(O$111=0,0,O$111/CHI!O$12*1000)</f>
        <v>1.5455028718244908</v>
      </c>
      <c r="P241" s="273">
        <f>IF(P$111=0,0,P$111/CHI!P$12*1000)</f>
        <v>1.5321418528369766</v>
      </c>
      <c r="Q241" s="273">
        <f>IF(Q$111=0,0,Q$111/CHI!Q$12*1000)</f>
        <v>1.6974346029719178</v>
      </c>
      <c r="R241" s="273">
        <f>IF(R$111=0,0,R$111/CHI!R$12*1000)</f>
        <v>1.2757675001788171</v>
      </c>
      <c r="S241" s="273">
        <f>IF(S$111=0,0,S$111/CHI!S$12*1000)</f>
        <v>1.3834940586860478</v>
      </c>
      <c r="T241" s="273">
        <f>IF(T$111=0,0,T$111/CHI!T$12*1000)</f>
        <v>1.6895216711834082</v>
      </c>
      <c r="U241" s="273">
        <f>IF(U$111=0,0,U$111/CHI!U$12*1000)</f>
        <v>1.4340167222010778</v>
      </c>
      <c r="V241" s="273">
        <f>IF(V$111=0,0,V$111/CHI!V$12*1000)</f>
        <v>1.0718303878532294</v>
      </c>
      <c r="W241" s="273">
        <f>IF(W$111=0,0,W$111/CHI!W$12*1000)</f>
        <v>1.0127302928554209</v>
      </c>
      <c r="X241" s="273">
        <f>IF(X$111=0,0,X$111/CHI!X$12*1000)</f>
        <v>1.3511633796921809</v>
      </c>
      <c r="Y241" s="273">
        <f>IF(Y$111=0,0,Y$111/CHI!Y$12*1000)</f>
        <v>0.90371040364634703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13.382991435798193</v>
      </c>
      <c r="C242" s="274">
        <f>IF(C$112=0,0,C$112/CHI!C$12*1000)</f>
        <v>13.736846060738062</v>
      </c>
      <c r="D242" s="274">
        <f>IF(D$112=0,0,D$112/CHI!D$12*1000)</f>
        <v>13.277700404481553</v>
      </c>
      <c r="E242" s="274">
        <f>IF(E$112=0,0,E$112/CHI!E$12*1000)</f>
        <v>11.806625012801216</v>
      </c>
      <c r="F242" s="274">
        <f>IF(F$112=0,0,F$112/CHI!F$12*1000)</f>
        <v>11.6004501520693</v>
      </c>
      <c r="G242" s="274">
        <f>IF(G$112=0,0,G$112/CHI!G$12*1000)</f>
        <v>12.133059747273244</v>
      </c>
      <c r="H242" s="274">
        <f>IF(H$112=0,0,H$112/CHI!H$12*1000)</f>
        <v>13.842881861405466</v>
      </c>
      <c r="I242" s="274">
        <f>IF(I$112=0,0,I$112/CHI!I$12*1000)</f>
        <v>13.290514129734806</v>
      </c>
      <c r="J242" s="274">
        <f>IF(J$112=0,0,J$112/CHI!J$12*1000)</f>
        <v>14.014364362481176</v>
      </c>
      <c r="K242" s="274">
        <f>IF(K$112=0,0,K$112/CHI!K$12*1000)</f>
        <v>13.110253227819557</v>
      </c>
      <c r="L242" s="274">
        <f>IF(L$112=0,0,L$112/CHI!L$12*1000)</f>
        <v>13.386441606586812</v>
      </c>
      <c r="M242" s="274">
        <f>IF(M$112=0,0,M$112/CHI!M$12*1000)</f>
        <v>16.257266004569523</v>
      </c>
      <c r="N242" s="274">
        <f>IF(N$112=0,0,N$112/CHI!N$12*1000)</f>
        <v>14.67748556463857</v>
      </c>
      <c r="O242" s="274">
        <f>IF(O$112=0,0,O$112/CHI!O$12*1000)</f>
        <v>12.333304597287999</v>
      </c>
      <c r="P242" s="274">
        <f>IF(P$112=0,0,P$112/CHI!P$12*1000)</f>
        <v>12.226682008674736</v>
      </c>
      <c r="Q242" s="274">
        <f>IF(Q$112=0,0,Q$112/CHI!Q$12*1000)</f>
        <v>13.545738655092386</v>
      </c>
      <c r="R242" s="274">
        <f>IF(R$112=0,0,R$112/CHI!R$12*1000)</f>
        <v>10.180782877777048</v>
      </c>
      <c r="S242" s="274">
        <f>IF(S$112=0,0,S$112/CHI!S$12*1000)</f>
        <v>11.04045417539087</v>
      </c>
      <c r="T242" s="274">
        <f>IF(T$112=0,0,T$112/CHI!T$12*1000)</f>
        <v>13.482592478023138</v>
      </c>
      <c r="U242" s="274">
        <f>IF(U$112=0,0,U$112/CHI!U$12*1000)</f>
        <v>11.443631296285862</v>
      </c>
      <c r="V242" s="274">
        <f>IF(V$112=0,0,V$112/CHI!V$12*1000)</f>
        <v>8.5533394282326576</v>
      </c>
      <c r="W242" s="274">
        <f>IF(W$112=0,0,W$112/CHI!W$12*1000)</f>
        <v>8.0817133402939483</v>
      </c>
      <c r="X242" s="274">
        <f>IF(X$112=0,0,X$112/CHI!X$12*1000)</f>
        <v>10.78245134722544</v>
      </c>
      <c r="Y242" s="274">
        <f>IF(Y$112=0,0,Y$112/CHI!Y$12*1000)</f>
        <v>7.2117211032748001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16.408772286463435</v>
      </c>
      <c r="C243" s="274">
        <f>IF(C$113=0,0,C$113/CHI!C$12*1000)</f>
        <v>16.842630440748636</v>
      </c>
      <c r="D243" s="274">
        <f>IF(D$113=0,0,D$113/CHI!D$12*1000)</f>
        <v>16.279675846032326</v>
      </c>
      <c r="E243" s="274">
        <f>IF(E$113=0,0,E$113/CHI!E$12*1000)</f>
        <v>14.476002785782548</v>
      </c>
      <c r="F243" s="274">
        <f>IF(F$113=0,0,F$113/CHI!F$12*1000)</f>
        <v>14.223213537790201</v>
      </c>
      <c r="G243" s="274">
        <f>IF(G$113=0,0,G$113/CHI!G$12*1000)</f>
        <v>14.876241644937442</v>
      </c>
      <c r="H243" s="274">
        <f>IF(H$113=0,0,H$113/CHI!H$12*1000)</f>
        <v>16.972640036563686</v>
      </c>
      <c r="I243" s="274">
        <f>IF(I$113=0,0,I$113/CHI!I$12*1000)</f>
        <v>16.295386645880807</v>
      </c>
      <c r="J243" s="274">
        <f>IF(J$113=0,0,J$113/CHI!J$12*1000)</f>
        <v>17.182893276638097</v>
      </c>
      <c r="K243" s="274">
        <f>IF(K$113=0,0,K$113/CHI!K$12*1000)</f>
        <v>16.074370282994423</v>
      </c>
      <c r="L243" s="274">
        <f>IF(L$113=0,0,L$113/CHI!L$12*1000)</f>
        <v>16.41300251160342</v>
      </c>
      <c r="M243" s="274">
        <f>IF(M$113=0,0,M$113/CHI!M$12*1000)</f>
        <v>19.932895955973095</v>
      </c>
      <c r="N243" s="274">
        <f>IF(N$113=0,0,N$113/CHI!N$12*1000)</f>
        <v>17.995940558086755</v>
      </c>
      <c r="O243" s="274">
        <f>IF(O$113=0,0,O$113/CHI!O$12*1000)</f>
        <v>15.121760157087126</v>
      </c>
      <c r="P243" s="274">
        <f>IF(P$113=0,0,P$113/CHI!P$12*1000)</f>
        <v>14.991031105548739</v>
      </c>
      <c r="Q243" s="274">
        <f>IF(Q$113=0,0,Q$113/CHI!Q$12*1000)</f>
        <v>16.608315271637153</v>
      </c>
      <c r="R243" s="274">
        <f>IF(R$113=0,0,R$113/CHI!R$12*1000)</f>
        <v>12.482571534232317</v>
      </c>
      <c r="S243" s="274">
        <f>IF(S$113=0,0,S$113/CHI!S$12*1000)</f>
        <v>13.536607220605188</v>
      </c>
      <c r="T243" s="274">
        <f>IF(T$113=0,0,T$113/CHI!T$12*1000)</f>
        <v>16.530892279531034</v>
      </c>
      <c r="U243" s="274">
        <f>IF(U$113=0,0,U$113/CHI!U$12*1000)</f>
        <v>14.030939268833333</v>
      </c>
      <c r="V243" s="274">
        <f>IF(V$113=0,0,V$113/CHI!V$12*1000)</f>
        <v>10.487176924531013</v>
      </c>
      <c r="W243" s="274">
        <f>IF(W$113=0,0,W$113/CHI!W$12*1000)</f>
        <v>9.9089201783866994</v>
      </c>
      <c r="X243" s="274">
        <f>IF(X$113=0,0,X$113/CHI!X$12*1000)</f>
        <v>13.22027214134137</v>
      </c>
      <c r="Y243" s="274">
        <f>IF(Y$113=0,0,Y$113/CHI!Y$12*1000)</f>
        <v>8.842230075749967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30.384610526623863</v>
      </c>
      <c r="C244" s="274">
        <f>IF(C$114=0,0,C$114/CHI!C$12*1000)</f>
        <v>31.187998544424016</v>
      </c>
      <c r="D244" s="274">
        <f>IF(D$114=0,0,D$114/CHI!D$12*1000)</f>
        <v>30.145558817306849</v>
      </c>
      <c r="E244" s="274">
        <f>IF(E$114=0,0,E$114/CHI!E$12*1000)</f>
        <v>26.8056438927598</v>
      </c>
      <c r="F244" s="274">
        <f>IF(F$114=0,0,F$114/CHI!F$12*1000)</f>
        <v>26.337546541448393</v>
      </c>
      <c r="G244" s="274">
        <f>IF(G$114=0,0,G$114/CHI!G$12*1000)</f>
        <v>27.546778064209921</v>
      </c>
      <c r="H244" s="274">
        <f>IF(H$114=0,0,H$114/CHI!H$12*1000)</f>
        <v>31.428741170660786</v>
      </c>
      <c r="I244" s="274">
        <f>IF(I$114=0,0,I$114/CHI!I$12*1000)</f>
        <v>30.174650971559718</v>
      </c>
      <c r="J244" s="274">
        <f>IF(J$114=0,0,J$114/CHI!J$12*1000)</f>
        <v>31.818073333975136</v>
      </c>
      <c r="K244" s="274">
        <f>IF(K$114=0,0,K$114/CHI!K$12*1000)</f>
        <v>29.765388414369269</v>
      </c>
      <c r="L244" s="274">
        <f>IF(L$114=0,0,L$114/CHI!L$12*1000)</f>
        <v>30.392443760035501</v>
      </c>
      <c r="M244" s="274">
        <f>IF(M$114=0,0,M$114/CHI!M$12*1000)</f>
        <v>36.910334893829777</v>
      </c>
      <c r="N244" s="274">
        <f>IF(N$114=0,0,N$114/CHI!N$12*1000)</f>
        <v>33.323617109905747</v>
      </c>
      <c r="O244" s="274">
        <f>IF(O$114=0,0,O$114/CHI!O$12*1000)</f>
        <v>28.001411978223011</v>
      </c>
      <c r="P244" s="274">
        <f>IF(P$114=0,0,P$114/CHI!P$12*1000)</f>
        <v>27.759337114475539</v>
      </c>
      <c r="Q244" s="274">
        <f>IF(Q$114=0,0,Q$114/CHI!Q$12*1000)</f>
        <v>30.754110193142182</v>
      </c>
      <c r="R244" s="274">
        <f>IF(R$114=0,0,R$114/CHI!R$12*1000)</f>
        <v>23.11434809484556</v>
      </c>
      <c r="S244" s="274">
        <f>IF(S$114=0,0,S$114/CHI!S$12*1000)</f>
        <v>25.066137250821775</v>
      </c>
      <c r="T244" s="274">
        <f>IF(T$114=0,0,T$114/CHI!T$12*1000)</f>
        <v>30.610743741351598</v>
      </c>
      <c r="U244" s="274">
        <f>IF(U$114=0,0,U$114/CHI!U$12*1000)</f>
        <v>25.98150657242736</v>
      </c>
      <c r="V244" s="274">
        <f>IF(V$114=0,0,V$114/CHI!V$12*1000)</f>
        <v>19.419416688385891</v>
      </c>
      <c r="W244" s="274">
        <f>IF(W$114=0,0,W$114/CHI!W$12*1000)</f>
        <v>18.348641513421565</v>
      </c>
      <c r="X244" s="274">
        <f>IF(X$114=0,0,X$114/CHI!X$12*1000)</f>
        <v>24.480370198202682</v>
      </c>
      <c r="Y244" s="274">
        <f>IF(Y$114=0,0,Y$114/CHI!Y$12*1000)</f>
        <v>16.373419799365639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36.873147107041127</v>
      </c>
      <c r="C245" s="275">
        <f>IF(C$115=0,0,C$115/CHI!C$12*1000)</f>
        <v>35.990155853176965</v>
      </c>
      <c r="D245" s="275">
        <f>IF(D$115=0,0,D$115/CHI!D$12*1000)</f>
        <v>32.60892760282352</v>
      </c>
      <c r="E245" s="275">
        <f>IF(E$115=0,0,E$115/CHI!E$12*1000)</f>
        <v>29.810543596381653</v>
      </c>
      <c r="F245" s="275">
        <f>IF(F$115=0,0,F$115/CHI!F$12*1000)</f>
        <v>29.879537855055265</v>
      </c>
      <c r="G245" s="275">
        <f>IF(G$115=0,0,G$115/CHI!G$12*1000)</f>
        <v>31.242982863383983</v>
      </c>
      <c r="H245" s="275">
        <f>IF(H$115=0,0,H$115/CHI!H$12*1000)</f>
        <v>32.708070178039655</v>
      </c>
      <c r="I245" s="275">
        <f>IF(I$115=0,0,I$115/CHI!I$12*1000)</f>
        <v>29.973048079198648</v>
      </c>
      <c r="J245" s="275">
        <f>IF(J$115=0,0,J$115/CHI!J$12*1000)</f>
        <v>31.561489625820656</v>
      </c>
      <c r="K245" s="275">
        <f>IF(K$115=0,0,K$115/CHI!K$12*1000)</f>
        <v>27.369220357661852</v>
      </c>
      <c r="L245" s="275">
        <f>IF(L$115=0,0,L$115/CHI!L$12*1000)</f>
        <v>29.245583339356834</v>
      </c>
      <c r="M245" s="275">
        <f>IF(M$115=0,0,M$115/CHI!M$12*1000)</f>
        <v>35.495772433086366</v>
      </c>
      <c r="N245" s="275">
        <f>IF(N$115=0,0,N$115/CHI!N$12*1000)</f>
        <v>34.441842294535199</v>
      </c>
      <c r="O245" s="275">
        <f>IF(O$115=0,0,O$115/CHI!O$12*1000)</f>
        <v>29.769807174660464</v>
      </c>
      <c r="P245" s="275">
        <f>IF(P$115=0,0,P$115/CHI!P$12*1000)</f>
        <v>28.407439132368097</v>
      </c>
      <c r="Q245" s="275">
        <f>IF(Q$115=0,0,Q$115/CHI!Q$12*1000)</f>
        <v>27.599167178119952</v>
      </c>
      <c r="R245" s="275">
        <f>IF(R$115=0,0,R$115/CHI!R$12*1000)</f>
        <v>24.070258719286198</v>
      </c>
      <c r="S245" s="275">
        <f>IF(S$115=0,0,S$115/CHI!S$12*1000)</f>
        <v>25.758001765585888</v>
      </c>
      <c r="T245" s="275">
        <f>IF(T$115=0,0,T$115/CHI!T$12*1000)</f>
        <v>24.638875551044691</v>
      </c>
      <c r="U245" s="275">
        <f>IF(U$115=0,0,U$115/CHI!U$12*1000)</f>
        <v>20.398271451939848</v>
      </c>
      <c r="V245" s="275">
        <f>IF(V$115=0,0,V$115/CHI!V$12*1000)</f>
        <v>15.716205927716342</v>
      </c>
      <c r="W245" s="275">
        <f>IF(W$115=0,0,W$115/CHI!W$12*1000)</f>
        <v>15.182322922309977</v>
      </c>
      <c r="X245" s="275">
        <f>IF(X$115=0,0,X$115/CHI!X$12*1000)</f>
        <v>13.410685646387309</v>
      </c>
      <c r="Y245" s="275">
        <f>IF(Y$115=0,0,Y$115/CHI!Y$12*1000)</f>
        <v>9.8108967310350135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495.74182343442095</v>
      </c>
      <c r="C246" s="276">
        <f>IF(C$121=0,0,C$121/CHI!C$12*1000)</f>
        <v>529.83398341981126</v>
      </c>
      <c r="D246" s="276">
        <f>IF(D$121=0,0,D$121/CHI!D$12*1000)</f>
        <v>532.6833898715829</v>
      </c>
      <c r="E246" s="276">
        <f>IF(E$121=0,0,E$121/CHI!E$12*1000)</f>
        <v>501.37053361946118</v>
      </c>
      <c r="F246" s="276">
        <f>IF(F$121=0,0,F$121/CHI!F$12*1000)</f>
        <v>493.16113795428095</v>
      </c>
      <c r="G246" s="276">
        <f>IF(G$121=0,0,G$121/CHI!G$12*1000)</f>
        <v>492.62221341720283</v>
      </c>
      <c r="H246" s="276">
        <f>IF(H$121=0,0,H$121/CHI!H$12*1000)</f>
        <v>523.46841996190653</v>
      </c>
      <c r="I246" s="276">
        <f>IF(I$121=0,0,I$121/CHI!I$12*1000)</f>
        <v>510.684591042016</v>
      </c>
      <c r="J246" s="276">
        <f>IF(J$121=0,0,J$121/CHI!J$12*1000)</f>
        <v>505.99894354587849</v>
      </c>
      <c r="K246" s="276">
        <f>IF(K$121=0,0,K$121/CHI!K$12*1000)</f>
        <v>444.67472962218699</v>
      </c>
      <c r="L246" s="276">
        <f>IF(L$121=0,0,L$121/CHI!L$12*1000)</f>
        <v>455.85384506063866</v>
      </c>
      <c r="M246" s="276">
        <f>IF(M$121=0,0,M$121/CHI!M$12*1000)</f>
        <v>520.51370159278019</v>
      </c>
      <c r="N246" s="276">
        <f>IF(N$121=0,0,N$121/CHI!N$12*1000)</f>
        <v>532.02545584849315</v>
      </c>
      <c r="O246" s="276">
        <f>IF(O$121=0,0,O$121/CHI!O$12*1000)</f>
        <v>420.10993295140582</v>
      </c>
      <c r="P246" s="276">
        <f>IF(P$121=0,0,P$121/CHI!P$12*1000)</f>
        <v>434.55710288057873</v>
      </c>
      <c r="Q246" s="276">
        <f>IF(Q$121=0,0,Q$121/CHI!Q$12*1000)</f>
        <v>378.4439971952587</v>
      </c>
      <c r="R246" s="276">
        <f>IF(R$121=0,0,R$121/CHI!R$12*1000)</f>
        <v>327.8684251874439</v>
      </c>
      <c r="S246" s="276">
        <f>IF(S$121=0,0,S$121/CHI!S$12*1000)</f>
        <v>329.91826156643407</v>
      </c>
      <c r="T246" s="276">
        <f>IF(T$121=0,0,T$121/CHI!T$12*1000)</f>
        <v>324.10036977972982</v>
      </c>
      <c r="U246" s="276">
        <f>IF(U$121=0,0,U$121/CHI!U$12*1000)</f>
        <v>260.00095954819426</v>
      </c>
      <c r="V246" s="276">
        <f>IF(V$121=0,0,V$121/CHI!V$12*1000)</f>
        <v>197.58314307045768</v>
      </c>
      <c r="W246" s="276">
        <f>IF(W$121=0,0,W$121/CHI!W$12*1000)</f>
        <v>189.98638038405542</v>
      </c>
      <c r="X246" s="276">
        <f>IF(X$121=0,0,X$121/CHI!X$12*1000)</f>
        <v>182.20020485096677</v>
      </c>
      <c r="Y246" s="276">
        <f>IF(Y$121=0,0,Y$121/CHI!Y$12*1000)</f>
        <v>129.17399057459812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147.87375095223959</v>
      </c>
      <c r="C247" s="276">
        <f>IF(C$134=0,0,C$134/CHI!C$12*1000)</f>
        <v>145.63892405790764</v>
      </c>
      <c r="D247" s="276">
        <f>IF(D$134=0,0,D$134/CHI!D$12*1000)</f>
        <v>132.9836535537523</v>
      </c>
      <c r="E247" s="276">
        <f>IF(E$134=0,0,E$134/CHI!E$12*1000)</f>
        <v>121.7205694455246</v>
      </c>
      <c r="F247" s="276">
        <f>IF(F$134=0,0,F$134/CHI!F$12*1000)</f>
        <v>121.74098086355872</v>
      </c>
      <c r="G247" s="276">
        <f>IF(G$134=0,0,G$134/CHI!G$12*1000)</f>
        <v>126.93285925010878</v>
      </c>
      <c r="H247" s="276">
        <f>IF(H$134=0,0,H$134/CHI!H$12*1000)</f>
        <v>133.42785549329946</v>
      </c>
      <c r="I247" s="276">
        <f>IF(I$134=0,0,I$134/CHI!I$12*1000)</f>
        <v>122.9665352328033</v>
      </c>
      <c r="J247" s="276">
        <f>IF(J$134=0,0,J$134/CHI!J$12*1000)</f>
        <v>128.90708272281816</v>
      </c>
      <c r="K247" s="276">
        <f>IF(K$134=0,0,K$134/CHI!K$12*1000)</f>
        <v>112.02584677673185</v>
      </c>
      <c r="L247" s="276">
        <f>IF(L$134=0,0,L$134/CHI!L$12*1000)</f>
        <v>119.31570913573732</v>
      </c>
      <c r="M247" s="276">
        <f>IF(M$134=0,0,M$134/CHI!M$12*1000)</f>
        <v>144.23706821900231</v>
      </c>
      <c r="N247" s="276">
        <f>IF(N$134=0,0,N$134/CHI!N$12*1000)</f>
        <v>140.21807076456673</v>
      </c>
      <c r="O247" s="276">
        <f>IF(O$134=0,0,O$134/CHI!O$12*1000)</f>
        <v>120.33957601719321</v>
      </c>
      <c r="P247" s="276">
        <f>IF(P$134=0,0,P$134/CHI!P$12*1000)</f>
        <v>115.63892542758192</v>
      </c>
      <c r="Q247" s="276">
        <f>IF(Q$134=0,0,Q$134/CHI!Q$12*1000)</f>
        <v>111.49071128470977</v>
      </c>
      <c r="R247" s="276">
        <f>IF(R$134=0,0,R$134/CHI!R$12*1000)</f>
        <v>96.986798025548595</v>
      </c>
      <c r="S247" s="276">
        <f>IF(S$134=0,0,S$134/CHI!S$12*1000)</f>
        <v>103.24564537247045</v>
      </c>
      <c r="T247" s="276">
        <f>IF(T$134=0,0,T$134/CHI!T$12*1000)</f>
        <v>99.258603879152119</v>
      </c>
      <c r="U247" s="276">
        <f>IF(U$134=0,0,U$134/CHI!U$12*1000)</f>
        <v>81.782187424898012</v>
      </c>
      <c r="V247" s="276">
        <f>IF(V$134=0,0,V$134/CHI!V$12*1000)</f>
        <v>62.971345460654639</v>
      </c>
      <c r="W247" s="276">
        <f>IF(W$134=0,0,W$134/CHI!W$12*1000)</f>
        <v>60.8266348056952</v>
      </c>
      <c r="X247" s="276">
        <f>IF(X$134=0,0,X$134/CHI!X$12*1000)</f>
        <v>54.306233988390936</v>
      </c>
      <c r="Y247" s="276">
        <f>IF(Y$134=0,0,Y$134/CHI!Y$12*1000)</f>
        <v>39.568540396115075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132.35763487328416</v>
      </c>
      <c r="C248" s="276">
        <f>IF(C$142=0,0,C$142/CHI!C$12*1000)</f>
        <v>134.36024007938605</v>
      </c>
      <c r="D248" s="276">
        <f>IF(D$142=0,0,D$142/CHI!D$12*1000)</f>
        <v>127.66074429648899</v>
      </c>
      <c r="E248" s="276">
        <f>IF(E$142=0,0,E$142/CHI!E$12*1000)</f>
        <v>118.3252349428147</v>
      </c>
      <c r="F248" s="276">
        <f>IF(F$142=0,0,F$142/CHI!F$12*1000)</f>
        <v>117.54649978652994</v>
      </c>
      <c r="G248" s="276">
        <f>IF(G$142=0,0,G$142/CHI!G$12*1000)</f>
        <v>120.32695663276333</v>
      </c>
      <c r="H248" s="276">
        <f>IF(H$142=0,0,H$142/CHI!H$12*1000)</f>
        <v>126.8384333333874</v>
      </c>
      <c r="I248" s="276">
        <f>IF(I$142=0,0,I$142/CHI!I$12*1000)</f>
        <v>119.7232971480919</v>
      </c>
      <c r="J248" s="276">
        <f>IF(J$142=0,0,J$142/CHI!J$12*1000)</f>
        <v>122.49730076065691</v>
      </c>
      <c r="K248" s="276">
        <f>IF(K$142=0,0,K$142/CHI!K$12*1000)</f>
        <v>106.88655098373447</v>
      </c>
      <c r="L248" s="276">
        <f>IF(L$142=0,0,L$142/CHI!L$12*1000)</f>
        <v>112.0447889061395</v>
      </c>
      <c r="M248" s="276">
        <f>IF(M$142=0,0,M$142/CHI!M$12*1000)</f>
        <v>132.30590793811754</v>
      </c>
      <c r="N248" s="276">
        <f>IF(N$142=0,0,N$142/CHI!N$12*1000)</f>
        <v>131.40318505084045</v>
      </c>
      <c r="O248" s="276">
        <f>IF(O$142=0,0,O$142/CHI!O$12*1000)</f>
        <v>109.11647632662148</v>
      </c>
      <c r="P248" s="276">
        <f>IF(P$142=0,0,P$142/CHI!P$12*1000)</f>
        <v>107.90860002301801</v>
      </c>
      <c r="Q248" s="276">
        <f>IF(Q$142=0,0,Q$142/CHI!Q$12*1000)</f>
        <v>99.920050782633879</v>
      </c>
      <c r="R248" s="276">
        <f>IF(R$142=0,0,R$142/CHI!R$12*1000)</f>
        <v>86.899151706841081</v>
      </c>
      <c r="S248" s="276">
        <f>IF(S$142=0,0,S$142/CHI!S$12*1000)</f>
        <v>90.63837406617391</v>
      </c>
      <c r="T248" s="276">
        <f>IF(T$142=0,0,T$142/CHI!T$12*1000)</f>
        <v>87.624810149612586</v>
      </c>
      <c r="U248" s="276">
        <f>IF(U$142=0,0,U$142/CHI!U$12*1000)</f>
        <v>71.623175979474965</v>
      </c>
      <c r="V248" s="276">
        <f>IF(V$142=0,0,V$142/CHI!V$12*1000)</f>
        <v>54.88204057037796</v>
      </c>
      <c r="W248" s="276">
        <f>IF(W$142=0,0,W$142/CHI!W$12*1000)</f>
        <v>52.917578312925578</v>
      </c>
      <c r="X248" s="276">
        <f>IF(X$142=0,0,X$142/CHI!X$12*1000)</f>
        <v>48.343260825262817</v>
      </c>
      <c r="Y248" s="276">
        <f>IF(Y$142=0,0,Y$142/CHI!Y$12*1000)</f>
        <v>34.903214911310656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28.398481946992227</v>
      </c>
      <c r="C249" s="277">
        <f>IF(C$156=0,0,C$156/CHI!C$12*1000)</f>
        <v>29.149355488712835</v>
      </c>
      <c r="D249" s="277">
        <f>IF(D$156=0,0,D$156/CHI!D$12*1000)</f>
        <v>28.175056155653262</v>
      </c>
      <c r="E249" s="277">
        <f>IF(E$156=0,0,E$156/CHI!E$12*1000)</f>
        <v>25.053459003498556</v>
      </c>
      <c r="F249" s="277">
        <f>IF(F$156=0,0,F$156/CHI!F$12*1000)</f>
        <v>24.615959428870006</v>
      </c>
      <c r="G249" s="277">
        <f>IF(G$156=0,0,G$156/CHI!G$12*1000)</f>
        <v>25.746148000442684</v>
      </c>
      <c r="H249" s="277">
        <f>IF(H$156=0,0,H$156/CHI!H$12*1000)</f>
        <v>29.374361668043836</v>
      </c>
      <c r="I249" s="277">
        <f>IF(I$156=0,0,I$156/CHI!I$12*1000)</f>
        <v>28.202246664369021</v>
      </c>
      <c r="J249" s="277">
        <f>IF(J$156=0,0,J$156/CHI!J$12*1000)</f>
        <v>29.738244641023805</v>
      </c>
      <c r="K249" s="277">
        <f>IF(K$156=0,0,K$156/CHI!K$12*1000)</f>
        <v>27.81973607297051</v>
      </c>
      <c r="L249" s="277">
        <f>IF(L$156=0,0,L$156/CHI!L$12*1000)</f>
        <v>28.405803151173274</v>
      </c>
      <c r="M249" s="277">
        <f>IF(M$156=0,0,M$156/CHI!M$12*1000)</f>
        <v>34.497644069566135</v>
      </c>
      <c r="N249" s="277">
        <f>IF(N$156=0,0,N$156/CHI!N$12*1000)</f>
        <v>31.145376639760762</v>
      </c>
      <c r="O249" s="277">
        <f>IF(O$156=0,0,O$156/CHI!O$12*1000)</f>
        <v>26.171064192416846</v>
      </c>
      <c r="P249" s="277">
        <f>IF(P$156=0,0,P$156/CHI!P$12*1000)</f>
        <v>25.944812858968636</v>
      </c>
      <c r="Q249" s="277">
        <f>IF(Q$156=0,0,Q$156/CHI!Q$12*1000)</f>
        <v>28.743828799466947</v>
      </c>
      <c r="R249" s="277">
        <f>IF(R$156=0,0,R$156/CHI!R$12*1000)</f>
        <v>21.603449434140295</v>
      </c>
      <c r="S249" s="277">
        <f>IF(S$156=0,0,S$156/CHI!S$12*1000)</f>
        <v>23.427657418039185</v>
      </c>
      <c r="T249" s="277">
        <f>IF(T$156=0,0,T$156/CHI!T$12*1000)</f>
        <v>28.609833677514935</v>
      </c>
      <c r="U249" s="277">
        <f>IF(U$156=0,0,U$156/CHI!U$12*1000)</f>
        <v>24.283192463705454</v>
      </c>
      <c r="V249" s="277">
        <f>IF(V$156=0,0,V$156/CHI!V$12*1000)</f>
        <v>18.150041902397334</v>
      </c>
      <c r="W249" s="277">
        <f>IF(W$156=0,0,W$156/CHI!W$12*1000)</f>
        <v>17.14925930395437</v>
      </c>
      <c r="X249" s="277">
        <f>IF(X$156=0,0,X$156/CHI!X$12*1000)</f>
        <v>22.880179771275532</v>
      </c>
      <c r="Y249" s="277">
        <f>IF(Y$156=0,0,Y$156/CHI!Y$12*1000)</f>
        <v>15.303150460835466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NL: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14009.329569101945</v>
      </c>
      <c r="C5" s="223">
        <f t="shared" si="0"/>
        <v>13837.988808906501</v>
      </c>
      <c r="D5" s="223">
        <f t="shared" si="0"/>
        <v>14810.577450288538</v>
      </c>
      <c r="E5" s="223">
        <f t="shared" si="0"/>
        <v>16547.386916263436</v>
      </c>
      <c r="F5" s="223">
        <f t="shared" si="0"/>
        <v>16459.744660836292</v>
      </c>
      <c r="G5" s="223">
        <f t="shared" si="0"/>
        <v>16546.940398212231</v>
      </c>
      <c r="H5" s="223">
        <f t="shared" si="0"/>
        <v>16335.449452722338</v>
      </c>
      <c r="I5" s="223">
        <f t="shared" si="0"/>
        <v>16323.968733789645</v>
      </c>
      <c r="J5" s="223">
        <f t="shared" si="0"/>
        <v>14978.761798812022</v>
      </c>
      <c r="K5" s="223">
        <f t="shared" si="0"/>
        <v>15050.664889750376</v>
      </c>
      <c r="L5" s="223">
        <f t="shared" si="0"/>
        <v>16503.479185717399</v>
      </c>
      <c r="M5" s="223">
        <f t="shared" si="0"/>
        <v>15528.862321273871</v>
      </c>
      <c r="N5" s="223">
        <f t="shared" si="0"/>
        <v>16185.713908091913</v>
      </c>
      <c r="O5" s="223">
        <f t="shared" si="0"/>
        <v>15569.256526402578</v>
      </c>
      <c r="P5" s="223">
        <f t="shared" si="0"/>
        <v>15488.487583961094</v>
      </c>
      <c r="Q5" s="223">
        <f t="shared" si="0"/>
        <v>14956.23829941968</v>
      </c>
      <c r="R5" s="223">
        <f t="shared" si="0"/>
        <v>15881.587643880146</v>
      </c>
      <c r="S5" s="223">
        <f t="shared" si="0"/>
        <v>16756.190947321033</v>
      </c>
      <c r="T5" s="223">
        <f t="shared" si="0"/>
        <v>16013.622887154723</v>
      </c>
      <c r="U5" s="223">
        <f t="shared" si="0"/>
        <v>15140.979165505805</v>
      </c>
      <c r="V5" s="223">
        <f t="shared" si="0"/>
        <v>16085.985848149718</v>
      </c>
      <c r="W5" s="223">
        <f t="shared" si="0"/>
        <v>15973.523062492259</v>
      </c>
      <c r="X5" s="223">
        <f t="shared" si="0"/>
        <v>13511.564992157379</v>
      </c>
      <c r="Y5" s="223">
        <f t="shared" si="0"/>
        <v>13668.718186659218</v>
      </c>
      <c r="DA5" s="89"/>
    </row>
    <row r="6" spans="1:105" ht="12" customHeight="1" x14ac:dyDescent="0.25">
      <c r="A6" s="55" t="s">
        <v>91</v>
      </c>
      <c r="B6" s="259">
        <v>7.7678723885563503</v>
      </c>
      <c r="C6" s="259">
        <v>7.6736662710170043</v>
      </c>
      <c r="D6" s="259">
        <v>7.9377898524951984</v>
      </c>
      <c r="E6" s="259">
        <v>7.8967367780847084</v>
      </c>
      <c r="F6" s="259">
        <v>8.0313033473990263</v>
      </c>
      <c r="G6" s="259">
        <v>8.2894873728532517</v>
      </c>
      <c r="H6" s="259">
        <v>8.5806840761071843</v>
      </c>
      <c r="I6" s="259">
        <v>8.8458118784507231</v>
      </c>
      <c r="J6" s="259">
        <v>8.5771777932639601</v>
      </c>
      <c r="K6" s="259">
        <v>8.5261287315773888</v>
      </c>
      <c r="L6" s="259">
        <v>9.2885728413940392</v>
      </c>
      <c r="M6" s="259">
        <v>9.2794109516565708</v>
      </c>
      <c r="N6" s="259">
        <v>8.7141690214766196</v>
      </c>
      <c r="O6" s="259">
        <v>8.7549078744269178</v>
      </c>
      <c r="P6" s="259">
        <v>8.5068640872893511</v>
      </c>
      <c r="Q6" s="259">
        <v>9.0882738246113064</v>
      </c>
      <c r="R6" s="259">
        <v>9.2074572815476419</v>
      </c>
      <c r="S6" s="259">
        <v>9.5161590215404495</v>
      </c>
      <c r="T6" s="259">
        <v>10.07678972893765</v>
      </c>
      <c r="U6" s="259">
        <v>9.4162156019042573</v>
      </c>
      <c r="V6" s="259">
        <v>9.8195240246192679</v>
      </c>
      <c r="W6" s="259">
        <v>10.134580438021199</v>
      </c>
      <c r="X6" s="259">
        <v>10.395217915255451</v>
      </c>
      <c r="Y6" s="259">
        <v>9.1680550666571818</v>
      </c>
      <c r="DA6" s="67" t="s">
        <v>1134</v>
      </c>
    </row>
    <row r="7" spans="1:105" ht="12" customHeight="1" x14ac:dyDescent="0.25">
      <c r="A7" s="173" t="s">
        <v>92</v>
      </c>
      <c r="B7" s="224">
        <v>16.104138136337522</v>
      </c>
      <c r="C7" s="224">
        <v>15.90883261968451</v>
      </c>
      <c r="D7" s="224">
        <v>16.456406321777671</v>
      </c>
      <c r="E7" s="224">
        <v>16.371296223650699</v>
      </c>
      <c r="F7" s="224">
        <v>16.650275912344259</v>
      </c>
      <c r="G7" s="224">
        <v>17.18553589120744</v>
      </c>
      <c r="H7" s="224">
        <v>17.789236840383161</v>
      </c>
      <c r="I7" s="224">
        <v>18.338892465392401</v>
      </c>
      <c r="J7" s="224">
        <v>17.78196771179455</v>
      </c>
      <c r="K7" s="224">
        <v>17.67613420938763</v>
      </c>
      <c r="L7" s="224">
        <v>19.25681224470306</v>
      </c>
      <c r="M7" s="224">
        <v>19.23781806836471</v>
      </c>
      <c r="N7" s="224">
        <v>18.065974136237529</v>
      </c>
      <c r="O7" s="224">
        <v>18.150432799126229</v>
      </c>
      <c r="P7" s="224">
        <v>17.636195281809599</v>
      </c>
      <c r="Q7" s="224">
        <v>18.84155786441821</v>
      </c>
      <c r="R7" s="224">
        <v>19.088645710106391</v>
      </c>
      <c r="S7" s="224">
        <v>19.728637617169099</v>
      </c>
      <c r="T7" s="224">
        <v>20.890921689793391</v>
      </c>
      <c r="U7" s="224">
        <v>19.521437684532408</v>
      </c>
      <c r="V7" s="224">
        <v>20.357565548903519</v>
      </c>
      <c r="W7" s="224">
        <v>21.428032450250122</v>
      </c>
      <c r="X7" s="224">
        <v>21.690493635769592</v>
      </c>
      <c r="Y7" s="224">
        <v>19.006958128264991</v>
      </c>
      <c r="DA7" s="177" t="s">
        <v>1135</v>
      </c>
    </row>
    <row r="8" spans="1:105" ht="12" customHeight="1" x14ac:dyDescent="0.25">
      <c r="A8" s="173" t="s">
        <v>93</v>
      </c>
      <c r="B8" s="224">
        <v>96.331943037221365</v>
      </c>
      <c r="C8" s="224">
        <v>95.163661956557945</v>
      </c>
      <c r="D8" s="224">
        <v>98.439145452299712</v>
      </c>
      <c r="E8" s="224">
        <v>97.930032759943884</v>
      </c>
      <c r="F8" s="224">
        <v>99.598837091616318</v>
      </c>
      <c r="G8" s="224">
        <v>102.8006621975253</v>
      </c>
      <c r="H8" s="224">
        <v>106.41188839014529</v>
      </c>
      <c r="I8" s="224">
        <v>109.6998255594746</v>
      </c>
      <c r="J8" s="224">
        <v>106.3684058221742</v>
      </c>
      <c r="K8" s="224">
        <v>105.7353296004615</v>
      </c>
      <c r="L8" s="224">
        <v>115.1906500385425</v>
      </c>
      <c r="M8" s="224">
        <v>115.07703042738579</v>
      </c>
      <c r="N8" s="224">
        <v>108.067279147156</v>
      </c>
      <c r="O8" s="224">
        <v>108.5724950757276</v>
      </c>
      <c r="P8" s="224">
        <v>105.496422403824</v>
      </c>
      <c r="Q8" s="224">
        <v>112.7066759836197</v>
      </c>
      <c r="R8" s="224">
        <v>114.1847092738529</v>
      </c>
      <c r="S8" s="224">
        <v>118.0130211905482</v>
      </c>
      <c r="T8" s="224">
        <v>124.96558717881889</v>
      </c>
      <c r="U8" s="224">
        <v>116.7735899375937</v>
      </c>
      <c r="V8" s="224">
        <v>121.7751504756697</v>
      </c>
      <c r="W8" s="224">
        <v>125.3913447430259</v>
      </c>
      <c r="X8" s="224">
        <v>128.3592416075677</v>
      </c>
      <c r="Y8" s="224">
        <v>113.6960694339452</v>
      </c>
      <c r="DA8" s="177" t="s">
        <v>1136</v>
      </c>
    </row>
    <row r="9" spans="1:105" ht="12" customHeight="1" x14ac:dyDescent="0.25">
      <c r="A9" s="173" t="s">
        <v>94</v>
      </c>
      <c r="B9" s="224">
        <v>111.2587451510577</v>
      </c>
      <c r="C9" s="224">
        <v>109.9094368850746</v>
      </c>
      <c r="D9" s="224">
        <v>113.6924622451924</v>
      </c>
      <c r="E9" s="224">
        <v>113.1044616557088</v>
      </c>
      <c r="F9" s="224">
        <v>115.03185012095319</v>
      </c>
      <c r="G9" s="224">
        <v>118.7298035956271</v>
      </c>
      <c r="H9" s="224">
        <v>122.9005955674271</v>
      </c>
      <c r="I9" s="224">
        <v>126.6980043195143</v>
      </c>
      <c r="J9" s="224">
        <v>122.8503752999242</v>
      </c>
      <c r="K9" s="224">
        <v>122.1192028166128</v>
      </c>
      <c r="L9" s="224">
        <v>133.03964160123871</v>
      </c>
      <c r="M9" s="224">
        <v>132.90841643372639</v>
      </c>
      <c r="N9" s="224">
        <v>124.8124920012872</v>
      </c>
      <c r="O9" s="224">
        <v>125.3959920166608</v>
      </c>
      <c r="P9" s="224">
        <v>121.8432765343497</v>
      </c>
      <c r="Q9" s="224">
        <v>130.17077144638549</v>
      </c>
      <c r="R9" s="224">
        <v>131.87782856553139</v>
      </c>
      <c r="S9" s="224">
        <v>136.29934407190689</v>
      </c>
      <c r="T9" s="224">
        <v>144.32922225194159</v>
      </c>
      <c r="U9" s="224">
        <v>134.86786079069211</v>
      </c>
      <c r="V9" s="224">
        <v>140.64442183284169</v>
      </c>
      <c r="W9" s="224">
        <v>148.23303649473601</v>
      </c>
      <c r="X9" s="224">
        <v>149.85322922543941</v>
      </c>
      <c r="Y9" s="224">
        <v>131.313473132589</v>
      </c>
      <c r="DA9" s="177" t="s">
        <v>1137</v>
      </c>
    </row>
    <row r="10" spans="1:105" ht="12" customHeight="1" x14ac:dyDescent="0.25">
      <c r="A10" s="56" t="s">
        <v>95</v>
      </c>
      <c r="B10" s="260">
        <v>80.764376941288887</v>
      </c>
      <c r="C10" s="260">
        <v>76.030497144920332</v>
      </c>
      <c r="D10" s="260">
        <v>73.946603658435151</v>
      </c>
      <c r="E10" s="260">
        <v>75.555456451763433</v>
      </c>
      <c r="F10" s="260">
        <v>78.321528995493097</v>
      </c>
      <c r="G10" s="260">
        <v>80.806914094266659</v>
      </c>
      <c r="H10" s="260">
        <v>77.037085355565793</v>
      </c>
      <c r="I10" s="260">
        <v>76.011004857611596</v>
      </c>
      <c r="J10" s="260">
        <v>73.577317776270803</v>
      </c>
      <c r="K10" s="260">
        <v>68.104773670636277</v>
      </c>
      <c r="L10" s="260">
        <v>77.412766957077167</v>
      </c>
      <c r="M10" s="260">
        <v>77.260760728748409</v>
      </c>
      <c r="N10" s="260">
        <v>77.708539166971221</v>
      </c>
      <c r="O10" s="260">
        <v>80.167823759482999</v>
      </c>
      <c r="P10" s="260">
        <v>75.146375808798837</v>
      </c>
      <c r="Q10" s="260">
        <v>79.410645545536724</v>
      </c>
      <c r="R10" s="260">
        <v>84.992890286744284</v>
      </c>
      <c r="S10" s="260">
        <v>89.753250867214859</v>
      </c>
      <c r="T10" s="260">
        <v>88.004676334633942</v>
      </c>
      <c r="U10" s="260">
        <v>88.621426472694438</v>
      </c>
      <c r="V10" s="260">
        <v>90.780855798114146</v>
      </c>
      <c r="W10" s="260">
        <v>95.687383531916282</v>
      </c>
      <c r="X10" s="260">
        <v>80.287165031472483</v>
      </c>
      <c r="Y10" s="260">
        <v>76.505135720059926</v>
      </c>
      <c r="DA10" s="68" t="s">
        <v>1138</v>
      </c>
    </row>
    <row r="11" spans="1:105" ht="12" customHeight="1" x14ac:dyDescent="0.25">
      <c r="A11" s="37" t="s">
        <v>159</v>
      </c>
      <c r="B11" s="226">
        <v>0.19661210996497391</v>
      </c>
      <c r="C11" s="226">
        <v>0.15971690097296651</v>
      </c>
      <c r="D11" s="226">
        <v>0.1202016403391695</v>
      </c>
      <c r="E11" s="226">
        <v>0.1225960087601444</v>
      </c>
      <c r="F11" s="226">
        <v>0.1230845440954504</v>
      </c>
      <c r="G11" s="226">
        <v>8.1325368329435793E-2</v>
      </c>
      <c r="H11" s="226">
        <v>7.99693919823634E-2</v>
      </c>
      <c r="I11" s="226">
        <v>4.0585093422593359E-2</v>
      </c>
      <c r="J11" s="226">
        <v>4.02620641879258E-2</v>
      </c>
      <c r="K11" s="226">
        <v>3.9442345077264802E-2</v>
      </c>
      <c r="L11" s="226">
        <v>4.0210729832806998E-2</v>
      </c>
      <c r="M11" s="226">
        <v>3.9726945352066452E-2</v>
      </c>
      <c r="N11" s="226">
        <v>8.2374640745961E-2</v>
      </c>
      <c r="O11" s="226">
        <v>3.9789130071832157E-2</v>
      </c>
      <c r="P11" s="226">
        <v>4.074447896205393E-2</v>
      </c>
      <c r="Q11" s="226">
        <v>3.0487134641444709E-2</v>
      </c>
      <c r="R11" s="226">
        <v>3.0055543522518449E-2</v>
      </c>
      <c r="S11" s="226">
        <v>2.63566199798821E-2</v>
      </c>
      <c r="T11" s="226">
        <v>0.29474141837801071</v>
      </c>
      <c r="U11" s="226">
        <v>0.15658040198275749</v>
      </c>
      <c r="V11" s="226">
        <v>6.4854177111707018E-2</v>
      </c>
      <c r="W11" s="226">
        <v>7.6682161556883094E-2</v>
      </c>
      <c r="X11" s="226">
        <v>0.27111943637355179</v>
      </c>
      <c r="Y11" s="226">
        <v>0.27694615607583067</v>
      </c>
      <c r="DA11" s="69" t="s">
        <v>1139</v>
      </c>
    </row>
    <row r="12" spans="1:105" ht="12" customHeight="1" x14ac:dyDescent="0.25">
      <c r="A12" s="37" t="s">
        <v>35</v>
      </c>
      <c r="B12" s="226">
        <v>75.469742024521864</v>
      </c>
      <c r="C12" s="226">
        <v>70.274155391616304</v>
      </c>
      <c r="D12" s="226">
        <v>67.285036037684549</v>
      </c>
      <c r="E12" s="226">
        <v>69.122635428837228</v>
      </c>
      <c r="F12" s="226">
        <v>71.999159383962862</v>
      </c>
      <c r="G12" s="226">
        <v>74.408148890389413</v>
      </c>
      <c r="H12" s="226">
        <v>69.510659187268757</v>
      </c>
      <c r="I12" s="226">
        <v>67.602144985860676</v>
      </c>
      <c r="J12" s="226">
        <v>65.548841947588087</v>
      </c>
      <c r="K12" s="226">
        <v>59.150906693561083</v>
      </c>
      <c r="L12" s="226">
        <v>68.392619775364395</v>
      </c>
      <c r="M12" s="226">
        <v>68.398977556406876</v>
      </c>
      <c r="N12" s="226">
        <v>70.061823594173816</v>
      </c>
      <c r="O12" s="226">
        <v>73.043353823183764</v>
      </c>
      <c r="P12" s="226">
        <v>67.634340495376065</v>
      </c>
      <c r="Q12" s="226">
        <v>71.542903906690981</v>
      </c>
      <c r="R12" s="226">
        <v>77.699443087897649</v>
      </c>
      <c r="S12" s="226">
        <v>82.624569102780541</v>
      </c>
      <c r="T12" s="226">
        <v>79.131518170729279</v>
      </c>
      <c r="U12" s="226">
        <v>81.409624514166936</v>
      </c>
      <c r="V12" s="226">
        <v>83.199217447253957</v>
      </c>
      <c r="W12" s="226">
        <v>87.573420666246264</v>
      </c>
      <c r="X12" s="226">
        <v>68.911621804907654</v>
      </c>
      <c r="Y12" s="226">
        <v>67.843851895423015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1142</v>
      </c>
    </row>
    <row r="15" spans="1:105" ht="12" customHeight="1" x14ac:dyDescent="0.25">
      <c r="A15" s="37" t="s">
        <v>40</v>
      </c>
      <c r="B15" s="226">
        <v>5.0980228068020477</v>
      </c>
      <c r="C15" s="226">
        <v>5.5966248523310584</v>
      </c>
      <c r="D15" s="226">
        <v>6.5413659804114328</v>
      </c>
      <c r="E15" s="226">
        <v>6.3102250141660639</v>
      </c>
      <c r="F15" s="226">
        <v>6.199285067434789</v>
      </c>
      <c r="G15" s="226">
        <v>6.3174398355478232</v>
      </c>
      <c r="H15" s="226">
        <v>7.4464567763146752</v>
      </c>
      <c r="I15" s="226">
        <v>8.3682747783283205</v>
      </c>
      <c r="J15" s="226">
        <v>7.9882137644947901</v>
      </c>
      <c r="K15" s="226">
        <v>8.9144246319979352</v>
      </c>
      <c r="L15" s="226">
        <v>8.9799364518799702</v>
      </c>
      <c r="M15" s="226">
        <v>8.82205622698946</v>
      </c>
      <c r="N15" s="226">
        <v>7.5643409320514419</v>
      </c>
      <c r="O15" s="226">
        <v>7.0846808062273974</v>
      </c>
      <c r="P15" s="226">
        <v>7.4712908344607163</v>
      </c>
      <c r="Q15" s="226">
        <v>7.8372545042042958</v>
      </c>
      <c r="R15" s="226">
        <v>7.2633916553241136</v>
      </c>
      <c r="S15" s="226">
        <v>7.1023251444544373</v>
      </c>
      <c r="T15" s="226">
        <v>8.5784167455266491</v>
      </c>
      <c r="U15" s="226">
        <v>7.0552215565447556</v>
      </c>
      <c r="V15" s="226">
        <v>7.5167841737484693</v>
      </c>
      <c r="W15" s="226">
        <v>8.037280704113126</v>
      </c>
      <c r="X15" s="226">
        <v>11.10442379019128</v>
      </c>
      <c r="Y15" s="226">
        <v>8.38433766856107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10376.513611907299</v>
      </c>
      <c r="C16" s="314">
        <f>CHI_fec!C16</f>
        <v>10174.198105982259</v>
      </c>
      <c r="D16" s="314">
        <f>CHI_fec!D16</f>
        <v>10948.766104299961</v>
      </c>
      <c r="E16" s="314">
        <f>CHI_fec!E16</f>
        <v>12515.55205382094</v>
      </c>
      <c r="F16" s="314">
        <f>CHI_fec!F16</f>
        <v>12332.032473415429</v>
      </c>
      <c r="G16" s="314">
        <f>CHI_fec!G16</f>
        <v>12435.436935573311</v>
      </c>
      <c r="H16" s="314">
        <f>CHI_fec!H16</f>
        <v>12397.52016469021</v>
      </c>
      <c r="I16" s="314">
        <f>CHI_fec!I16</f>
        <v>12247.766133927609</v>
      </c>
      <c r="J16" s="314">
        <f>CHI_fec!J16</f>
        <v>11204.49963358588</v>
      </c>
      <c r="K16" s="314">
        <f>CHI_fec!K16</f>
        <v>11520.74948663583</v>
      </c>
      <c r="L16" s="314">
        <f>CHI_fec!L16</f>
        <v>12628.73468283195</v>
      </c>
      <c r="M16" s="314">
        <f>CHI_fec!M16</f>
        <v>11822.46543303</v>
      </c>
      <c r="N16" s="314">
        <f>CHI_fec!N16</f>
        <v>12331.92274684417</v>
      </c>
      <c r="O16" s="314">
        <f>CHI_fec!O16</f>
        <v>11852.461182623059</v>
      </c>
      <c r="P16" s="314">
        <f>CHI_fec!P16</f>
        <v>11783.319019912309</v>
      </c>
      <c r="Q16" s="314">
        <f>CHI_fec!Q16</f>
        <v>11359.451199040741</v>
      </c>
      <c r="R16" s="314">
        <f>CHI_fec!R16</f>
        <v>12073.830159181991</v>
      </c>
      <c r="S16" s="314">
        <f>CHI_fec!S16</f>
        <v>12924.296345743251</v>
      </c>
      <c r="T16" s="314">
        <f>CHI_fec!T16</f>
        <v>12170.948799111031</v>
      </c>
      <c r="U16" s="314">
        <f>CHI_fec!U16</f>
        <v>11361.41463918085</v>
      </c>
      <c r="V16" s="314">
        <f>CHI_fec!V16</f>
        <v>12263.717201991371</v>
      </c>
      <c r="W16" s="314">
        <f>CHI_fec!W16</f>
        <v>11999.465931385599</v>
      </c>
      <c r="X16" s="314">
        <f>CHI_fec!X16</f>
        <v>9912.2305876851897</v>
      </c>
      <c r="Y16" s="314">
        <f>CHI_fec!Y16</f>
        <v>10322.581153455891</v>
      </c>
      <c r="DA16" s="136"/>
    </row>
    <row r="17" spans="1:105" ht="12" customHeight="1" x14ac:dyDescent="0.25">
      <c r="A17" s="135" t="s">
        <v>28</v>
      </c>
      <c r="B17" s="315">
        <f>CHI_fec!B17</f>
        <v>100.57251115990201</v>
      </c>
      <c r="C17" s="315">
        <f>CHI_fec!C17</f>
        <v>92.562369026490543</v>
      </c>
      <c r="D17" s="315">
        <f>CHI_fec!D17</f>
        <v>93.644323915328556</v>
      </c>
      <c r="E17" s="315">
        <f>CHI_fec!E17</f>
        <v>97.805017003583686</v>
      </c>
      <c r="F17" s="315">
        <f>CHI_fec!F17</f>
        <v>99.928436989493918</v>
      </c>
      <c r="G17" s="315">
        <f>CHI_fec!G17</f>
        <v>103.6519086557354</v>
      </c>
      <c r="H17" s="315">
        <f>CHI_fec!H17</f>
        <v>104.65273868367051</v>
      </c>
      <c r="I17" s="315">
        <f>CHI_fec!I17</f>
        <v>112.3387121762505</v>
      </c>
      <c r="J17" s="315">
        <f>CHI_fec!J17</f>
        <v>117.66266687612649</v>
      </c>
      <c r="K17" s="315">
        <f>CHI_fec!K17</f>
        <v>93.157077274268318</v>
      </c>
      <c r="L17" s="315">
        <f>CHI_fec!L17</f>
        <v>88.392098514795251</v>
      </c>
      <c r="M17" s="315">
        <f>CHI_fec!M17</f>
        <v>92.476375752364618</v>
      </c>
      <c r="N17" s="315">
        <f>CHI_fec!N17</f>
        <v>87.030675250287047</v>
      </c>
      <c r="O17" s="315">
        <f>CHI_fec!O17</f>
        <v>76.05809506917879</v>
      </c>
      <c r="P17" s="315">
        <f>CHI_fec!P17</f>
        <v>34.025967325881354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0</v>
      </c>
      <c r="G18" s="315">
        <f>CHI_fec!G18</f>
        <v>0</v>
      </c>
      <c r="H18" s="315">
        <f>CHI_fec!H18</f>
        <v>0</v>
      </c>
      <c r="I18" s="315">
        <f>CHI_fec!I18</f>
        <v>0</v>
      </c>
      <c r="J18" s="315">
        <f>CHI_fec!J18</f>
        <v>0</v>
      </c>
      <c r="K18" s="315">
        <f>CHI_fec!K18</f>
        <v>0</v>
      </c>
      <c r="L18" s="315">
        <f>CHI_fec!L18</f>
        <v>0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637.5693035253654</v>
      </c>
      <c r="C19" s="315">
        <f>CHI_fec!C19</f>
        <v>645.96018916595006</v>
      </c>
      <c r="D19" s="315">
        <f>CHI_fec!D19</f>
        <v>599.60911435941523</v>
      </c>
      <c r="E19" s="315">
        <f>CHI_fec!E19</f>
        <v>570.41220980223557</v>
      </c>
      <c r="F19" s="315">
        <f>CHI_fec!F19</f>
        <v>885.40249355116066</v>
      </c>
      <c r="G19" s="315">
        <f>CHI_fec!G19</f>
        <v>1049.9520206362849</v>
      </c>
      <c r="H19" s="315">
        <f>CHI_fec!H19</f>
        <v>1207.7710232158211</v>
      </c>
      <c r="I19" s="315">
        <f>CHI_fec!I19</f>
        <v>1069.3407566638</v>
      </c>
      <c r="J19" s="315">
        <f>CHI_fec!J19</f>
        <v>1069.825451418744</v>
      </c>
      <c r="K19" s="315">
        <f>CHI_fec!K19</f>
        <v>989.56870163370581</v>
      </c>
      <c r="L19" s="315">
        <f>CHI_fec!L19</f>
        <v>972.16199484092863</v>
      </c>
      <c r="M19" s="315">
        <f>CHI_fec!M19</f>
        <v>1195.6408426483231</v>
      </c>
      <c r="N19" s="315">
        <f>CHI_fec!N19</f>
        <v>809.60834049871028</v>
      </c>
      <c r="O19" s="315">
        <f>CHI_fec!O19</f>
        <v>1604.60154772141</v>
      </c>
      <c r="P19" s="315">
        <f>CHI_fec!P19</f>
        <v>2275.9610490111781</v>
      </c>
      <c r="Q19" s="315">
        <f>CHI_fec!Q19</f>
        <v>2442.3065348237319</v>
      </c>
      <c r="R19" s="315">
        <f>CHI_fec!R19</f>
        <v>1976.1811693895099</v>
      </c>
      <c r="S19" s="315">
        <f>CHI_fec!S19</f>
        <v>1748.0482373172831</v>
      </c>
      <c r="T19" s="315">
        <f>CHI_fec!T19</f>
        <v>2041.764316423044</v>
      </c>
      <c r="U19" s="315">
        <f>CHI_fec!U19</f>
        <v>1657.632760103181</v>
      </c>
      <c r="V19" s="315">
        <f>CHI_fec!V19</f>
        <v>1854.8283748925189</v>
      </c>
      <c r="W19" s="315">
        <f>CHI_fec!W19</f>
        <v>1495.9147033533959</v>
      </c>
      <c r="X19" s="315">
        <f>CHI_fec!X19</f>
        <v>1365.5901977644021</v>
      </c>
      <c r="Y19" s="315">
        <f>CHI_fec!Y19</f>
        <v>1651.1235597592431</v>
      </c>
      <c r="DA19" s="137"/>
    </row>
    <row r="20" spans="1:105" ht="12" customHeight="1" x14ac:dyDescent="0.25">
      <c r="A20" s="135" t="s">
        <v>82</v>
      </c>
      <c r="B20" s="315">
        <f>CHI_fec!B20</f>
        <v>145.149011177988</v>
      </c>
      <c r="C20" s="315">
        <f>CHI_fec!C20</f>
        <v>90.589509888220121</v>
      </c>
      <c r="D20" s="315">
        <f>CHI_fec!D20</f>
        <v>122.5016337059329</v>
      </c>
      <c r="E20" s="315">
        <f>CHI_fec!E20</f>
        <v>64.853826311263973</v>
      </c>
      <c r="F20" s="315">
        <f>CHI_fec!F20</f>
        <v>57.647807394668952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1.031814273430782</v>
      </c>
      <c r="K20" s="315">
        <f>CHI_fec!K20</f>
        <v>0</v>
      </c>
      <c r="L20" s="315">
        <f>CHI_fec!L20</f>
        <v>0</v>
      </c>
      <c r="M20" s="315">
        <f>CHI_fec!M20</f>
        <v>5.1590713671539117</v>
      </c>
      <c r="N20" s="315">
        <f>CHI_fec!N20</f>
        <v>1.031814273430782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5.8535683576956146</v>
      </c>
      <c r="U20" s="315">
        <f>CHI_fec!U20</f>
        <v>4.0431642304385207</v>
      </c>
      <c r="V20" s="315">
        <f>CHI_fec!V20</f>
        <v>14.59062768701633</v>
      </c>
      <c r="W20" s="315">
        <f>CHI_fec!W20</f>
        <v>18.81040412725709</v>
      </c>
      <c r="X20" s="315">
        <f>CHI_fec!X20</f>
        <v>1.443422184006879</v>
      </c>
      <c r="Y20" s="315">
        <f>CHI_fec!Y20</f>
        <v>0.59045571797076524</v>
      </c>
      <c r="DA20" s="137"/>
    </row>
    <row r="21" spans="1:105" ht="12" customHeight="1" x14ac:dyDescent="0.25">
      <c r="A21" s="135" t="s">
        <v>32</v>
      </c>
      <c r="B21" s="315">
        <f>CHI_fec!B21</f>
        <v>2.9378414475279828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0.97927773000859852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2.9378402678671738</v>
      </c>
      <c r="L21" s="315">
        <f>CHI_fec!L21</f>
        <v>0</v>
      </c>
      <c r="M21" s="315">
        <f>CHI_fec!M21</f>
        <v>0.9792777300085983</v>
      </c>
      <c r="N21" s="315">
        <f>CHI_fec!N21</f>
        <v>0</v>
      </c>
      <c r="O21" s="315">
        <f>CHI_fec!O21</f>
        <v>2.9378430990629938</v>
      </c>
      <c r="P21" s="315">
        <f>CHI_fec!P21</f>
        <v>0.97927773000859852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0.3466895958727429</v>
      </c>
      <c r="U21" s="315">
        <f>CHI_fec!U21</f>
        <v>0.28202923473774721</v>
      </c>
      <c r="V21" s="315">
        <f>CHI_fec!V21</f>
        <v>11.2487532244196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3420.81555508663</v>
      </c>
      <c r="C22" s="315">
        <f>CHI_fec!C22</f>
        <v>3439.7506982627351</v>
      </c>
      <c r="D22" s="315">
        <f>CHI_fec!D22</f>
        <v>4068.4512730759452</v>
      </c>
      <c r="E22" s="315">
        <f>CHI_fec!E22</f>
        <v>3730.9212414605208</v>
      </c>
      <c r="F22" s="315">
        <f>CHI_fec!F22</f>
        <v>3653.3842599856939</v>
      </c>
      <c r="G22" s="315">
        <f>CHI_fec!G22</f>
        <v>3966.2153794541182</v>
      </c>
      <c r="H22" s="315">
        <f>CHI_fec!H22</f>
        <v>4282.3372454390455</v>
      </c>
      <c r="I22" s="315">
        <f>CHI_fec!I22</f>
        <v>3561.7374819405309</v>
      </c>
      <c r="J22" s="315">
        <f>CHI_fec!J22</f>
        <v>3495.961300329699</v>
      </c>
      <c r="K22" s="315">
        <f>CHI_fec!K22</f>
        <v>3467.9523334960991</v>
      </c>
      <c r="L22" s="315">
        <f>CHI_fec!L22</f>
        <v>3784.9507528468162</v>
      </c>
      <c r="M22" s="315">
        <f>CHI_fec!M22</f>
        <v>3598.2968818692111</v>
      </c>
      <c r="N22" s="315">
        <f>CHI_fec!N22</f>
        <v>3172.1839890487399</v>
      </c>
      <c r="O22" s="315">
        <f>CHI_fec!O22</f>
        <v>3274.687600430746</v>
      </c>
      <c r="P22" s="315">
        <f>CHI_fec!P22</f>
        <v>3354.8054356432199</v>
      </c>
      <c r="Q22" s="315">
        <f>CHI_fec!Q22</f>
        <v>2640.539008842356</v>
      </c>
      <c r="R22" s="315">
        <f>CHI_fec!R22</f>
        <v>2830.958276120944</v>
      </c>
      <c r="S22" s="315">
        <f>CHI_fec!S22</f>
        <v>2912.3078676693008</v>
      </c>
      <c r="T22" s="315">
        <f>CHI_fec!T22</f>
        <v>2506.013459472163</v>
      </c>
      <c r="U22" s="315">
        <f>CHI_fec!U22</f>
        <v>2082.4497208661469</v>
      </c>
      <c r="V22" s="315">
        <f>CHI_fec!V22</f>
        <v>2149.6601082682409</v>
      </c>
      <c r="W22" s="315">
        <f>CHI_fec!W22</f>
        <v>2199.8206175420892</v>
      </c>
      <c r="X22" s="315">
        <f>CHI_fec!X22</f>
        <v>2004.321731279344</v>
      </c>
      <c r="Y22" s="315">
        <f>CHI_fec!Y22</f>
        <v>3156.57436067859</v>
      </c>
      <c r="DA22" s="137"/>
    </row>
    <row r="23" spans="1:105" ht="12" customHeight="1" x14ac:dyDescent="0.25">
      <c r="A23" s="135" t="s">
        <v>83</v>
      </c>
      <c r="B23" s="315">
        <f>CHI_fec!B23</f>
        <v>3632.6546001719689</v>
      </c>
      <c r="C23" s="315">
        <f>CHI_fec!C23</f>
        <v>3732.4921754084262</v>
      </c>
      <c r="D23" s="315">
        <f>CHI_fec!D23</f>
        <v>3958.4404127257089</v>
      </c>
      <c r="E23" s="315">
        <f>CHI_fec!E23</f>
        <v>5955.4790197764414</v>
      </c>
      <c r="F23" s="315">
        <f>CHI_fec!F23</f>
        <v>5478.7429922613928</v>
      </c>
      <c r="G23" s="315">
        <f>CHI_fec!G23</f>
        <v>5062.0997420464319</v>
      </c>
      <c r="H23" s="315">
        <f>CHI_fec!H23</f>
        <v>4750.3584694754954</v>
      </c>
      <c r="I23" s="315">
        <f>CHI_fec!I23</f>
        <v>5357.4087704213234</v>
      </c>
      <c r="J23" s="315">
        <f>CHI_fec!J23</f>
        <v>4557.9441100601889</v>
      </c>
      <c r="K23" s="315">
        <f>CHI_fec!K23</f>
        <v>5036.4005159071367</v>
      </c>
      <c r="L23" s="315">
        <f>CHI_fec!L23</f>
        <v>5547.3387790197767</v>
      </c>
      <c r="M23" s="315">
        <f>CHI_fec!M23</f>
        <v>4792.1084264832334</v>
      </c>
      <c r="N23" s="315">
        <f>CHI_fec!N23</f>
        <v>5967.7075666380042</v>
      </c>
      <c r="O23" s="315">
        <f>CHI_fec!O23</f>
        <v>4583.8346517626824</v>
      </c>
      <c r="P23" s="315">
        <f>CHI_fec!P23</f>
        <v>3727.7157351676701</v>
      </c>
      <c r="Q23" s="315">
        <f>CHI_fec!Q23</f>
        <v>3900.42837489252</v>
      </c>
      <c r="R23" s="315">
        <f>CHI_fec!R23</f>
        <v>4984.46543422184</v>
      </c>
      <c r="S23" s="315">
        <f>CHI_fec!S23</f>
        <v>5703.6209802235589</v>
      </c>
      <c r="T23" s="315">
        <f>CHI_fec!T23</f>
        <v>5227.1435941530517</v>
      </c>
      <c r="U23" s="315">
        <f>CHI_fec!U23</f>
        <v>4974.3042992261389</v>
      </c>
      <c r="V23" s="315">
        <f>CHI_fec!V23</f>
        <v>5750.5544282029232</v>
      </c>
      <c r="W23" s="315">
        <f>CHI_fec!W23</f>
        <v>5959.6893379191742</v>
      </c>
      <c r="X23" s="315">
        <f>CHI_fec!X23</f>
        <v>4912.8370593293203</v>
      </c>
      <c r="Y23" s="315">
        <f>CHI_fec!Y23</f>
        <v>3914.53181427343</v>
      </c>
      <c r="DA23" s="137"/>
    </row>
    <row r="24" spans="1:105" ht="12" customHeight="1" x14ac:dyDescent="0.25">
      <c r="A24" s="135" t="s">
        <v>73</v>
      </c>
      <c r="B24" s="315">
        <f>CHI_fec!B24</f>
        <v>2436.8147893379191</v>
      </c>
      <c r="C24" s="315">
        <f>CHI_fec!C24</f>
        <v>2172.843164230439</v>
      </c>
      <c r="D24" s="315">
        <f>CHI_fec!D24</f>
        <v>2106.119346517627</v>
      </c>
      <c r="E24" s="315">
        <f>CHI_fec!E24</f>
        <v>2096.0807394668959</v>
      </c>
      <c r="F24" s="315">
        <f>CHI_fec!F24</f>
        <v>2155.9472055030101</v>
      </c>
      <c r="G24" s="315">
        <f>CHI_fec!G24</f>
        <v>2253.5178847807392</v>
      </c>
      <c r="H24" s="315">
        <f>CHI_fec!H24</f>
        <v>2052.400687876182</v>
      </c>
      <c r="I24" s="315">
        <f>CHI_fec!I24</f>
        <v>2146.9404127257089</v>
      </c>
      <c r="J24" s="315">
        <f>CHI_fec!J24</f>
        <v>1962.0742906276871</v>
      </c>
      <c r="K24" s="315">
        <f>CHI_fec!K24</f>
        <v>1930.7330180567501</v>
      </c>
      <c r="L24" s="315">
        <f>CHI_fec!L24</f>
        <v>2235.89105760963</v>
      </c>
      <c r="M24" s="315">
        <f>CHI_fec!M24</f>
        <v>2137.804557179707</v>
      </c>
      <c r="N24" s="315">
        <f>CHI_fec!N24</f>
        <v>2294.3603611349949</v>
      </c>
      <c r="O24" s="315">
        <f>CHI_fec!O24</f>
        <v>2310.3414445399831</v>
      </c>
      <c r="P24" s="315">
        <f>CHI_fec!P24</f>
        <v>2389.8315550343518</v>
      </c>
      <c r="Q24" s="315">
        <f>CHI_fec!Q24</f>
        <v>2376.1772804821339</v>
      </c>
      <c r="R24" s="315">
        <f>CHI_fec!R24</f>
        <v>2282.225279449699</v>
      </c>
      <c r="S24" s="315">
        <f>CHI_fec!S24</f>
        <v>2560.3192605331042</v>
      </c>
      <c r="T24" s="315">
        <f>CHI_fec!T24</f>
        <v>2389.8271711092002</v>
      </c>
      <c r="U24" s="315">
        <f>CHI_fec!U24</f>
        <v>2642.7026655202062</v>
      </c>
      <c r="V24" s="315">
        <f>CHI_fec!V24</f>
        <v>2482.8349097162509</v>
      </c>
      <c r="W24" s="315">
        <f>CHI_fec!W24</f>
        <v>2325.2308684436798</v>
      </c>
      <c r="X24" s="315">
        <f>CHI_fec!X24</f>
        <v>1628.038177128117</v>
      </c>
      <c r="Y24" s="315">
        <f>CHI_fec!Y24</f>
        <v>1599.760963026655</v>
      </c>
      <c r="DA24" s="137"/>
    </row>
    <row r="25" spans="1:105" ht="12" customHeight="1" x14ac:dyDescent="0.25">
      <c r="A25" s="57" t="s">
        <v>998</v>
      </c>
      <c r="B25" s="294">
        <v>2527.7880979436832</v>
      </c>
      <c r="C25" s="294">
        <v>2592.5836116044202</v>
      </c>
      <c r="D25" s="294">
        <v>2782.1246317684172</v>
      </c>
      <c r="E25" s="294">
        <v>2928.2982265352471</v>
      </c>
      <c r="F25" s="294">
        <v>2993.1732533052091</v>
      </c>
      <c r="G25" s="294">
        <v>2952.2747132450409</v>
      </c>
      <c r="H25" s="294">
        <v>2808.8151564290679</v>
      </c>
      <c r="I25" s="294">
        <v>2935.6827686131692</v>
      </c>
      <c r="J25" s="294">
        <v>2683.8333082296331</v>
      </c>
      <c r="K25" s="294">
        <v>2500.702738791133</v>
      </c>
      <c r="L25" s="294">
        <v>2726.4254295332712</v>
      </c>
      <c r="M25" s="294">
        <v>2573.462896208543</v>
      </c>
      <c r="N25" s="294">
        <v>2721.5354980545931</v>
      </c>
      <c r="O25" s="294">
        <v>2576.630073659961</v>
      </c>
      <c r="P25" s="294">
        <v>2609.7453847944198</v>
      </c>
      <c r="Q25" s="294">
        <v>2461.0571245967099</v>
      </c>
      <c r="R25" s="294">
        <v>2610.271718038593</v>
      </c>
      <c r="S25" s="294">
        <v>2588.5490817276318</v>
      </c>
      <c r="T25" s="294">
        <v>2593.8516800157809</v>
      </c>
      <c r="U25" s="294">
        <v>2551.8857250975898</v>
      </c>
      <c r="V25" s="294">
        <v>2562.7862516019281</v>
      </c>
      <c r="W25" s="294">
        <v>2657.1965236352012</v>
      </c>
      <c r="X25" s="294">
        <v>2417.8389156923358</v>
      </c>
      <c r="Y25" s="294">
        <v>2248.010115757369</v>
      </c>
      <c r="DA25" s="70" t="s">
        <v>1144</v>
      </c>
    </row>
    <row r="26" spans="1:105" ht="12" customHeight="1" x14ac:dyDescent="0.25">
      <c r="A26" s="46" t="s">
        <v>28</v>
      </c>
      <c r="B26" s="229">
        <v>0.29526012721984868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0.11696148094177281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1145</v>
      </c>
    </row>
    <row r="27" spans="1:105" ht="12" customHeight="1" x14ac:dyDescent="0.25">
      <c r="A27" s="46" t="s">
        <v>30</v>
      </c>
      <c r="B27" s="229">
        <v>848.46433683511145</v>
      </c>
      <c r="C27" s="229">
        <v>957.38206041117053</v>
      </c>
      <c r="D27" s="229">
        <v>1111.634285227801</v>
      </c>
      <c r="E27" s="229">
        <v>1204.608065395367</v>
      </c>
      <c r="F27" s="229">
        <v>1172.2220244301991</v>
      </c>
      <c r="G27" s="229">
        <v>1135.4789834248911</v>
      </c>
      <c r="H27" s="229">
        <v>1372.8609465117199</v>
      </c>
      <c r="I27" s="229">
        <v>1486.2568198950601</v>
      </c>
      <c r="J27" s="229">
        <v>1281.4259763370219</v>
      </c>
      <c r="K27" s="229">
        <v>1248.528345364487</v>
      </c>
      <c r="L27" s="229">
        <v>1415.0128776839999</v>
      </c>
      <c r="M27" s="229">
        <v>1220.085732363458</v>
      </c>
      <c r="N27" s="229">
        <v>1419.331402045352</v>
      </c>
      <c r="O27" s="229">
        <v>1277.2107810888231</v>
      </c>
      <c r="P27" s="229">
        <v>1301.198703676753</v>
      </c>
      <c r="Q27" s="229">
        <v>1316.0187864912691</v>
      </c>
      <c r="R27" s="229">
        <v>1488.7626712978899</v>
      </c>
      <c r="S27" s="229">
        <v>1507.0120985217679</v>
      </c>
      <c r="T27" s="229">
        <v>1558.075342317366</v>
      </c>
      <c r="U27" s="229">
        <v>1392.5864581009309</v>
      </c>
      <c r="V27" s="229">
        <v>1521.455259291127</v>
      </c>
      <c r="W27" s="229">
        <v>1514.819997295504</v>
      </c>
      <c r="X27" s="229">
        <v>1424.767529872579</v>
      </c>
      <c r="Y27" s="229">
        <v>1372.930482475728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0.1008880695503474</v>
      </c>
      <c r="H28" s="229">
        <v>0</v>
      </c>
      <c r="I28" s="229">
        <v>0.2717821588245482</v>
      </c>
      <c r="J28" s="229">
        <v>0</v>
      </c>
      <c r="K28" s="229">
        <v>0</v>
      </c>
      <c r="L28" s="229">
        <v>0</v>
      </c>
      <c r="M28" s="229">
        <v>0.1175362279660354</v>
      </c>
      <c r="N28" s="229">
        <v>0.1087103819147469</v>
      </c>
      <c r="O28" s="229">
        <v>0.49050273293076041</v>
      </c>
      <c r="P28" s="229">
        <v>0.65601792200838904</v>
      </c>
      <c r="Q28" s="229">
        <v>9.6174178743562655E-2</v>
      </c>
      <c r="R28" s="229">
        <v>4.1373464224629369E-2</v>
      </c>
      <c r="S28" s="229">
        <v>5.748845179223476E-2</v>
      </c>
      <c r="T28" s="229">
        <v>5.9116256014532582E-2</v>
      </c>
      <c r="U28" s="229">
        <v>6.1024423548303133E-2</v>
      </c>
      <c r="V28" s="229">
        <v>4.3624468185193027E-2</v>
      </c>
      <c r="W28" s="229">
        <v>5.6489171592400828E-2</v>
      </c>
      <c r="X28" s="229">
        <v>4.1554396384384393E-2</v>
      </c>
      <c r="Y28" s="229">
        <v>0.13193336412465631</v>
      </c>
      <c r="DA28" s="73" t="s">
        <v>1147</v>
      </c>
    </row>
    <row r="29" spans="1:105" ht="12" customHeight="1" x14ac:dyDescent="0.25">
      <c r="A29" s="46" t="s">
        <v>159</v>
      </c>
      <c r="B29" s="229">
        <v>0.54979451093898546</v>
      </c>
      <c r="C29" s="229">
        <v>0.38138258649760259</v>
      </c>
      <c r="D29" s="229">
        <v>0.24221667823295931</v>
      </c>
      <c r="E29" s="229">
        <v>0.23233936705313271</v>
      </c>
      <c r="F29" s="229">
        <v>0.24001868341579091</v>
      </c>
      <c r="G29" s="229">
        <v>0.1723672286133856</v>
      </c>
      <c r="H29" s="229">
        <v>0.16886462324205309</v>
      </c>
      <c r="I29" s="229">
        <v>7.7444951544876212E-2</v>
      </c>
      <c r="J29" s="229">
        <v>8.6055584534470056E-2</v>
      </c>
      <c r="K29" s="229">
        <v>8.4145016867561581E-2</v>
      </c>
      <c r="L29" s="229">
        <v>9.1366009640140342E-2</v>
      </c>
      <c r="M29" s="229">
        <v>0.10108332079061109</v>
      </c>
      <c r="N29" s="229">
        <v>0.186489443735712</v>
      </c>
      <c r="O29" s="229">
        <v>0.1053451533804705</v>
      </c>
      <c r="P29" s="229">
        <v>9.3795614294741508E-2</v>
      </c>
      <c r="Q29" s="229">
        <v>8.6610242981357791E-2</v>
      </c>
      <c r="R29" s="229">
        <v>8.4949602042941483E-2</v>
      </c>
      <c r="S29" s="229">
        <v>8.3213927519009356E-2</v>
      </c>
      <c r="T29" s="229">
        <v>0.90673450787985921</v>
      </c>
      <c r="U29" s="229">
        <v>0.50022470671768826</v>
      </c>
      <c r="V29" s="229">
        <v>0.21360823328022099</v>
      </c>
      <c r="W29" s="229">
        <v>0.25348061400435901</v>
      </c>
      <c r="X29" s="229">
        <v>0.81904446601101688</v>
      </c>
      <c r="Y29" s="229">
        <v>0.86087904347253108</v>
      </c>
      <c r="DA29" s="73" t="s">
        <v>1148</v>
      </c>
    </row>
    <row r="30" spans="1:105" ht="12" customHeight="1" x14ac:dyDescent="0.25">
      <c r="A30" s="46" t="s">
        <v>32</v>
      </c>
      <c r="B30" s="229">
        <v>0.71788835771643933</v>
      </c>
      <c r="C30" s="229">
        <v>1.2473535804768361</v>
      </c>
      <c r="D30" s="229">
        <v>0</v>
      </c>
      <c r="E30" s="229">
        <v>7.247977908879627E-2</v>
      </c>
      <c r="F30" s="229">
        <v>0</v>
      </c>
      <c r="G30" s="229">
        <v>0</v>
      </c>
      <c r="H30" s="229">
        <v>0.15769278885874549</v>
      </c>
      <c r="I30" s="229">
        <v>7.2349463498232E-2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1.0130054263702809E-4</v>
      </c>
      <c r="S30" s="229">
        <v>1.134028460910118E-4</v>
      </c>
      <c r="T30" s="229">
        <v>1.123126465430095E-4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1149</v>
      </c>
    </row>
    <row r="31" spans="1:105" ht="12" customHeight="1" x14ac:dyDescent="0.25">
      <c r="A31" s="46" t="s">
        <v>33</v>
      </c>
      <c r="B31" s="229">
        <v>51.011898756492101</v>
      </c>
      <c r="C31" s="229">
        <v>47.133617660752527</v>
      </c>
      <c r="D31" s="229">
        <v>46.98298323781335</v>
      </c>
      <c r="E31" s="229">
        <v>37.789877518875677</v>
      </c>
      <c r="F31" s="229">
        <v>18.286160483313491</v>
      </c>
      <c r="G31" s="229">
        <v>17.381623968955122</v>
      </c>
      <c r="H31" s="229">
        <v>13.214996031458851</v>
      </c>
      <c r="I31" s="229">
        <v>20.27777236739081</v>
      </c>
      <c r="J31" s="229">
        <v>16.673857209813949</v>
      </c>
      <c r="K31" s="229">
        <v>9.2157929045077278</v>
      </c>
      <c r="L31" s="229">
        <v>14.0717061673713</v>
      </c>
      <c r="M31" s="229">
        <v>16.470416132257711</v>
      </c>
      <c r="N31" s="229">
        <v>14.212806321762679</v>
      </c>
      <c r="O31" s="229">
        <v>8.364054540113445</v>
      </c>
      <c r="P31" s="229">
        <v>26.71792125613479</v>
      </c>
      <c r="Q31" s="229">
        <v>4.2230184622112228</v>
      </c>
      <c r="R31" s="229">
        <v>0.26472963438205821</v>
      </c>
      <c r="S31" s="229">
        <v>0.39206972595310768</v>
      </c>
      <c r="T31" s="229">
        <v>0.40241137799585691</v>
      </c>
      <c r="U31" s="229">
        <v>24.321605255821051</v>
      </c>
      <c r="V31" s="229">
        <v>12.57059761997589</v>
      </c>
      <c r="W31" s="229">
        <v>18.611412040783879</v>
      </c>
      <c r="X31" s="229">
        <v>15.86242501544586</v>
      </c>
      <c r="Y31" s="229">
        <v>7.9365805273033878</v>
      </c>
      <c r="DA31" s="73" t="s">
        <v>1150</v>
      </c>
    </row>
    <row r="32" spans="1:105" ht="12" customHeight="1" x14ac:dyDescent="0.25">
      <c r="A32" s="46" t="s">
        <v>35</v>
      </c>
      <c r="B32" s="229">
        <v>201.6560651023363</v>
      </c>
      <c r="C32" s="229">
        <v>160.344440634932</v>
      </c>
      <c r="D32" s="229">
        <v>129.55686377104311</v>
      </c>
      <c r="E32" s="229">
        <v>125.1742638194001</v>
      </c>
      <c r="F32" s="229">
        <v>134.15820569098321</v>
      </c>
      <c r="G32" s="229">
        <v>150.69451594798281</v>
      </c>
      <c r="H32" s="229">
        <v>140.2537803250579</v>
      </c>
      <c r="I32" s="229">
        <v>123.2637358010397</v>
      </c>
      <c r="J32" s="229">
        <v>133.8740286827516</v>
      </c>
      <c r="K32" s="229">
        <v>120.5800242735567</v>
      </c>
      <c r="L32" s="229">
        <v>148.4910332226994</v>
      </c>
      <c r="M32" s="229">
        <v>166.2999908100617</v>
      </c>
      <c r="N32" s="229">
        <v>151.5620408121404</v>
      </c>
      <c r="O32" s="229">
        <v>184.79027381513629</v>
      </c>
      <c r="P32" s="229">
        <v>148.7747779032087</v>
      </c>
      <c r="Q32" s="229">
        <v>194.20817167808539</v>
      </c>
      <c r="R32" s="229">
        <v>209.8470923525154</v>
      </c>
      <c r="S32" s="229">
        <v>249.26643386548861</v>
      </c>
      <c r="T32" s="229">
        <v>232.6144878950177</v>
      </c>
      <c r="U32" s="229">
        <v>248.51452300433689</v>
      </c>
      <c r="V32" s="229">
        <v>261.8469765666955</v>
      </c>
      <c r="W32" s="229">
        <v>275.7516949307859</v>
      </c>
      <c r="X32" s="229">
        <v>198.92418421318041</v>
      </c>
      <c r="Y32" s="229">
        <v>201.51416484911579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4.5844341843280434</v>
      </c>
      <c r="R34" s="229">
        <v>13.56352513203362</v>
      </c>
      <c r="S34" s="229">
        <v>14.90177348919504</v>
      </c>
      <c r="T34" s="229">
        <v>9.9507788403456949</v>
      </c>
      <c r="U34" s="229">
        <v>8.1200488017508192</v>
      </c>
      <c r="V34" s="229">
        <v>6.882892898455232</v>
      </c>
      <c r="W34" s="229">
        <v>1.072002199026687</v>
      </c>
      <c r="X34" s="229">
        <v>1.071104145946177</v>
      </c>
      <c r="Y34" s="229">
        <v>4.8552910357982686</v>
      </c>
      <c r="DA34" s="73" t="s">
        <v>1153</v>
      </c>
    </row>
    <row r="35" spans="1:105" ht="12" customHeight="1" x14ac:dyDescent="0.25">
      <c r="A35" s="46" t="s">
        <v>39</v>
      </c>
      <c r="B35" s="229">
        <v>1425.0928542538679</v>
      </c>
      <c r="C35" s="229">
        <v>1426.09475673059</v>
      </c>
      <c r="D35" s="229">
        <v>1493.708282853526</v>
      </c>
      <c r="E35" s="229">
        <v>1560.4212006554619</v>
      </c>
      <c r="F35" s="229">
        <v>1668.266844017297</v>
      </c>
      <c r="G35" s="229">
        <v>1648.4463346050479</v>
      </c>
      <c r="H35" s="229">
        <v>1282.1588761487301</v>
      </c>
      <c r="I35" s="229">
        <v>1305.4628639758109</v>
      </c>
      <c r="J35" s="229">
        <v>1251.7733904155109</v>
      </c>
      <c r="K35" s="229">
        <v>1122.294431231714</v>
      </c>
      <c r="L35" s="229">
        <v>1148.7584464495601</v>
      </c>
      <c r="M35" s="229">
        <v>1170.3881373540089</v>
      </c>
      <c r="N35" s="229">
        <v>1136.017087568745</v>
      </c>
      <c r="O35" s="229">
        <v>1105.669116329577</v>
      </c>
      <c r="P35" s="229">
        <v>1132.30416842202</v>
      </c>
      <c r="Q35" s="229">
        <v>941.83992935909157</v>
      </c>
      <c r="R35" s="229">
        <v>897.70727525496181</v>
      </c>
      <c r="S35" s="229">
        <v>816.83589034306988</v>
      </c>
      <c r="T35" s="229">
        <v>791.84269650851513</v>
      </c>
      <c r="U35" s="229">
        <v>877.78184080448409</v>
      </c>
      <c r="V35" s="229">
        <v>759.7732925242085</v>
      </c>
      <c r="W35" s="229">
        <v>846.63144738350422</v>
      </c>
      <c r="X35" s="229">
        <v>776.35307358278942</v>
      </c>
      <c r="Y35" s="229">
        <v>659.78078446182656</v>
      </c>
      <c r="DA35" s="73" t="s">
        <v>1154</v>
      </c>
    </row>
    <row r="36" spans="1:105" ht="12" customHeight="1" x14ac:dyDescent="0.25">
      <c r="A36" s="57" t="s">
        <v>1010</v>
      </c>
      <c r="B36" s="261">
        <v>475.68457355619711</v>
      </c>
      <c r="C36" s="261">
        <v>450.83439957013462</v>
      </c>
      <c r="D36" s="261">
        <v>441.27427486548498</v>
      </c>
      <c r="E36" s="261">
        <v>451.78305466913719</v>
      </c>
      <c r="F36" s="261">
        <v>467.72713766623008</v>
      </c>
      <c r="G36" s="261">
        <v>481.25856156993848</v>
      </c>
      <c r="H36" s="261">
        <v>459.09361472747531</v>
      </c>
      <c r="I36" s="261">
        <v>454.46753215105679</v>
      </c>
      <c r="J36" s="261">
        <v>438.15563324686741</v>
      </c>
      <c r="K36" s="261">
        <v>404.83157250619229</v>
      </c>
      <c r="L36" s="261">
        <v>459.87587241922802</v>
      </c>
      <c r="M36" s="261">
        <v>457.27638981486882</v>
      </c>
      <c r="N36" s="261">
        <v>462.10867169533248</v>
      </c>
      <c r="O36" s="261">
        <v>474.1510016799333</v>
      </c>
      <c r="P36" s="261">
        <v>446.6650967883873</v>
      </c>
      <c r="Q36" s="261">
        <v>468.53369176516009</v>
      </c>
      <c r="R36" s="261">
        <v>501.37380125091931</v>
      </c>
      <c r="S36" s="261">
        <v>527.28482422971524</v>
      </c>
      <c r="T36" s="261">
        <v>517.9571132559073</v>
      </c>
      <c r="U36" s="261">
        <v>520.73270647668005</v>
      </c>
      <c r="V36" s="261">
        <v>532.77738616906447</v>
      </c>
      <c r="W36" s="261">
        <v>561.40242029848912</v>
      </c>
      <c r="X36" s="261">
        <v>471.55081490447748</v>
      </c>
      <c r="Y36" s="261">
        <v>449.81179553828218</v>
      </c>
      <c r="DA36" s="70" t="s">
        <v>1155</v>
      </c>
    </row>
    <row r="37" spans="1:105" ht="12" customHeight="1" x14ac:dyDescent="0.25">
      <c r="A37" s="60" t="s">
        <v>1012</v>
      </c>
      <c r="B37" s="262">
        <v>472.52890481388522</v>
      </c>
      <c r="C37" s="262">
        <v>447.3209672488764</v>
      </c>
      <c r="D37" s="262">
        <v>437.04887252716458</v>
      </c>
      <c r="E37" s="262">
        <v>447.72075276488641</v>
      </c>
      <c r="F37" s="262">
        <v>463.75589979113272</v>
      </c>
      <c r="G37" s="262">
        <v>477.22903469650129</v>
      </c>
      <c r="H37" s="262">
        <v>454.25659399352293</v>
      </c>
      <c r="I37" s="262">
        <v>448.94957913494278</v>
      </c>
      <c r="J37" s="262">
        <v>432.90291376348182</v>
      </c>
      <c r="K37" s="262">
        <v>398.84712526232693</v>
      </c>
      <c r="L37" s="262">
        <v>453.94136714272918</v>
      </c>
      <c r="M37" s="262">
        <v>451.48238295476023</v>
      </c>
      <c r="N37" s="262">
        <v>457.20397769153539</v>
      </c>
      <c r="O37" s="262">
        <v>469.6273922544168</v>
      </c>
      <c r="P37" s="262">
        <v>441.82683104240459</v>
      </c>
      <c r="Q37" s="262">
        <v>463.4800239259373</v>
      </c>
      <c r="R37" s="262">
        <v>496.75015965139232</v>
      </c>
      <c r="S37" s="262">
        <v>522.81000491354905</v>
      </c>
      <c r="T37" s="262">
        <v>512.44493724143831</v>
      </c>
      <c r="U37" s="262">
        <v>516.2849042387727</v>
      </c>
      <c r="V37" s="262">
        <v>528.02912976911932</v>
      </c>
      <c r="W37" s="262">
        <v>556.32121424261595</v>
      </c>
      <c r="X37" s="262">
        <v>464.13106484654918</v>
      </c>
      <c r="Y37" s="262">
        <v>444.36692788243101</v>
      </c>
      <c r="DA37" s="72" t="s">
        <v>1156</v>
      </c>
    </row>
    <row r="38" spans="1:105" ht="12" customHeight="1" x14ac:dyDescent="0.25">
      <c r="A38" s="59" t="s">
        <v>28</v>
      </c>
      <c r="B38" s="230">
        <v>0.69172999503135535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0.35453185970480472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0.31816247356521082</v>
      </c>
      <c r="H39" s="295">
        <v>0</v>
      </c>
      <c r="I39" s="295">
        <v>0.98415002589277367</v>
      </c>
      <c r="J39" s="295">
        <v>0</v>
      </c>
      <c r="K39" s="295">
        <v>0</v>
      </c>
      <c r="L39" s="295">
        <v>0</v>
      </c>
      <c r="M39" s="295">
        <v>0.31791532626562008</v>
      </c>
      <c r="N39" s="295">
        <v>0.32626912999947821</v>
      </c>
      <c r="O39" s="295">
        <v>1.2395983464361191</v>
      </c>
      <c r="P39" s="295">
        <v>1.933841505949125</v>
      </c>
      <c r="Q39" s="295">
        <v>0.2287564995620657</v>
      </c>
      <c r="R39" s="295">
        <v>9.764605089650176E-2</v>
      </c>
      <c r="S39" s="295">
        <v>0.12021927971646849</v>
      </c>
      <c r="T39" s="295">
        <v>0.12939239244642481</v>
      </c>
      <c r="U39" s="295">
        <v>0.12619310431745229</v>
      </c>
      <c r="V39" s="295">
        <v>8.7675258063955916E-2</v>
      </c>
      <c r="W39" s="295">
        <v>0.1133028763338754</v>
      </c>
      <c r="X39" s="295">
        <v>9.631374262634812E-2</v>
      </c>
      <c r="Y39" s="295">
        <v>0.28883596564920272</v>
      </c>
      <c r="DA39" s="122" t="s">
        <v>1158</v>
      </c>
    </row>
    <row r="40" spans="1:105" ht="12" customHeight="1" x14ac:dyDescent="0.25">
      <c r="A40" s="59" t="s">
        <v>159</v>
      </c>
      <c r="B40" s="295">
        <v>1.2515361408274599</v>
      </c>
      <c r="C40" s="295">
        <v>1.0310975805798239</v>
      </c>
      <c r="D40" s="295">
        <v>0.79846063913565235</v>
      </c>
      <c r="E40" s="295">
        <v>0.81160960753246314</v>
      </c>
      <c r="F40" s="295">
        <v>0.81083280874478303</v>
      </c>
      <c r="G40" s="295">
        <v>0.5334361923795311</v>
      </c>
      <c r="H40" s="295">
        <v>0.53418977082572539</v>
      </c>
      <c r="I40" s="295">
        <v>0.27520233443056002</v>
      </c>
      <c r="J40" s="295">
        <v>0.27225387169705739</v>
      </c>
      <c r="K40" s="295">
        <v>0.27229329731652041</v>
      </c>
      <c r="L40" s="295">
        <v>0.27327299092622409</v>
      </c>
      <c r="M40" s="295">
        <v>0.26831061456551669</v>
      </c>
      <c r="N40" s="295">
        <v>0.54925984988185195</v>
      </c>
      <c r="O40" s="295">
        <v>0.26125989831423441</v>
      </c>
      <c r="P40" s="295">
        <v>0.27133532751261108</v>
      </c>
      <c r="Q40" s="295">
        <v>0.20216354749133059</v>
      </c>
      <c r="R40" s="295">
        <v>0.19674911306648249</v>
      </c>
      <c r="S40" s="295">
        <v>0.17076865814539441</v>
      </c>
      <c r="T40" s="295">
        <v>1.9476037530533279</v>
      </c>
      <c r="U40" s="295">
        <v>1.015116094615047</v>
      </c>
      <c r="V40" s="295">
        <v>0.42129231033407277</v>
      </c>
      <c r="W40" s="295">
        <v>0.49853484020893363</v>
      </c>
      <c r="X40" s="295">
        <v>1.8629336969993511</v>
      </c>
      <c r="Y40" s="295">
        <v>1.849513077909138</v>
      </c>
      <c r="DA40" s="122" t="s">
        <v>1159</v>
      </c>
    </row>
    <row r="41" spans="1:105" ht="12" customHeight="1" x14ac:dyDescent="0.25">
      <c r="A41" s="59" t="s">
        <v>32</v>
      </c>
      <c r="B41" s="295">
        <v>1.685631025357702</v>
      </c>
      <c r="C41" s="295">
        <v>3.4784926999178349</v>
      </c>
      <c r="D41" s="295">
        <v>0</v>
      </c>
      <c r="E41" s="295">
        <v>0.26115830949595931</v>
      </c>
      <c r="F41" s="295">
        <v>0</v>
      </c>
      <c r="G41" s="295">
        <v>0</v>
      </c>
      <c r="H41" s="295">
        <v>0.51455444737113043</v>
      </c>
      <c r="I41" s="295">
        <v>0.26518986752260609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2.4200582338492011E-4</v>
      </c>
      <c r="S41" s="295">
        <v>2.4004834167446441E-4</v>
      </c>
      <c r="T41" s="295">
        <v>2.4883515112908308E-4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1160</v>
      </c>
    </row>
    <row r="42" spans="1:105" ht="12" customHeight="1" x14ac:dyDescent="0.25">
      <c r="A42" s="59" t="s">
        <v>35</v>
      </c>
      <c r="B42" s="295">
        <v>468.90000765266871</v>
      </c>
      <c r="C42" s="295">
        <v>442.81137696837868</v>
      </c>
      <c r="D42" s="295">
        <v>436.25041188802902</v>
      </c>
      <c r="E42" s="295">
        <v>446.64798484785791</v>
      </c>
      <c r="F42" s="295">
        <v>462.94506698238791</v>
      </c>
      <c r="G42" s="295">
        <v>476.37743603055662</v>
      </c>
      <c r="H42" s="295">
        <v>453.20784977532611</v>
      </c>
      <c r="I42" s="295">
        <v>447.42503690709691</v>
      </c>
      <c r="J42" s="295">
        <v>432.63065989178472</v>
      </c>
      <c r="K42" s="295">
        <v>398.57483196501028</v>
      </c>
      <c r="L42" s="295">
        <v>453.66809415180302</v>
      </c>
      <c r="M42" s="295">
        <v>450.8961570139291</v>
      </c>
      <c r="N42" s="295">
        <v>455.9739168519493</v>
      </c>
      <c r="O42" s="295">
        <v>468.12653400966639</v>
      </c>
      <c r="P42" s="295">
        <v>439.62165420894291</v>
      </c>
      <c r="Q42" s="295">
        <v>463.0491038788839</v>
      </c>
      <c r="R42" s="295">
        <v>496.45552248160601</v>
      </c>
      <c r="S42" s="295">
        <v>522.51877692734547</v>
      </c>
      <c r="T42" s="295">
        <v>510.36769226078741</v>
      </c>
      <c r="U42" s="295">
        <v>515.14359503984019</v>
      </c>
      <c r="V42" s="295">
        <v>527.5201622007213</v>
      </c>
      <c r="W42" s="295">
        <v>555.70937652607313</v>
      </c>
      <c r="X42" s="295">
        <v>462.17181740692348</v>
      </c>
      <c r="Y42" s="295">
        <v>442.22857883887258</v>
      </c>
      <c r="DA42" s="122" t="s">
        <v>1161</v>
      </c>
    </row>
    <row r="43" spans="1:105" ht="12" customHeight="1" x14ac:dyDescent="0.25">
      <c r="A43" s="60" t="s">
        <v>1019</v>
      </c>
      <c r="B43" s="262">
        <v>3.1556687423118892</v>
      </c>
      <c r="C43" s="262">
        <v>3.5134323212581409</v>
      </c>
      <c r="D43" s="262">
        <v>4.2254023383204142</v>
      </c>
      <c r="E43" s="262">
        <v>4.0623019042508552</v>
      </c>
      <c r="F43" s="262">
        <v>3.971237875097406</v>
      </c>
      <c r="G43" s="262">
        <v>4.0295268734372627</v>
      </c>
      <c r="H43" s="262">
        <v>4.8370207339524134</v>
      </c>
      <c r="I43" s="262">
        <v>5.517953016113923</v>
      </c>
      <c r="J43" s="262">
        <v>5.2527194833856656</v>
      </c>
      <c r="K43" s="262">
        <v>5.9844472438654366</v>
      </c>
      <c r="L43" s="262">
        <v>5.9345052764988253</v>
      </c>
      <c r="M43" s="262">
        <v>5.7940068601085306</v>
      </c>
      <c r="N43" s="262">
        <v>4.9046940037970232</v>
      </c>
      <c r="O43" s="262">
        <v>4.523609425516498</v>
      </c>
      <c r="P43" s="262">
        <v>4.8382657459826346</v>
      </c>
      <c r="Q43" s="262">
        <v>5.0536678392228147</v>
      </c>
      <c r="R43" s="262">
        <v>4.6236415995270184</v>
      </c>
      <c r="S43" s="262">
        <v>4.4748193161662089</v>
      </c>
      <c r="T43" s="262">
        <v>5.5121760144689631</v>
      </c>
      <c r="U43" s="262">
        <v>4.4478022379073154</v>
      </c>
      <c r="V43" s="262">
        <v>4.7482563999451388</v>
      </c>
      <c r="W43" s="262">
        <v>5.0812060558731833</v>
      </c>
      <c r="X43" s="262">
        <v>7.4197500579283524</v>
      </c>
      <c r="Y43" s="262">
        <v>5.4448676558512181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118.73424420143252</v>
      </c>
      <c r="C44" s="261">
        <f t="shared" si="1"/>
        <v>116.18666368804212</v>
      </c>
      <c r="D44" s="261">
        <f t="shared" si="1"/>
        <v>118.42868671108643</v>
      </c>
      <c r="E44" s="261">
        <f t="shared" si="1"/>
        <v>122.62632181374843</v>
      </c>
      <c r="F44" s="261">
        <f t="shared" si="1"/>
        <v>126.19877250453432</v>
      </c>
      <c r="G44" s="261">
        <f t="shared" si="1"/>
        <v>127.48638108281996</v>
      </c>
      <c r="H44" s="261">
        <f t="shared" si="1"/>
        <v>121.73814631821378</v>
      </c>
      <c r="I44" s="261">
        <f t="shared" si="1"/>
        <v>123.61070797743133</v>
      </c>
      <c r="J44" s="261">
        <f t="shared" si="1"/>
        <v>116.48868227239146</v>
      </c>
      <c r="K44" s="261">
        <f t="shared" si="1"/>
        <v>108.48688481352107</v>
      </c>
      <c r="L44" s="261">
        <f t="shared" si="1"/>
        <v>120.75229603619874</v>
      </c>
      <c r="M44" s="261">
        <f t="shared" si="1"/>
        <v>117.54856651414796</v>
      </c>
      <c r="N44" s="261">
        <f t="shared" si="1"/>
        <v>120.5880046152444</v>
      </c>
      <c r="O44" s="261">
        <f t="shared" si="1"/>
        <v>119.65338843759437</v>
      </c>
      <c r="P44" s="261">
        <f t="shared" si="1"/>
        <v>116.20975538088908</v>
      </c>
      <c r="Q44" s="261">
        <f t="shared" si="1"/>
        <v>116.88936778696743</v>
      </c>
      <c r="R44" s="261">
        <f t="shared" si="1"/>
        <v>124.38576435485506</v>
      </c>
      <c r="S44" s="261">
        <f t="shared" si="1"/>
        <v>127.88799965574462</v>
      </c>
      <c r="T44" s="261">
        <f t="shared" si="1"/>
        <v>126.84868914063389</v>
      </c>
      <c r="U44" s="261">
        <f t="shared" si="1"/>
        <v>126.19876437633286</v>
      </c>
      <c r="V44" s="261">
        <f t="shared" si="1"/>
        <v>128.32198758185015</v>
      </c>
      <c r="W44" s="261">
        <f t="shared" si="1"/>
        <v>134.40514052470624</v>
      </c>
      <c r="X44" s="261">
        <f t="shared" si="1"/>
        <v>117.47190832653038</v>
      </c>
      <c r="Y44" s="261">
        <f t="shared" si="1"/>
        <v>110.33992623181554</v>
      </c>
      <c r="DA44" s="70"/>
    </row>
    <row r="45" spans="1:105" ht="12" customHeight="1" x14ac:dyDescent="0.25">
      <c r="A45" s="60" t="s">
        <v>1022</v>
      </c>
      <c r="B45" s="262">
        <v>63.073047158588921</v>
      </c>
      <c r="C45" s="262">
        <v>58.712010672779293</v>
      </c>
      <c r="D45" s="262">
        <v>56.189728470831042</v>
      </c>
      <c r="E45" s="262">
        <v>57.723979349991517</v>
      </c>
      <c r="F45" s="262">
        <v>60.123454733125527</v>
      </c>
      <c r="G45" s="262">
        <v>62.103254792791667</v>
      </c>
      <c r="H45" s="262">
        <v>58.0173499220111</v>
      </c>
      <c r="I45" s="262">
        <v>56.398328539561867</v>
      </c>
      <c r="J45" s="262">
        <v>54.686089025835727</v>
      </c>
      <c r="K45" s="262">
        <v>49.349924079266493</v>
      </c>
      <c r="L45" s="262">
        <v>57.057220857149581</v>
      </c>
      <c r="M45" s="262">
        <v>57.062349341656933</v>
      </c>
      <c r="N45" s="262">
        <v>58.478661384480979</v>
      </c>
      <c r="O45" s="262">
        <v>60.93595047089017</v>
      </c>
      <c r="P45" s="262">
        <v>56.425767051937527</v>
      </c>
      <c r="Q45" s="262">
        <v>59.678092545189138</v>
      </c>
      <c r="R45" s="262">
        <v>64.811798424888721</v>
      </c>
      <c r="S45" s="262">
        <v>68.916278391242784</v>
      </c>
      <c r="T45" s="262">
        <v>66.189977589074687</v>
      </c>
      <c r="U45" s="262">
        <v>67.995748597899947</v>
      </c>
      <c r="V45" s="262">
        <v>69.422722709009847</v>
      </c>
      <c r="W45" s="262">
        <v>73.078550595716848</v>
      </c>
      <c r="X45" s="262">
        <v>57.643533423533611</v>
      </c>
      <c r="Y45" s="262">
        <v>56.762798631735613</v>
      </c>
      <c r="DA45" s="72" t="s">
        <v>1163</v>
      </c>
    </row>
    <row r="46" spans="1:105" ht="12" customHeight="1" x14ac:dyDescent="0.25">
      <c r="A46" s="60" t="s">
        <v>1024</v>
      </c>
      <c r="B46" s="262">
        <v>50.276991869131876</v>
      </c>
      <c r="C46" s="262">
        <v>51.565756349084587</v>
      </c>
      <c r="D46" s="262">
        <v>55.335673747384106</v>
      </c>
      <c r="E46" s="262">
        <v>58.243025293802148</v>
      </c>
      <c r="F46" s="262">
        <v>59.533371267056957</v>
      </c>
      <c r="G46" s="262">
        <v>58.719910847753198</v>
      </c>
      <c r="H46" s="262">
        <v>55.866540750214753</v>
      </c>
      <c r="I46" s="262">
        <v>58.389901751647258</v>
      </c>
      <c r="J46" s="262">
        <v>53.38068706223207</v>
      </c>
      <c r="K46" s="262">
        <v>49.738271719688569</v>
      </c>
      <c r="L46" s="262">
        <v>54.227832334501571</v>
      </c>
      <c r="M46" s="262">
        <v>51.185450716158911</v>
      </c>
      <c r="N46" s="262">
        <v>54.130572977439897</v>
      </c>
      <c r="O46" s="262">
        <v>51.248444981818537</v>
      </c>
      <c r="P46" s="262">
        <v>51.90709917439321</v>
      </c>
      <c r="Q46" s="262">
        <v>48.94973164225042</v>
      </c>
      <c r="R46" s="262">
        <v>51.917567794076689</v>
      </c>
      <c r="S46" s="262">
        <v>51.485510688470868</v>
      </c>
      <c r="T46" s="262">
        <v>51.590977871909033</v>
      </c>
      <c r="U46" s="262">
        <v>50.756286872327749</v>
      </c>
      <c r="V46" s="262">
        <v>50.973095268123913</v>
      </c>
      <c r="W46" s="262">
        <v>52.85088893415184</v>
      </c>
      <c r="X46" s="262">
        <v>48.090133664298349</v>
      </c>
      <c r="Y46" s="262">
        <v>44.712286763119963</v>
      </c>
      <c r="DA46" s="72" t="s">
        <v>1164</v>
      </c>
    </row>
    <row r="47" spans="1:105" ht="12" customHeight="1" x14ac:dyDescent="0.25">
      <c r="A47" s="64" t="s">
        <v>28</v>
      </c>
      <c r="B47" s="229">
        <v>5.8726406013174881E-3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2.326330846756818E-3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1165</v>
      </c>
    </row>
    <row r="48" spans="1:105" ht="12" customHeight="1" x14ac:dyDescent="0.25">
      <c r="A48" s="64" t="s">
        <v>30</v>
      </c>
      <c r="B48" s="229">
        <v>16.875716203826219</v>
      </c>
      <c r="C48" s="229">
        <v>19.042058986709229</v>
      </c>
      <c r="D48" s="229">
        <v>22.110092204845721</v>
      </c>
      <c r="E48" s="229">
        <v>23.959314453075201</v>
      </c>
      <c r="F48" s="229">
        <v>23.315165238351209</v>
      </c>
      <c r="G48" s="229">
        <v>22.58435652247276</v>
      </c>
      <c r="H48" s="229">
        <v>27.30581677371131</v>
      </c>
      <c r="I48" s="229">
        <v>29.561228692425999</v>
      </c>
      <c r="J48" s="229">
        <v>25.487201021952991</v>
      </c>
      <c r="K48" s="229">
        <v>24.83287642636472</v>
      </c>
      <c r="L48" s="229">
        <v>28.144206788499719</v>
      </c>
      <c r="M48" s="229">
        <v>24.26716088092288</v>
      </c>
      <c r="N48" s="229">
        <v>28.23010101926176</v>
      </c>
      <c r="O48" s="229">
        <v>25.403361978089741</v>
      </c>
      <c r="P48" s="229">
        <v>25.88047498842942</v>
      </c>
      <c r="Q48" s="229">
        <v>26.175242253047621</v>
      </c>
      <c r="R48" s="229">
        <v>29.61106936962036</v>
      </c>
      <c r="S48" s="229">
        <v>29.9740453267022</v>
      </c>
      <c r="T48" s="229">
        <v>30.98967883459445</v>
      </c>
      <c r="U48" s="229">
        <v>27.69815163223527</v>
      </c>
      <c r="V48" s="229">
        <v>30.26131571821815</v>
      </c>
      <c r="W48" s="229">
        <v>30.129342229746189</v>
      </c>
      <c r="X48" s="229">
        <v>28.338224067547088</v>
      </c>
      <c r="Y48" s="229">
        <v>27.30719982441083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2.0066352304615692E-3</v>
      </c>
      <c r="H49" s="229">
        <v>0</v>
      </c>
      <c r="I49" s="229">
        <v>5.4056704359486049E-3</v>
      </c>
      <c r="J49" s="229">
        <v>0</v>
      </c>
      <c r="K49" s="229">
        <v>0</v>
      </c>
      <c r="L49" s="229">
        <v>0</v>
      </c>
      <c r="M49" s="229">
        <v>2.337762402862791E-3</v>
      </c>
      <c r="N49" s="229">
        <v>2.1622188157560192E-3</v>
      </c>
      <c r="O49" s="229">
        <v>9.7559609270287152E-3</v>
      </c>
      <c r="P49" s="229">
        <v>1.3048011325653209E-2</v>
      </c>
      <c r="Q49" s="229">
        <v>1.91287727268121E-3</v>
      </c>
      <c r="R49" s="229">
        <v>8.2290652690060018E-4</v>
      </c>
      <c r="S49" s="229">
        <v>1.1434290816063339E-3</v>
      </c>
      <c r="T49" s="229">
        <v>1.1758056481846731E-3</v>
      </c>
      <c r="U49" s="229">
        <v>1.2137585619033369E-3</v>
      </c>
      <c r="V49" s="229">
        <v>8.676783603919862E-4</v>
      </c>
      <c r="W49" s="229">
        <v>1.123553680451108E-3</v>
      </c>
      <c r="X49" s="229">
        <v>8.2650521649497999E-4</v>
      </c>
      <c r="Y49" s="229">
        <v>2.6241173778603429E-3</v>
      </c>
      <c r="DA49" s="73" t="s">
        <v>1167</v>
      </c>
    </row>
    <row r="50" spans="1:105" ht="12" customHeight="1" x14ac:dyDescent="0.25">
      <c r="A50" s="64" t="s">
        <v>159</v>
      </c>
      <c r="B50" s="229">
        <v>1.0935257658131661E-2</v>
      </c>
      <c r="C50" s="229">
        <v>7.5855920106463184E-3</v>
      </c>
      <c r="D50" s="229">
        <v>4.8176213710291564E-3</v>
      </c>
      <c r="E50" s="229">
        <v>4.621164439262998E-3</v>
      </c>
      <c r="F50" s="229">
        <v>4.7739038744395229E-3</v>
      </c>
      <c r="G50" s="229">
        <v>3.4283355311901858E-3</v>
      </c>
      <c r="H50" s="229">
        <v>3.3586696988688299E-3</v>
      </c>
      <c r="I50" s="229">
        <v>1.54035822951082E-3</v>
      </c>
      <c r="J50" s="229">
        <v>1.7116212895584789E-3</v>
      </c>
      <c r="K50" s="229">
        <v>1.673620637869074E-3</v>
      </c>
      <c r="L50" s="229">
        <v>1.8172441461882E-3</v>
      </c>
      <c r="M50" s="229">
        <v>2.010518722526096E-3</v>
      </c>
      <c r="N50" s="229">
        <v>3.709222404364772E-3</v>
      </c>
      <c r="O50" s="229">
        <v>2.0952853699528601E-3</v>
      </c>
      <c r="P50" s="229">
        <v>1.865568297078837E-3</v>
      </c>
      <c r="Q50" s="229">
        <v>1.722653289529918E-3</v>
      </c>
      <c r="R50" s="229">
        <v>1.689623609935248E-3</v>
      </c>
      <c r="S50" s="229">
        <v>1.6551015335008409E-3</v>
      </c>
      <c r="T50" s="229">
        <v>1.8034693460746189E-2</v>
      </c>
      <c r="U50" s="229">
        <v>9.9493282418898453E-3</v>
      </c>
      <c r="V50" s="229">
        <v>4.248607474869345E-3</v>
      </c>
      <c r="W50" s="229">
        <v>5.0416578745848843E-3</v>
      </c>
      <c r="X50" s="229">
        <v>1.6290563276087869E-2</v>
      </c>
      <c r="Y50" s="229">
        <v>1.712264121513353E-2</v>
      </c>
      <c r="DA50" s="73" t="s">
        <v>1168</v>
      </c>
    </row>
    <row r="51" spans="1:105" ht="12" customHeight="1" x14ac:dyDescent="0.25">
      <c r="A51" s="64" t="s">
        <v>32</v>
      </c>
      <c r="B51" s="229">
        <v>1.427859683065015E-2</v>
      </c>
      <c r="C51" s="229">
        <v>2.4809510684294551E-2</v>
      </c>
      <c r="D51" s="229">
        <v>0</v>
      </c>
      <c r="E51" s="229">
        <v>1.4416023506433459E-3</v>
      </c>
      <c r="F51" s="229">
        <v>0</v>
      </c>
      <c r="G51" s="229">
        <v>0</v>
      </c>
      <c r="H51" s="229">
        <v>3.1364650659291568E-3</v>
      </c>
      <c r="I51" s="229">
        <v>1.4390104103250299E-3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2.0148392037464141E-6</v>
      </c>
      <c r="S51" s="229">
        <v>2.2555506039024172E-6</v>
      </c>
      <c r="T51" s="229">
        <v>2.233866842571619E-6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1169</v>
      </c>
    </row>
    <row r="52" spans="1:105" ht="12" customHeight="1" x14ac:dyDescent="0.25">
      <c r="A52" s="64" t="s">
        <v>33</v>
      </c>
      <c r="B52" s="229">
        <v>1.014612269555148</v>
      </c>
      <c r="C52" s="229">
        <v>0.93747435309952243</v>
      </c>
      <c r="D52" s="229">
        <v>0.93447827693970287</v>
      </c>
      <c r="E52" s="229">
        <v>0.75162999869237168</v>
      </c>
      <c r="F52" s="229">
        <v>0.36370657124506972</v>
      </c>
      <c r="G52" s="229">
        <v>0.34571559525514239</v>
      </c>
      <c r="H52" s="229">
        <v>0.26284254149497499</v>
      </c>
      <c r="I52" s="229">
        <v>0.40331916954145292</v>
      </c>
      <c r="J52" s="229">
        <v>0.33163831416361012</v>
      </c>
      <c r="K52" s="229">
        <v>0.18329951996548299</v>
      </c>
      <c r="L52" s="229">
        <v>0.27988226431529861</v>
      </c>
      <c r="M52" s="229">
        <v>0.32759192854668961</v>
      </c>
      <c r="N52" s="229">
        <v>0.28268870656448869</v>
      </c>
      <c r="O52" s="229">
        <v>0.16635868427750949</v>
      </c>
      <c r="P52" s="229">
        <v>0.53141191338290839</v>
      </c>
      <c r="Q52" s="229">
        <v>8.3994645382066316E-2</v>
      </c>
      <c r="R52" s="229">
        <v>5.2653977151693714E-3</v>
      </c>
      <c r="S52" s="229">
        <v>7.7981561982638668E-3</v>
      </c>
      <c r="T52" s="229">
        <v>8.003848738746067E-3</v>
      </c>
      <c r="U52" s="229">
        <v>0.48374986443123691</v>
      </c>
      <c r="V52" s="229">
        <v>0.25002563895438412</v>
      </c>
      <c r="W52" s="229">
        <v>0.37017573292981037</v>
      </c>
      <c r="X52" s="229">
        <v>0.31549915682214502</v>
      </c>
      <c r="Y52" s="229">
        <v>0.1578563468055513</v>
      </c>
      <c r="DA52" s="73" t="s">
        <v>1170</v>
      </c>
    </row>
    <row r="53" spans="1:105" ht="12" customHeight="1" x14ac:dyDescent="0.25">
      <c r="A53" s="64" t="s">
        <v>35</v>
      </c>
      <c r="B53" s="229">
        <v>4.0108822229833807</v>
      </c>
      <c r="C53" s="229">
        <v>3.1892056714014112</v>
      </c>
      <c r="D53" s="229">
        <v>2.5768494565291218</v>
      </c>
      <c r="E53" s="229">
        <v>2.489680780359762</v>
      </c>
      <c r="F53" s="229">
        <v>2.6683688487139809</v>
      </c>
      <c r="G53" s="229">
        <v>2.9972713928049761</v>
      </c>
      <c r="H53" s="229">
        <v>2.7896081078767101</v>
      </c>
      <c r="I53" s="229">
        <v>2.451680917268789</v>
      </c>
      <c r="J53" s="229">
        <v>2.6627166482214308</v>
      </c>
      <c r="K53" s="229">
        <v>2.3983026523912381</v>
      </c>
      <c r="L53" s="229">
        <v>2.9534447432717439</v>
      </c>
      <c r="M53" s="229">
        <v>3.3076598835937938</v>
      </c>
      <c r="N53" s="229">
        <v>3.0145262175179299</v>
      </c>
      <c r="O53" s="229">
        <v>3.675426394188702</v>
      </c>
      <c r="P53" s="229">
        <v>2.9590883448879088</v>
      </c>
      <c r="Q53" s="229">
        <v>3.8627457247389909</v>
      </c>
      <c r="R53" s="229">
        <v>4.1737994432963132</v>
      </c>
      <c r="S53" s="229">
        <v>4.9578390209596934</v>
      </c>
      <c r="T53" s="229">
        <v>4.6266365151627697</v>
      </c>
      <c r="U53" s="229">
        <v>4.9428837261376346</v>
      </c>
      <c r="V53" s="229">
        <v>5.2080624647730334</v>
      </c>
      <c r="W53" s="229">
        <v>5.4846233888088092</v>
      </c>
      <c r="X53" s="229">
        <v>3.9565458830966391</v>
      </c>
      <c r="Y53" s="229">
        <v>4.0080598669942846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9.118310209527955E-2</v>
      </c>
      <c r="R55" s="229">
        <v>0.26977468694261308</v>
      </c>
      <c r="S55" s="229">
        <v>0.29639206908260229</v>
      </c>
      <c r="T55" s="229">
        <v>0.19791818279964721</v>
      </c>
      <c r="U55" s="229">
        <v>0.16150547900541451</v>
      </c>
      <c r="V55" s="229">
        <v>0.1368987972422398</v>
      </c>
      <c r="W55" s="229">
        <v>2.132182119537657E-2</v>
      </c>
      <c r="X55" s="229">
        <v>2.1303959173056108E-2</v>
      </c>
      <c r="Y55" s="229">
        <v>9.6570368429093334E-2</v>
      </c>
      <c r="DA55" s="73" t="s">
        <v>1173</v>
      </c>
    </row>
    <row r="56" spans="1:105" ht="12" customHeight="1" x14ac:dyDescent="0.25">
      <c r="A56" s="64" t="s">
        <v>39</v>
      </c>
      <c r="B56" s="229">
        <v>28.34469467767704</v>
      </c>
      <c r="C56" s="229">
        <v>28.364622235179489</v>
      </c>
      <c r="D56" s="229">
        <v>29.70943618769854</v>
      </c>
      <c r="E56" s="229">
        <v>31.036337294884898</v>
      </c>
      <c r="F56" s="229">
        <v>33.181356704872258</v>
      </c>
      <c r="G56" s="229">
        <v>32.787132366458657</v>
      </c>
      <c r="H56" s="229">
        <v>25.50177819236696</v>
      </c>
      <c r="I56" s="229">
        <v>25.965287933335219</v>
      </c>
      <c r="J56" s="229">
        <v>24.897419456604482</v>
      </c>
      <c r="K56" s="229">
        <v>22.322119500329261</v>
      </c>
      <c r="L56" s="229">
        <v>22.84848129426862</v>
      </c>
      <c r="M56" s="229">
        <v>23.278689741970162</v>
      </c>
      <c r="N56" s="229">
        <v>22.59505926202884</v>
      </c>
      <c r="O56" s="229">
        <v>21.991446678965598</v>
      </c>
      <c r="P56" s="229">
        <v>22.521210348070252</v>
      </c>
      <c r="Q56" s="229">
        <v>18.732930386424261</v>
      </c>
      <c r="R56" s="229">
        <v>17.855144351526189</v>
      </c>
      <c r="S56" s="229">
        <v>16.246635329362391</v>
      </c>
      <c r="T56" s="229">
        <v>15.74952775763764</v>
      </c>
      <c r="U56" s="229">
        <v>17.458833083714399</v>
      </c>
      <c r="V56" s="229">
        <v>15.111676363100839</v>
      </c>
      <c r="W56" s="229">
        <v>16.839260549916609</v>
      </c>
      <c r="X56" s="229">
        <v>15.44144352916684</v>
      </c>
      <c r="Y56" s="229">
        <v>13.1228535978872</v>
      </c>
      <c r="DA56" s="73" t="s">
        <v>1174</v>
      </c>
    </row>
    <row r="57" spans="1:105" ht="12" customHeight="1" x14ac:dyDescent="0.25">
      <c r="A57" s="60" t="s">
        <v>1036</v>
      </c>
      <c r="B57" s="262">
        <v>5.3842051737117274</v>
      </c>
      <c r="C57" s="262">
        <v>5.9088966661782383</v>
      </c>
      <c r="D57" s="262">
        <v>6.9032844928712809</v>
      </c>
      <c r="E57" s="262">
        <v>6.6593171699547646</v>
      </c>
      <c r="F57" s="262">
        <v>6.5419465043518246</v>
      </c>
      <c r="G57" s="262">
        <v>6.6632154422751082</v>
      </c>
      <c r="H57" s="262">
        <v>7.8542556459879398</v>
      </c>
      <c r="I57" s="262">
        <v>8.8224776862222214</v>
      </c>
      <c r="J57" s="262">
        <v>8.4219061843236585</v>
      </c>
      <c r="K57" s="262">
        <v>9.3986890145660027</v>
      </c>
      <c r="L57" s="262">
        <v>9.4672428445476058</v>
      </c>
      <c r="M57" s="262">
        <v>9.3007664563321111</v>
      </c>
      <c r="N57" s="262">
        <v>7.9787702533235381</v>
      </c>
      <c r="O57" s="262">
        <v>7.468992984885654</v>
      </c>
      <c r="P57" s="262">
        <v>7.876889154558345</v>
      </c>
      <c r="Q57" s="262">
        <v>8.2615435995278634</v>
      </c>
      <c r="R57" s="262">
        <v>7.6563981358896456</v>
      </c>
      <c r="S57" s="262">
        <v>7.4862105760309721</v>
      </c>
      <c r="T57" s="262">
        <v>9.0677336796501802</v>
      </c>
      <c r="U57" s="262">
        <v>7.4467289061051671</v>
      </c>
      <c r="V57" s="262">
        <v>7.9261696047163941</v>
      </c>
      <c r="W57" s="262">
        <v>8.4757009948375401</v>
      </c>
      <c r="X57" s="262">
        <v>11.73824123869842</v>
      </c>
      <c r="Y57" s="262">
        <v>8.8648408369599689</v>
      </c>
      <c r="DA57" s="72" t="s">
        <v>1175</v>
      </c>
    </row>
    <row r="58" spans="1:105" ht="12" customHeight="1" x14ac:dyDescent="0.25">
      <c r="A58" s="132" t="s">
        <v>1038</v>
      </c>
      <c r="B58" s="316">
        <v>198.38196583887179</v>
      </c>
      <c r="C58" s="316">
        <v>199.49993318439209</v>
      </c>
      <c r="D58" s="316">
        <v>209.5113451133891</v>
      </c>
      <c r="E58" s="316">
        <v>218.2692755552132</v>
      </c>
      <c r="F58" s="316">
        <v>222.97922847708369</v>
      </c>
      <c r="G58" s="316">
        <v>222.67140358964161</v>
      </c>
      <c r="H58" s="316">
        <v>215.56288032774239</v>
      </c>
      <c r="I58" s="316">
        <v>222.84805203993301</v>
      </c>
      <c r="J58" s="316">
        <v>206.6292970738227</v>
      </c>
      <c r="K58" s="316">
        <v>193.73263797502349</v>
      </c>
      <c r="L58" s="316">
        <v>213.50246121379769</v>
      </c>
      <c r="M58" s="316">
        <v>204.34559909642911</v>
      </c>
      <c r="N58" s="316">
        <v>212.19053340944501</v>
      </c>
      <c r="O58" s="316">
        <v>205.3192284766059</v>
      </c>
      <c r="P58" s="316">
        <v>203.9191929690173</v>
      </c>
      <c r="Q58" s="316">
        <v>200.08899156552999</v>
      </c>
      <c r="R58" s="316">
        <v>212.37466993600549</v>
      </c>
      <c r="S58" s="316">
        <v>214.86228319631101</v>
      </c>
      <c r="T58" s="316">
        <v>215.74940844724591</v>
      </c>
      <c r="U58" s="316">
        <v>211.5467998869357</v>
      </c>
      <c r="V58" s="316">
        <v>215.00550312535611</v>
      </c>
      <c r="W58" s="316">
        <v>220.1786689903129</v>
      </c>
      <c r="X58" s="316">
        <v>201.88741813333999</v>
      </c>
      <c r="Y58" s="316">
        <v>188.28550419434259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145.25393151515519</v>
      </c>
      <c r="C61" s="223">
        <v>167.25414504199551</v>
      </c>
      <c r="D61" s="223">
        <v>187.08668921963829</v>
      </c>
      <c r="E61" s="223">
        <v>199.64853737607589</v>
      </c>
      <c r="F61" s="223">
        <v>227.56747650467551</v>
      </c>
      <c r="G61" s="223">
        <v>231.83701725971369</v>
      </c>
      <c r="H61" s="223">
        <v>244.0730177584052</v>
      </c>
      <c r="I61" s="223">
        <v>249.39348514807321</v>
      </c>
      <c r="J61" s="223">
        <v>202.3382517234337</v>
      </c>
      <c r="K61" s="223">
        <v>205.06939063584031</v>
      </c>
      <c r="L61" s="223">
        <v>186.7331119640501</v>
      </c>
      <c r="M61" s="223">
        <v>157.33711981286311</v>
      </c>
      <c r="N61" s="223">
        <v>117.81700926385621</v>
      </c>
      <c r="O61" s="223">
        <v>228.39135734235469</v>
      </c>
      <c r="P61" s="223">
        <v>242.52755738469099</v>
      </c>
      <c r="Q61" s="223">
        <v>184.90856573081331</v>
      </c>
      <c r="R61" s="223">
        <v>225.04728544872901</v>
      </c>
      <c r="S61" s="223">
        <v>203.3848092618716</v>
      </c>
      <c r="T61" s="223">
        <v>158.61223437234611</v>
      </c>
      <c r="U61" s="223">
        <v>166.52898458479149</v>
      </c>
      <c r="V61" s="223">
        <v>214.2314978878799</v>
      </c>
      <c r="W61" s="223">
        <v>192.13490625426579</v>
      </c>
      <c r="X61" s="223">
        <v>202.5998317769573</v>
      </c>
      <c r="Y61" s="223">
        <v>331.6961111934516</v>
      </c>
      <c r="DA61" s="89" t="s">
        <v>1177</v>
      </c>
    </row>
    <row r="62" spans="1:105" ht="12" customHeight="1" x14ac:dyDescent="0.25">
      <c r="A62" s="55" t="s">
        <v>91</v>
      </c>
      <c r="B62" s="259">
        <v>0.34423258997078088</v>
      </c>
      <c r="C62" s="259">
        <v>0.38822664228251519</v>
      </c>
      <c r="D62" s="259">
        <v>0.4260889973634468</v>
      </c>
      <c r="E62" s="259">
        <v>0.43349233061588632</v>
      </c>
      <c r="F62" s="259">
        <v>0.49109572496535331</v>
      </c>
      <c r="G62" s="259">
        <v>0.51794636903028779</v>
      </c>
      <c r="H62" s="259">
        <v>0.58974843610480143</v>
      </c>
      <c r="I62" s="259">
        <v>0.60038755679089284</v>
      </c>
      <c r="J62" s="259">
        <v>0.50943737864923144</v>
      </c>
      <c r="K62" s="259">
        <v>0.54835445880289468</v>
      </c>
      <c r="L62" s="259">
        <v>0.49599937401513938</v>
      </c>
      <c r="M62" s="259">
        <v>0.43607642146368591</v>
      </c>
      <c r="N62" s="259">
        <v>0.29549763745222191</v>
      </c>
      <c r="O62" s="259">
        <v>0.59655794847438182</v>
      </c>
      <c r="P62" s="259">
        <v>0.61664721127568856</v>
      </c>
      <c r="Q62" s="259">
        <v>0.51800988656038494</v>
      </c>
      <c r="R62" s="259">
        <v>0.60420516183806816</v>
      </c>
      <c r="S62" s="259">
        <v>0.5610320231390481</v>
      </c>
      <c r="T62" s="259">
        <v>0.46157377782335163</v>
      </c>
      <c r="U62" s="259">
        <v>0.46061751126318312</v>
      </c>
      <c r="V62" s="259">
        <v>0.61124016061815689</v>
      </c>
      <c r="W62" s="259">
        <v>0.55162739838194919</v>
      </c>
      <c r="X62" s="259">
        <v>0.6496457369081482</v>
      </c>
      <c r="Y62" s="259">
        <v>1.0079135967173241</v>
      </c>
      <c r="DA62" s="67" t="s">
        <v>1178</v>
      </c>
    </row>
    <row r="63" spans="1:105" ht="12" customHeight="1" x14ac:dyDescent="0.25">
      <c r="A63" s="173" t="s">
        <v>92</v>
      </c>
      <c r="B63" s="224">
        <v>0.72667477370901545</v>
      </c>
      <c r="C63" s="224">
        <v>0.81954618954702685</v>
      </c>
      <c r="D63" s="224">
        <v>0.89947359651584979</v>
      </c>
      <c r="E63" s="224">
        <v>0.91510202820026854</v>
      </c>
      <c r="F63" s="224">
        <v>1.0367027562351221</v>
      </c>
      <c r="G63" s="224">
        <v>1.093384448405766</v>
      </c>
      <c r="H63" s="224">
        <v>1.244958565335371</v>
      </c>
      <c r="I63" s="224">
        <v>1.2674177421892669</v>
      </c>
      <c r="J63" s="224">
        <v>1.0754219752414129</v>
      </c>
      <c r="K63" s="224">
        <v>1.157575906153298</v>
      </c>
      <c r="L63" s="224">
        <v>1.047054356192302</v>
      </c>
      <c r="M63" s="224">
        <v>0.92055704230055369</v>
      </c>
      <c r="N63" s="224">
        <v>0.6237953206155431</v>
      </c>
      <c r="O63" s="224">
        <v>1.259333441522003</v>
      </c>
      <c r="P63" s="224">
        <v>1.305919359781003</v>
      </c>
      <c r="Q63" s="224">
        <v>1.0935185338705209</v>
      </c>
      <c r="R63" s="224">
        <v>1.2754767039627639</v>
      </c>
      <c r="S63" s="224">
        <v>1.184338236227674</v>
      </c>
      <c r="T63" s="224">
        <v>0.97438194500488717</v>
      </c>
      <c r="U63" s="224">
        <v>0.97236326691785624</v>
      </c>
      <c r="V63" s="224">
        <v>1.2903275818154341</v>
      </c>
      <c r="W63" s="224">
        <v>1.1644850794775741</v>
      </c>
      <c r="X63" s="224">
        <v>1.371401728403538</v>
      </c>
      <c r="Y63" s="224">
        <v>2.12770494761978</v>
      </c>
      <c r="DA63" s="177" t="s">
        <v>1179</v>
      </c>
    </row>
    <row r="64" spans="1:105" ht="12" customHeight="1" x14ac:dyDescent="0.25">
      <c r="A64" s="173" t="s">
        <v>93</v>
      </c>
      <c r="B64" s="224">
        <v>4.3259792922410716</v>
      </c>
      <c r="C64" s="224">
        <v>4.8788536127651332</v>
      </c>
      <c r="D64" s="224">
        <v>5.3546707457376161</v>
      </c>
      <c r="E64" s="224">
        <v>5.4477086139601782</v>
      </c>
      <c r="F64" s="224">
        <v>6.1661593437908992</v>
      </c>
      <c r="G64" s="224">
        <v>6.50904455939708</v>
      </c>
      <c r="H64" s="224">
        <v>7.4113828746937731</v>
      </c>
      <c r="I64" s="224">
        <v>7.5399532190825651</v>
      </c>
      <c r="J64" s="224">
        <v>6.4021118712705682</v>
      </c>
      <c r="K64" s="224">
        <v>6.8911837597675953</v>
      </c>
      <c r="L64" s="224">
        <v>6.2332361416917479</v>
      </c>
      <c r="M64" s="224">
        <v>5.4801829462068721</v>
      </c>
      <c r="N64" s="224">
        <v>3.7135259640377969</v>
      </c>
      <c r="O64" s="224">
        <v>7.4969581815046844</v>
      </c>
      <c r="P64" s="224">
        <v>7.7365454191449263</v>
      </c>
      <c r="Q64" s="224">
        <v>6.5098427857356116</v>
      </c>
      <c r="R64" s="224">
        <v>7.5930608969897682</v>
      </c>
      <c r="S64" s="224">
        <v>7.0505030177114989</v>
      </c>
      <c r="T64" s="224">
        <v>5.8006088408851397</v>
      </c>
      <c r="U64" s="224">
        <v>5.7885914158717124</v>
      </c>
      <c r="V64" s="224">
        <v>7.6814698969807038</v>
      </c>
      <c r="W64" s="224">
        <v>6.9323148706974118</v>
      </c>
      <c r="X64" s="224">
        <v>8.1641137040391527</v>
      </c>
      <c r="Y64" s="224">
        <v>12.66647457214167</v>
      </c>
      <c r="DA64" s="177" t="s">
        <v>1180</v>
      </c>
    </row>
    <row r="65" spans="1:105" ht="12" customHeight="1" x14ac:dyDescent="0.25">
      <c r="A65" s="173" t="s">
        <v>94</v>
      </c>
      <c r="B65" s="224">
        <v>5.1196613485416318</v>
      </c>
      <c r="C65" s="224">
        <v>5.7739708350583614</v>
      </c>
      <c r="D65" s="224">
        <v>6.3370855473784804</v>
      </c>
      <c r="E65" s="224">
        <v>6.4471929579118763</v>
      </c>
      <c r="F65" s="224">
        <v>7.3039098411703742</v>
      </c>
      <c r="G65" s="224">
        <v>7.7032508931444514</v>
      </c>
      <c r="H65" s="224">
        <v>8.7711401002006042</v>
      </c>
      <c r="I65" s="224">
        <v>8.9293723435906767</v>
      </c>
      <c r="J65" s="224">
        <v>7.5766993973296497</v>
      </c>
      <c r="K65" s="224">
        <v>8.1555006987337944</v>
      </c>
      <c r="L65" s="224">
        <v>7.376840247059989</v>
      </c>
      <c r="M65" s="224">
        <v>6.4856253156259536</v>
      </c>
      <c r="N65" s="224">
        <v>4.3948419676879587</v>
      </c>
      <c r="O65" s="224">
        <v>8.87241580243413</v>
      </c>
      <c r="P65" s="224">
        <v>9.2006288266451843</v>
      </c>
      <c r="Q65" s="224">
        <v>7.7041955690794701</v>
      </c>
      <c r="R65" s="224">
        <v>8.9861503639567299</v>
      </c>
      <c r="S65" s="224">
        <v>8.3440500633682184</v>
      </c>
      <c r="T65" s="224">
        <v>6.8648393518555046</v>
      </c>
      <c r="U65" s="224">
        <v>6.8506171047771156</v>
      </c>
      <c r="V65" s="224">
        <v>9.0907796535440877</v>
      </c>
      <c r="W65" s="224">
        <v>8.2041780835811107</v>
      </c>
      <c r="X65" s="224">
        <v>9.661973521379279</v>
      </c>
      <c r="Y65" s="224">
        <v>14.990376954783009</v>
      </c>
      <c r="DA65" s="177" t="s">
        <v>1181</v>
      </c>
    </row>
    <row r="66" spans="1:105" ht="12" customHeight="1" x14ac:dyDescent="0.25">
      <c r="A66" s="56" t="s">
        <v>95</v>
      </c>
      <c r="B66" s="260">
        <v>3.568394889284876</v>
      </c>
      <c r="C66" s="260">
        <v>3.8350710813191808</v>
      </c>
      <c r="D66" s="260">
        <v>3.957510848663762</v>
      </c>
      <c r="E66" s="260">
        <v>4.1352593237374489</v>
      </c>
      <c r="F66" s="260">
        <v>4.7749017573114321</v>
      </c>
      <c r="G66" s="260">
        <v>5.0339488692248793</v>
      </c>
      <c r="H66" s="260">
        <v>5.2789541285004749</v>
      </c>
      <c r="I66" s="260">
        <v>5.1436761481842836</v>
      </c>
      <c r="J66" s="260">
        <v>4.3570596518712517</v>
      </c>
      <c r="K66" s="260">
        <v>4.3670705413602784</v>
      </c>
      <c r="L66" s="260">
        <v>4.1214296143432518</v>
      </c>
      <c r="M66" s="260">
        <v>3.6199647051018058</v>
      </c>
      <c r="N66" s="260">
        <v>2.6272411511509661</v>
      </c>
      <c r="O66" s="260">
        <v>5.4463344862180456</v>
      </c>
      <c r="P66" s="260">
        <v>5.4484123160252018</v>
      </c>
      <c r="Q66" s="260">
        <v>4.5127214887162452</v>
      </c>
      <c r="R66" s="260">
        <v>5.560712942648788</v>
      </c>
      <c r="S66" s="260">
        <v>5.2756904743032322</v>
      </c>
      <c r="T66" s="260">
        <v>4.0190910193661713</v>
      </c>
      <c r="U66" s="260">
        <v>4.3222108213370136</v>
      </c>
      <c r="V66" s="260">
        <v>5.6340263810729656</v>
      </c>
      <c r="W66" s="260">
        <v>5.0529750965447562</v>
      </c>
      <c r="X66" s="260">
        <v>4.9704057662053858</v>
      </c>
      <c r="Y66" s="260">
        <v>8.385710016640223</v>
      </c>
      <c r="DA66" s="68" t="s">
        <v>1182</v>
      </c>
    </row>
    <row r="67" spans="1:105" ht="12" customHeight="1" x14ac:dyDescent="0.25">
      <c r="A67" s="37" t="s">
        <v>159</v>
      </c>
      <c r="B67" s="226">
        <v>8.6868700650107739E-3</v>
      </c>
      <c r="C67" s="226">
        <v>8.0563154407871304E-3</v>
      </c>
      <c r="D67" s="226">
        <v>6.4330107420042353E-3</v>
      </c>
      <c r="E67" s="226">
        <v>6.7098567341995416E-3</v>
      </c>
      <c r="F67" s="226">
        <v>7.5038959713498738E-3</v>
      </c>
      <c r="G67" s="226">
        <v>5.0662465029128814E-3</v>
      </c>
      <c r="H67" s="226">
        <v>5.4798899778010623E-3</v>
      </c>
      <c r="I67" s="226">
        <v>2.7463993852032331E-3</v>
      </c>
      <c r="J67" s="226">
        <v>2.3842159605176241E-3</v>
      </c>
      <c r="K67" s="226">
        <v>2.5291546243454439E-3</v>
      </c>
      <c r="L67" s="226">
        <v>2.140805699907042E-3</v>
      </c>
      <c r="M67" s="226">
        <v>1.8613606526718771E-3</v>
      </c>
      <c r="N67" s="226">
        <v>2.7849969681459528E-3</v>
      </c>
      <c r="O67" s="226">
        <v>2.7031407505458348E-3</v>
      </c>
      <c r="P67" s="226">
        <v>2.9541374230970092E-3</v>
      </c>
      <c r="Q67" s="226">
        <v>1.732512645888769E-3</v>
      </c>
      <c r="R67" s="226">
        <v>1.966402710863905E-3</v>
      </c>
      <c r="S67" s="226">
        <v>1.5492404745139569E-3</v>
      </c>
      <c r="T67" s="226">
        <v>1.346056410836566E-2</v>
      </c>
      <c r="U67" s="226">
        <v>7.6366803694781146E-3</v>
      </c>
      <c r="V67" s="226">
        <v>4.0249691585054048E-3</v>
      </c>
      <c r="W67" s="226">
        <v>4.0493640686382797E-3</v>
      </c>
      <c r="X67" s="226">
        <v>1.678442138731899E-2</v>
      </c>
      <c r="Y67" s="226">
        <v>3.0356003335161221E-2</v>
      </c>
      <c r="DA67" s="69" t="s">
        <v>1183</v>
      </c>
    </row>
    <row r="68" spans="1:105" ht="12" customHeight="1" x14ac:dyDescent="0.25">
      <c r="A68" s="37" t="s">
        <v>35</v>
      </c>
      <c r="B68" s="226">
        <v>3.3344631870524042</v>
      </c>
      <c r="C68" s="226">
        <v>3.5447141769021568</v>
      </c>
      <c r="D68" s="226">
        <v>3.600993783322918</v>
      </c>
      <c r="E68" s="226">
        <v>3.7831817324919661</v>
      </c>
      <c r="F68" s="226">
        <v>4.3894560930649469</v>
      </c>
      <c r="G68" s="226">
        <v>4.6353312852775819</v>
      </c>
      <c r="H68" s="226">
        <v>4.763206961916957</v>
      </c>
      <c r="I68" s="226">
        <v>4.5746473340438536</v>
      </c>
      <c r="J68" s="226">
        <v>3.8816339479125439</v>
      </c>
      <c r="K68" s="226">
        <v>3.7929232885414521</v>
      </c>
      <c r="L68" s="226">
        <v>3.641200019384339</v>
      </c>
      <c r="M68" s="226">
        <v>3.2047559755273269</v>
      </c>
      <c r="N68" s="226">
        <v>2.3687140183627191</v>
      </c>
      <c r="O68" s="226">
        <v>4.9623217677675182</v>
      </c>
      <c r="P68" s="226">
        <v>4.9037597592045374</v>
      </c>
      <c r="Q68" s="226">
        <v>4.0656161098671708</v>
      </c>
      <c r="R68" s="226">
        <v>5.0835346033980118</v>
      </c>
      <c r="S68" s="226">
        <v>4.8566670058986681</v>
      </c>
      <c r="T68" s="226">
        <v>3.6138622090883912</v>
      </c>
      <c r="U68" s="226">
        <v>3.9704795334628411</v>
      </c>
      <c r="V68" s="226">
        <v>5.1634960021184622</v>
      </c>
      <c r="W68" s="226">
        <v>4.6245000899014386</v>
      </c>
      <c r="X68" s="226">
        <v>4.2661703429609306</v>
      </c>
      <c r="Y68" s="226">
        <v>7.4363487242037802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1186</v>
      </c>
    </row>
    <row r="71" spans="1:105" ht="12" customHeight="1" x14ac:dyDescent="0.25">
      <c r="A71" s="37" t="s">
        <v>40</v>
      </c>
      <c r="B71" s="226">
        <v>0.22524483216746091</v>
      </c>
      <c r="C71" s="226">
        <v>0.28230058897623661</v>
      </c>
      <c r="D71" s="226">
        <v>0.35008405459883879</v>
      </c>
      <c r="E71" s="226">
        <v>0.34536773451128377</v>
      </c>
      <c r="F71" s="226">
        <v>0.37794176827513459</v>
      </c>
      <c r="G71" s="226">
        <v>0.39355133744438497</v>
      </c>
      <c r="H71" s="226">
        <v>0.51026727660571647</v>
      </c>
      <c r="I71" s="226">
        <v>0.56628241475522612</v>
      </c>
      <c r="J71" s="226">
        <v>0.4730414879981899</v>
      </c>
      <c r="K71" s="226">
        <v>0.57161809819448028</v>
      </c>
      <c r="L71" s="226">
        <v>0.47808878925900539</v>
      </c>
      <c r="M71" s="226">
        <v>0.41334736892180729</v>
      </c>
      <c r="N71" s="226">
        <v>0.25574213582010108</v>
      </c>
      <c r="O71" s="226">
        <v>0.48130957769998201</v>
      </c>
      <c r="P71" s="226">
        <v>0.54169841939756835</v>
      </c>
      <c r="Q71" s="226">
        <v>0.4453728662031855</v>
      </c>
      <c r="R71" s="226">
        <v>0.47521193653991178</v>
      </c>
      <c r="S71" s="226">
        <v>0.41747422793004979</v>
      </c>
      <c r="T71" s="226">
        <v>0.3917682461694148</v>
      </c>
      <c r="U71" s="226">
        <v>0.34409460750469412</v>
      </c>
      <c r="V71" s="226">
        <v>0.46650540979599803</v>
      </c>
      <c r="W71" s="226">
        <v>0.42442564257467918</v>
      </c>
      <c r="X71" s="226">
        <v>0.68745100185713626</v>
      </c>
      <c r="Y71" s="226">
        <v>0.91900528910128232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106.31511993552604</v>
      </c>
      <c r="C72" s="261">
        <f t="shared" si="2"/>
        <v>124.458520086349</v>
      </c>
      <c r="D72" s="261">
        <f t="shared" si="2"/>
        <v>141.67571769634989</v>
      </c>
      <c r="E72" s="261">
        <f t="shared" si="2"/>
        <v>152.48817575861329</v>
      </c>
      <c r="F72" s="261">
        <f t="shared" si="2"/>
        <v>173.52378901268204</v>
      </c>
      <c r="G72" s="261">
        <f t="shared" si="2"/>
        <v>175.05529962113724</v>
      </c>
      <c r="H72" s="261">
        <f t="shared" si="2"/>
        <v>182.89232649617551</v>
      </c>
      <c r="I72" s="261">
        <f t="shared" si="2"/>
        <v>188.61514384612772</v>
      </c>
      <c r="J72" s="261">
        <f t="shared" si="2"/>
        <v>151.06169482516844</v>
      </c>
      <c r="K72" s="261">
        <f t="shared" si="2"/>
        <v>152.37395298010361</v>
      </c>
      <c r="L72" s="261">
        <f t="shared" si="2"/>
        <v>137.87322026919202</v>
      </c>
      <c r="M72" s="261">
        <f t="shared" si="2"/>
        <v>114.58946352628138</v>
      </c>
      <c r="N72" s="261">
        <f t="shared" si="2"/>
        <v>87.390561273102463</v>
      </c>
      <c r="O72" s="261">
        <f t="shared" si="2"/>
        <v>166.28743322647296</v>
      </c>
      <c r="P72" s="261">
        <f t="shared" si="2"/>
        <v>179.31850255925229</v>
      </c>
      <c r="Q72" s="261">
        <f t="shared" si="2"/>
        <v>132.76367591036163</v>
      </c>
      <c r="R72" s="261">
        <f t="shared" si="2"/>
        <v>162.01885044723937</v>
      </c>
      <c r="S72" s="261">
        <f t="shared" si="2"/>
        <v>144.28789714798907</v>
      </c>
      <c r="T72" s="261">
        <f t="shared" si="2"/>
        <v>112.31752622451891</v>
      </c>
      <c r="U72" s="261">
        <f t="shared" si="2"/>
        <v>118.07689732842798</v>
      </c>
      <c r="V72" s="261">
        <f t="shared" si="2"/>
        <v>150.78440518779814</v>
      </c>
      <c r="W72" s="261">
        <f t="shared" si="2"/>
        <v>135.12143862518175</v>
      </c>
      <c r="X72" s="261">
        <f t="shared" si="2"/>
        <v>142.56974433408249</v>
      </c>
      <c r="Y72" s="261">
        <f t="shared" si="2"/>
        <v>233.58943670913675</v>
      </c>
      <c r="DA72" s="70"/>
    </row>
    <row r="73" spans="1:105" ht="12" customHeight="1" x14ac:dyDescent="0.25">
      <c r="A73" s="60" t="s">
        <v>1052</v>
      </c>
      <c r="B73" s="262">
        <v>106.2960119563554</v>
      </c>
      <c r="C73" s="262">
        <v>124.4369700448644</v>
      </c>
      <c r="D73" s="262">
        <v>141.65206595644011</v>
      </c>
      <c r="E73" s="262">
        <v>152.464113067673</v>
      </c>
      <c r="F73" s="262">
        <v>173.49652881955441</v>
      </c>
      <c r="G73" s="262">
        <v>175.0265489777662</v>
      </c>
      <c r="H73" s="262">
        <v>182.85959019763399</v>
      </c>
      <c r="I73" s="262">
        <v>188.5818169814911</v>
      </c>
      <c r="J73" s="262">
        <v>151.03341650666059</v>
      </c>
      <c r="K73" s="262">
        <v>152.34351441652129</v>
      </c>
      <c r="L73" s="262">
        <v>137.84568787980339</v>
      </c>
      <c r="M73" s="262">
        <v>114.5652573952499</v>
      </c>
      <c r="N73" s="262">
        <v>87.37415851849434</v>
      </c>
      <c r="O73" s="262">
        <v>166.25431893925659</v>
      </c>
      <c r="P73" s="262">
        <v>179.28416329108441</v>
      </c>
      <c r="Q73" s="262">
        <v>132.73492174120111</v>
      </c>
      <c r="R73" s="262">
        <v>161.98531167147101</v>
      </c>
      <c r="S73" s="262">
        <v>144.2567548665069</v>
      </c>
      <c r="T73" s="262">
        <v>112.29190476278249</v>
      </c>
      <c r="U73" s="262">
        <v>118.0513289480152</v>
      </c>
      <c r="V73" s="262">
        <v>150.7504759068479</v>
      </c>
      <c r="W73" s="262">
        <v>135.09081838425939</v>
      </c>
      <c r="X73" s="262">
        <v>142.53368320108461</v>
      </c>
      <c r="Y73" s="262">
        <v>233.5334885143028</v>
      </c>
      <c r="DA73" s="72" t="s">
        <v>1188</v>
      </c>
    </row>
    <row r="74" spans="1:105" ht="12" customHeight="1" x14ac:dyDescent="0.25">
      <c r="A74" s="64" t="s">
        <v>28</v>
      </c>
      <c r="B74" s="229">
        <v>1.230758205766341E-2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3.730687977322635E-3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1189</v>
      </c>
    </row>
    <row r="75" spans="1:105" ht="12" customHeight="1" x14ac:dyDescent="0.25">
      <c r="A75" s="64" t="s">
        <v>30</v>
      </c>
      <c r="B75" s="229">
        <v>35.367269353046282</v>
      </c>
      <c r="C75" s="229">
        <v>45.560213306705137</v>
      </c>
      <c r="D75" s="229">
        <v>56.128145216993943</v>
      </c>
      <c r="E75" s="229">
        <v>62.201027426596283</v>
      </c>
      <c r="F75" s="229">
        <v>67.422994315905811</v>
      </c>
      <c r="G75" s="229">
        <v>66.735090559321094</v>
      </c>
      <c r="H75" s="229">
        <v>88.754314029404512</v>
      </c>
      <c r="I75" s="229">
        <v>94.886817237001409</v>
      </c>
      <c r="J75" s="229">
        <v>71.590921629417238</v>
      </c>
      <c r="K75" s="229">
        <v>75.531121903581692</v>
      </c>
      <c r="L75" s="229">
        <v>71.073968388655942</v>
      </c>
      <c r="M75" s="229">
        <v>53.932503520393468</v>
      </c>
      <c r="N75" s="229">
        <v>45.27202079531753</v>
      </c>
      <c r="O75" s="229">
        <v>81.861871144242627</v>
      </c>
      <c r="P75" s="229">
        <v>89.006233575034145</v>
      </c>
      <c r="Q75" s="229">
        <v>70.556457778031813</v>
      </c>
      <c r="R75" s="229">
        <v>91.894226144531416</v>
      </c>
      <c r="S75" s="229">
        <v>83.571988244954156</v>
      </c>
      <c r="T75" s="229">
        <v>67.131356367192339</v>
      </c>
      <c r="U75" s="229">
        <v>64.077307343230373</v>
      </c>
      <c r="V75" s="229">
        <v>89.083785855275551</v>
      </c>
      <c r="W75" s="229">
        <v>76.026359745314892</v>
      </c>
      <c r="X75" s="229">
        <v>83.215572671385274</v>
      </c>
      <c r="Y75" s="229">
        <v>141.97526029142509</v>
      </c>
      <c r="DA75" s="73" t="s">
        <v>1190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5.9294575734812598E-3</v>
      </c>
      <c r="H76" s="229">
        <v>0</v>
      </c>
      <c r="I76" s="229">
        <v>1.735133772808084E-2</v>
      </c>
      <c r="J76" s="229">
        <v>0</v>
      </c>
      <c r="K76" s="229">
        <v>0</v>
      </c>
      <c r="L76" s="229">
        <v>0</v>
      </c>
      <c r="M76" s="229">
        <v>5.1955554109074731E-3</v>
      </c>
      <c r="N76" s="229">
        <v>3.4675049559384549E-3</v>
      </c>
      <c r="O76" s="229">
        <v>3.1438406341078563E-2</v>
      </c>
      <c r="P76" s="229">
        <v>4.4873764653082952E-2</v>
      </c>
      <c r="Q76" s="229">
        <v>5.1562405123022027E-3</v>
      </c>
      <c r="R76" s="229">
        <v>2.5537868131300192E-3</v>
      </c>
      <c r="S76" s="229">
        <v>3.188046215497493E-3</v>
      </c>
      <c r="T76" s="229">
        <v>2.5470876419257308E-3</v>
      </c>
      <c r="U76" s="229">
        <v>2.807926732592626E-3</v>
      </c>
      <c r="V76" s="229">
        <v>2.5542866003635768E-3</v>
      </c>
      <c r="W76" s="229">
        <v>2.8373438808302919E-3</v>
      </c>
      <c r="X76" s="229">
        <v>2.427043584050196E-3</v>
      </c>
      <c r="Y76" s="229">
        <v>1.364327906752015E-2</v>
      </c>
      <c r="DA76" s="73" t="s">
        <v>1191</v>
      </c>
    </row>
    <row r="77" spans="1:105" ht="12" customHeight="1" x14ac:dyDescent="0.25">
      <c r="A77" s="64" t="s">
        <v>159</v>
      </c>
      <c r="B77" s="229">
        <v>2.2917557890219601E-2</v>
      </c>
      <c r="C77" s="229">
        <v>1.8149360334609999E-2</v>
      </c>
      <c r="D77" s="229">
        <v>1.2229897071815699E-2</v>
      </c>
      <c r="E77" s="229">
        <v>1.199705344626485E-2</v>
      </c>
      <c r="F77" s="229">
        <v>1.3805216068620009E-2</v>
      </c>
      <c r="G77" s="229">
        <v>1.013047601839156E-2</v>
      </c>
      <c r="H77" s="229">
        <v>1.091695691232508E-2</v>
      </c>
      <c r="I77" s="229">
        <v>4.9443036121347818E-3</v>
      </c>
      <c r="J77" s="229">
        <v>4.8077678476533504E-3</v>
      </c>
      <c r="K77" s="229">
        <v>5.0904471253692919E-3</v>
      </c>
      <c r="L77" s="229">
        <v>4.5891772317927602E-3</v>
      </c>
      <c r="M77" s="229">
        <v>4.4682733432445934E-3</v>
      </c>
      <c r="N77" s="229">
        <v>5.9484021580469369E-3</v>
      </c>
      <c r="O77" s="229">
        <v>6.7520189301493354E-3</v>
      </c>
      <c r="P77" s="229">
        <v>6.4159258156665866E-3</v>
      </c>
      <c r="Q77" s="229">
        <v>4.6434838277286169E-3</v>
      </c>
      <c r="R77" s="229">
        <v>5.2435341720493862E-3</v>
      </c>
      <c r="S77" s="229">
        <v>4.6146632659795237E-3</v>
      </c>
      <c r="T77" s="229">
        <v>3.9067634103226112E-2</v>
      </c>
      <c r="U77" s="229">
        <v>2.30169208429165E-2</v>
      </c>
      <c r="V77" s="229">
        <v>1.250712434312719E-2</v>
      </c>
      <c r="W77" s="229">
        <v>1.272178105858433E-2</v>
      </c>
      <c r="X77" s="229">
        <v>4.7837456183838799E-2</v>
      </c>
      <c r="Y77" s="229">
        <v>8.9023827379844336E-2</v>
      </c>
      <c r="DA77" s="73" t="s">
        <v>1192</v>
      </c>
    </row>
    <row r="78" spans="1:105" ht="12" customHeight="1" x14ac:dyDescent="0.25">
      <c r="A78" s="64" t="s">
        <v>32</v>
      </c>
      <c r="B78" s="229">
        <v>2.992435840907658E-2</v>
      </c>
      <c r="C78" s="229">
        <v>5.935947365777898E-2</v>
      </c>
      <c r="D78" s="229">
        <v>0</v>
      </c>
      <c r="E78" s="229">
        <v>3.7425589753926911E-3</v>
      </c>
      <c r="F78" s="229">
        <v>0</v>
      </c>
      <c r="G78" s="229">
        <v>0</v>
      </c>
      <c r="H78" s="229">
        <v>1.0194707146491179E-2</v>
      </c>
      <c r="I78" s="229">
        <v>4.61899331815114E-3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6.2527998270774476E-6</v>
      </c>
      <c r="S78" s="229">
        <v>6.2888024122425399E-6</v>
      </c>
      <c r="T78" s="229">
        <v>4.8391114953448227E-6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1193</v>
      </c>
    </row>
    <row r="79" spans="1:105" ht="12" customHeight="1" x14ac:dyDescent="0.25">
      <c r="A79" s="64" t="s">
        <v>33</v>
      </c>
      <c r="B79" s="229">
        <v>2.12637288947337</v>
      </c>
      <c r="C79" s="229">
        <v>2.2430101454149982</v>
      </c>
      <c r="D79" s="229">
        <v>2.3722439483405999</v>
      </c>
      <c r="E79" s="229">
        <v>1.951314519239763</v>
      </c>
      <c r="F79" s="229">
        <v>1.051769774523291</v>
      </c>
      <c r="G79" s="229">
        <v>1.0215638215843861</v>
      </c>
      <c r="H79" s="229">
        <v>0.85433846060928809</v>
      </c>
      <c r="I79" s="229">
        <v>1.29459004314879</v>
      </c>
      <c r="J79" s="229">
        <v>0.93153785455488147</v>
      </c>
      <c r="K79" s="229">
        <v>0.55751972303466413</v>
      </c>
      <c r="L79" s="229">
        <v>0.70680063417596051</v>
      </c>
      <c r="M79" s="229">
        <v>0.72805603120577811</v>
      </c>
      <c r="N79" s="229">
        <v>0.45334194849167497</v>
      </c>
      <c r="O79" s="229">
        <v>0.53608782915415076</v>
      </c>
      <c r="P79" s="229">
        <v>1.8275929212373909</v>
      </c>
      <c r="Q79" s="229">
        <v>0.22641107169850561</v>
      </c>
      <c r="R79" s="229">
        <v>1.6340498964724719E-2</v>
      </c>
      <c r="S79" s="229">
        <v>2.174239115976296E-2</v>
      </c>
      <c r="T79" s="229">
        <v>1.7338328185255509E-2</v>
      </c>
      <c r="U79" s="229">
        <v>1.119113981032996</v>
      </c>
      <c r="V79" s="229">
        <v>0.73602981067778528</v>
      </c>
      <c r="W79" s="229">
        <v>0.93104466512747119</v>
      </c>
      <c r="X79" s="229">
        <v>0.92646747903869342</v>
      </c>
      <c r="Y79" s="229">
        <v>0.82072479311251245</v>
      </c>
      <c r="DA79" s="73" t="s">
        <v>1194</v>
      </c>
    </row>
    <row r="80" spans="1:105" ht="12" customHeight="1" x14ac:dyDescent="0.25">
      <c r="A80" s="64" t="s">
        <v>35</v>
      </c>
      <c r="B80" s="229">
        <v>8.405803357337561</v>
      </c>
      <c r="C80" s="229">
        <v>7.6305241344655812</v>
      </c>
      <c r="D80" s="229">
        <v>6.5415276950631673</v>
      </c>
      <c r="E80" s="229">
        <v>6.4634863742001034</v>
      </c>
      <c r="F80" s="229">
        <v>7.7164118667127974</v>
      </c>
      <c r="G80" s="229">
        <v>8.8567136119493899</v>
      </c>
      <c r="H80" s="229">
        <v>9.0672898041207723</v>
      </c>
      <c r="I80" s="229">
        <v>7.8695037185626546</v>
      </c>
      <c r="J80" s="229">
        <v>7.4792967152404124</v>
      </c>
      <c r="K80" s="229">
        <v>7.2946237435114503</v>
      </c>
      <c r="L80" s="229">
        <v>7.4584812390844366</v>
      </c>
      <c r="M80" s="229">
        <v>7.3511021413479156</v>
      </c>
      <c r="N80" s="229">
        <v>4.8343324564932999</v>
      </c>
      <c r="O80" s="229">
        <v>11.84399459176816</v>
      </c>
      <c r="P80" s="229">
        <v>10.176679852746309</v>
      </c>
      <c r="Q80" s="229">
        <v>10.412192292244679</v>
      </c>
      <c r="R80" s="229">
        <v>12.95286114582859</v>
      </c>
      <c r="S80" s="229">
        <v>13.82317467875813</v>
      </c>
      <c r="T80" s="229">
        <v>10.022446064659951</v>
      </c>
      <c r="U80" s="229">
        <v>11.43493919330577</v>
      </c>
      <c r="V80" s="229">
        <v>15.331584576589529</v>
      </c>
      <c r="W80" s="229">
        <v>13.882707449255641</v>
      </c>
      <c r="X80" s="229">
        <v>11.61844971928044</v>
      </c>
      <c r="Y80" s="229">
        <v>20.838655978612621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0.24578785674109629</v>
      </c>
      <c r="R82" s="229">
        <v>0.83721177984233319</v>
      </c>
      <c r="S82" s="229">
        <v>0.82638410142132523</v>
      </c>
      <c r="T82" s="229">
        <v>0.42874003735199118</v>
      </c>
      <c r="U82" s="229">
        <v>0.37362912707148133</v>
      </c>
      <c r="V82" s="229">
        <v>0.40300505275223258</v>
      </c>
      <c r="W82" s="229">
        <v>5.3844635952391313E-2</v>
      </c>
      <c r="X82" s="229">
        <v>6.2559360054743468E-2</v>
      </c>
      <c r="Y82" s="229">
        <v>0.50208748177478713</v>
      </c>
      <c r="DA82" s="73" t="s">
        <v>1197</v>
      </c>
    </row>
    <row r="83" spans="1:105" ht="12" customHeight="1" x14ac:dyDescent="0.25">
      <c r="A83" s="64" t="s">
        <v>39</v>
      </c>
      <c r="B83" s="229">
        <v>60.331416858141239</v>
      </c>
      <c r="C83" s="229">
        <v>68.925713624286246</v>
      </c>
      <c r="D83" s="229">
        <v>76.597919198970573</v>
      </c>
      <c r="E83" s="229">
        <v>81.832545135215199</v>
      </c>
      <c r="F83" s="229">
        <v>97.291547646343872</v>
      </c>
      <c r="G83" s="229">
        <v>98.397121051319431</v>
      </c>
      <c r="H83" s="229">
        <v>84.162536239440627</v>
      </c>
      <c r="I83" s="229">
        <v>84.503991348119868</v>
      </c>
      <c r="J83" s="229">
        <v>71.026852539600426</v>
      </c>
      <c r="K83" s="229">
        <v>68.955158599268074</v>
      </c>
      <c r="L83" s="229">
        <v>58.601848440655303</v>
      </c>
      <c r="M83" s="229">
        <v>52.543931873548587</v>
      </c>
      <c r="N83" s="229">
        <v>36.801316723100527</v>
      </c>
      <c r="O83" s="229">
        <v>71.974174948820433</v>
      </c>
      <c r="P83" s="229">
        <v>78.22236725159776</v>
      </c>
      <c r="Q83" s="229">
        <v>51.284273018145001</v>
      </c>
      <c r="R83" s="229">
        <v>56.276868528518918</v>
      </c>
      <c r="S83" s="229">
        <v>46.005656451929653</v>
      </c>
      <c r="T83" s="229">
        <v>34.650404404536268</v>
      </c>
      <c r="U83" s="229">
        <v>41.020514455799074</v>
      </c>
      <c r="V83" s="229">
        <v>45.181009200609289</v>
      </c>
      <c r="W83" s="229">
        <v>44.181302763669628</v>
      </c>
      <c r="X83" s="229">
        <v>46.660369471557587</v>
      </c>
      <c r="Y83" s="229">
        <v>69.294092862930412</v>
      </c>
      <c r="DA83" s="73" t="s">
        <v>1198</v>
      </c>
    </row>
    <row r="84" spans="1:105" ht="12" customHeight="1" x14ac:dyDescent="0.25">
      <c r="A84" s="60" t="s">
        <v>1064</v>
      </c>
      <c r="B84" s="262">
        <v>1.910797917064162E-2</v>
      </c>
      <c r="C84" s="262">
        <v>2.155004148460235E-2</v>
      </c>
      <c r="D84" s="262">
        <v>2.365173990978426E-2</v>
      </c>
      <c r="E84" s="262">
        <v>2.406269094028644E-2</v>
      </c>
      <c r="F84" s="262">
        <v>2.7260193127633971E-2</v>
      </c>
      <c r="G84" s="262">
        <v>2.8750643371042439E-2</v>
      </c>
      <c r="H84" s="262">
        <v>3.2736298541534217E-2</v>
      </c>
      <c r="I84" s="262">
        <v>3.3326864636630073E-2</v>
      </c>
      <c r="J84" s="262">
        <v>2.8278318507849759E-2</v>
      </c>
      <c r="K84" s="262">
        <v>3.0438563582325429E-2</v>
      </c>
      <c r="L84" s="262">
        <v>2.7532389388631211E-2</v>
      </c>
      <c r="M84" s="262">
        <v>2.4206131031473031E-2</v>
      </c>
      <c r="N84" s="262">
        <v>1.6402754608127429E-2</v>
      </c>
      <c r="O84" s="262">
        <v>3.3114287216375278E-2</v>
      </c>
      <c r="P84" s="262">
        <v>3.4339268167887772E-2</v>
      </c>
      <c r="Q84" s="262">
        <v>2.8754169160515691E-2</v>
      </c>
      <c r="R84" s="262">
        <v>3.3538775768371991E-2</v>
      </c>
      <c r="S84" s="262">
        <v>3.1142281482162429E-2</v>
      </c>
      <c r="T84" s="262">
        <v>2.5621461736413751E-2</v>
      </c>
      <c r="U84" s="262">
        <v>2.55683804127807E-2</v>
      </c>
      <c r="V84" s="262">
        <v>3.3929280950251613E-2</v>
      </c>
      <c r="W84" s="262">
        <v>3.062024092237231E-2</v>
      </c>
      <c r="X84" s="262">
        <v>3.6061132997868388E-2</v>
      </c>
      <c r="Y84" s="262">
        <v>5.5948194833951859E-2</v>
      </c>
      <c r="DA84" s="72" t="s">
        <v>1199</v>
      </c>
    </row>
    <row r="85" spans="1:105" ht="12" customHeight="1" x14ac:dyDescent="0.25">
      <c r="A85" s="57" t="s">
        <v>1010</v>
      </c>
      <c r="B85" s="261">
        <v>18.180919660970648</v>
      </c>
      <c r="C85" s="261">
        <v>19.67190200668847</v>
      </c>
      <c r="D85" s="261">
        <v>20.42942817631786</v>
      </c>
      <c r="E85" s="261">
        <v>21.38998953116991</v>
      </c>
      <c r="F85" s="261">
        <v>24.667183833337241</v>
      </c>
      <c r="G85" s="261">
        <v>25.934773849959502</v>
      </c>
      <c r="H85" s="261">
        <v>27.21403982922849</v>
      </c>
      <c r="I85" s="261">
        <v>26.603803034325932</v>
      </c>
      <c r="J85" s="261">
        <v>22.44510659704201</v>
      </c>
      <c r="K85" s="261">
        <v>22.455914557881648</v>
      </c>
      <c r="L85" s="261">
        <v>21.179691991002041</v>
      </c>
      <c r="M85" s="261">
        <v>18.533944284089198</v>
      </c>
      <c r="N85" s="261">
        <v>13.515092738588351</v>
      </c>
      <c r="O85" s="261">
        <v>27.8653566886939</v>
      </c>
      <c r="P85" s="261">
        <v>28.01480873295047</v>
      </c>
      <c r="Q85" s="261">
        <v>23.032673385275501</v>
      </c>
      <c r="R85" s="261">
        <v>28.376134458766249</v>
      </c>
      <c r="S85" s="261">
        <v>26.811314713865901</v>
      </c>
      <c r="T85" s="261">
        <v>20.462543326743621</v>
      </c>
      <c r="U85" s="261">
        <v>21.969783874359951</v>
      </c>
      <c r="V85" s="261">
        <v>28.603165904252322</v>
      </c>
      <c r="W85" s="261">
        <v>25.6454590700335</v>
      </c>
      <c r="X85" s="261">
        <v>25.253288464904269</v>
      </c>
      <c r="Y85" s="261">
        <v>42.650468753982473</v>
      </c>
      <c r="DA85" s="70" t="s">
        <v>1200</v>
      </c>
    </row>
    <row r="86" spans="1:105" ht="12" customHeight="1" x14ac:dyDescent="0.25">
      <c r="A86" s="60" t="s">
        <v>1012</v>
      </c>
      <c r="B86" s="262">
        <v>18.060308308259138</v>
      </c>
      <c r="C86" s="262">
        <v>19.518595390341481</v>
      </c>
      <c r="D86" s="262">
        <v>20.233807088700459</v>
      </c>
      <c r="E86" s="262">
        <v>21.19765696290213</v>
      </c>
      <c r="F86" s="262">
        <v>24.457747076685241</v>
      </c>
      <c r="G86" s="262">
        <v>25.71762474025012</v>
      </c>
      <c r="H86" s="262">
        <v>26.927312088554672</v>
      </c>
      <c r="I86" s="262">
        <v>26.280790883164009</v>
      </c>
      <c r="J86" s="262">
        <v>22.17602903696298</v>
      </c>
      <c r="K86" s="262">
        <v>22.123958640628341</v>
      </c>
      <c r="L86" s="262">
        <v>20.90637694793616</v>
      </c>
      <c r="M86" s="262">
        <v>18.299106442646401</v>
      </c>
      <c r="N86" s="262">
        <v>13.37164727137276</v>
      </c>
      <c r="O86" s="262">
        <v>27.59950891084307</v>
      </c>
      <c r="P86" s="262">
        <v>27.711352988484489</v>
      </c>
      <c r="Q86" s="262">
        <v>22.784239851499169</v>
      </c>
      <c r="R86" s="262">
        <v>28.114451308609659</v>
      </c>
      <c r="S86" s="262">
        <v>26.583779644657941</v>
      </c>
      <c r="T86" s="262">
        <v>20.244777921782411</v>
      </c>
      <c r="U86" s="262">
        <v>21.78213049160264</v>
      </c>
      <c r="V86" s="262">
        <v>28.348246740846879</v>
      </c>
      <c r="W86" s="262">
        <v>25.41334417843218</v>
      </c>
      <c r="X86" s="262">
        <v>24.855933434167419</v>
      </c>
      <c r="Y86" s="262">
        <v>42.134194703081803</v>
      </c>
      <c r="DA86" s="72" t="s">
        <v>1201</v>
      </c>
    </row>
    <row r="87" spans="1:105" ht="12" customHeight="1" x14ac:dyDescent="0.25">
      <c r="A87" s="59" t="s">
        <v>28</v>
      </c>
      <c r="B87" s="230">
        <v>2.6438291603044679E-2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1.036884018020263E-2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1202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1.7145610402316581E-2</v>
      </c>
      <c r="H88" s="295">
        <v>0</v>
      </c>
      <c r="I88" s="295">
        <v>5.7610569716948758E-2</v>
      </c>
      <c r="J88" s="295">
        <v>0</v>
      </c>
      <c r="K88" s="295">
        <v>0</v>
      </c>
      <c r="L88" s="295">
        <v>0</v>
      </c>
      <c r="M88" s="295">
        <v>1.288547818191651E-2</v>
      </c>
      <c r="N88" s="295">
        <v>9.5422523310462765E-3</v>
      </c>
      <c r="O88" s="295">
        <v>7.2849893708490862E-2</v>
      </c>
      <c r="P88" s="295">
        <v>0.1212904260900247</v>
      </c>
      <c r="Q88" s="295">
        <v>1.124545327641637E-2</v>
      </c>
      <c r="R88" s="295">
        <v>5.526450450130266E-3</v>
      </c>
      <c r="S88" s="295">
        <v>6.1128953367113924E-3</v>
      </c>
      <c r="T88" s="295">
        <v>5.1118082343582644E-3</v>
      </c>
      <c r="U88" s="295">
        <v>5.3241042742398709E-3</v>
      </c>
      <c r="V88" s="295">
        <v>4.7070127546773874E-3</v>
      </c>
      <c r="W88" s="295">
        <v>5.1757957794206682E-3</v>
      </c>
      <c r="X88" s="295">
        <v>5.1579567859943503E-3</v>
      </c>
      <c r="Y88" s="295">
        <v>2.7386985957550861E-2</v>
      </c>
      <c r="DA88" s="122" t="s">
        <v>1203</v>
      </c>
    </row>
    <row r="89" spans="1:105" ht="12" customHeight="1" x14ac:dyDescent="0.25">
      <c r="A89" s="59" t="s">
        <v>159</v>
      </c>
      <c r="B89" s="295">
        <v>4.7834382895953119E-2</v>
      </c>
      <c r="C89" s="295">
        <v>4.4991355104757082E-2</v>
      </c>
      <c r="D89" s="295">
        <v>3.6965885409502103E-2</v>
      </c>
      <c r="E89" s="295">
        <v>3.8426233186700909E-2</v>
      </c>
      <c r="F89" s="295">
        <v>4.276203012552466E-2</v>
      </c>
      <c r="G89" s="295">
        <v>2.874659926592522E-2</v>
      </c>
      <c r="H89" s="295">
        <v>3.1665571537620667E-2</v>
      </c>
      <c r="I89" s="295">
        <v>1.6109904848700611E-2</v>
      </c>
      <c r="J89" s="295">
        <v>1.394656763035361E-2</v>
      </c>
      <c r="K89" s="295">
        <v>1.510404680487246E-2</v>
      </c>
      <c r="L89" s="295">
        <v>1.258565218225031E-2</v>
      </c>
      <c r="M89" s="295">
        <v>1.0874941483859051E-2</v>
      </c>
      <c r="N89" s="295">
        <v>1.6063965606840019E-2</v>
      </c>
      <c r="O89" s="295">
        <v>1.535396999939765E-2</v>
      </c>
      <c r="P89" s="295">
        <v>1.701813586379131E-2</v>
      </c>
      <c r="Q89" s="295">
        <v>9.938168890766404E-3</v>
      </c>
      <c r="R89" s="295">
        <v>1.113536302273487E-2</v>
      </c>
      <c r="S89" s="295">
        <v>8.6832239928188743E-3</v>
      </c>
      <c r="T89" s="295">
        <v>7.694252122471007E-2</v>
      </c>
      <c r="U89" s="295">
        <v>4.2827886415995019E-2</v>
      </c>
      <c r="V89" s="295">
        <v>2.2617877859491872E-2</v>
      </c>
      <c r="W89" s="295">
        <v>2.2773601212417682E-2</v>
      </c>
      <c r="X89" s="295">
        <v>9.9766982802998991E-2</v>
      </c>
      <c r="Y89" s="295">
        <v>0.17536801062552879</v>
      </c>
      <c r="DA89" s="122" t="s">
        <v>1204</v>
      </c>
    </row>
    <row r="90" spans="1:105" ht="12" customHeight="1" x14ac:dyDescent="0.25">
      <c r="A90" s="59" t="s">
        <v>32</v>
      </c>
      <c r="B90" s="295">
        <v>6.4425722324685408E-2</v>
      </c>
      <c r="C90" s="295">
        <v>0.15178204588871361</v>
      </c>
      <c r="D90" s="295">
        <v>0</v>
      </c>
      <c r="E90" s="295">
        <v>1.236472560970138E-2</v>
      </c>
      <c r="F90" s="295">
        <v>0</v>
      </c>
      <c r="G90" s="295">
        <v>0</v>
      </c>
      <c r="H90" s="295">
        <v>3.0501633601192742E-2</v>
      </c>
      <c r="I90" s="295">
        <v>1.55237910371239E-2</v>
      </c>
      <c r="J90" s="295">
        <v>0</v>
      </c>
      <c r="K90" s="295">
        <v>0</v>
      </c>
      <c r="L90" s="295">
        <v>0</v>
      </c>
      <c r="M90" s="295">
        <v>0</v>
      </c>
      <c r="N90" s="295">
        <v>0</v>
      </c>
      <c r="O90" s="295">
        <v>0</v>
      </c>
      <c r="P90" s="295">
        <v>0</v>
      </c>
      <c r="Q90" s="295">
        <v>0</v>
      </c>
      <c r="R90" s="295">
        <v>1.36967463538011E-5</v>
      </c>
      <c r="S90" s="295">
        <v>1.220594892822438E-5</v>
      </c>
      <c r="T90" s="295">
        <v>9.8305437475089793E-6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1205</v>
      </c>
    </row>
    <row r="91" spans="1:105" ht="12" customHeight="1" x14ac:dyDescent="0.25">
      <c r="A91" s="59" t="s">
        <v>35</v>
      </c>
      <c r="B91" s="295">
        <v>17.921609911435461</v>
      </c>
      <c r="C91" s="295">
        <v>19.32182198934801</v>
      </c>
      <c r="D91" s="295">
        <v>20.196841203290958</v>
      </c>
      <c r="E91" s="295">
        <v>21.146866004105728</v>
      </c>
      <c r="F91" s="295">
        <v>24.414985046559721</v>
      </c>
      <c r="G91" s="295">
        <v>25.67173253058187</v>
      </c>
      <c r="H91" s="295">
        <v>26.865144883415859</v>
      </c>
      <c r="I91" s="295">
        <v>26.19154661756124</v>
      </c>
      <c r="J91" s="295">
        <v>22.162082469332621</v>
      </c>
      <c r="K91" s="295">
        <v>22.10885459382347</v>
      </c>
      <c r="L91" s="295">
        <v>20.89379129575391</v>
      </c>
      <c r="M91" s="295">
        <v>18.275346022980621</v>
      </c>
      <c r="N91" s="295">
        <v>13.33567221325467</v>
      </c>
      <c r="O91" s="295">
        <v>27.511305047135181</v>
      </c>
      <c r="P91" s="295">
        <v>27.573044426530672</v>
      </c>
      <c r="Q91" s="295">
        <v>22.76305622933199</v>
      </c>
      <c r="R91" s="295">
        <v>28.09777579839044</v>
      </c>
      <c r="S91" s="295">
        <v>26.568971319379479</v>
      </c>
      <c r="T91" s="295">
        <v>20.1627137617796</v>
      </c>
      <c r="U91" s="295">
        <v>21.7339785009124</v>
      </c>
      <c r="V91" s="295">
        <v>28.3209218502327</v>
      </c>
      <c r="W91" s="295">
        <v>25.38539478144034</v>
      </c>
      <c r="X91" s="295">
        <v>24.751008494578429</v>
      </c>
      <c r="Y91" s="295">
        <v>41.931439706498722</v>
      </c>
      <c r="DA91" s="122" t="s">
        <v>1206</v>
      </c>
    </row>
    <row r="92" spans="1:105" ht="12" customHeight="1" x14ac:dyDescent="0.25">
      <c r="A92" s="60" t="s">
        <v>1019</v>
      </c>
      <c r="B92" s="262">
        <v>0.1206113527115059</v>
      </c>
      <c r="C92" s="262">
        <v>0.15330661634698539</v>
      </c>
      <c r="D92" s="262">
        <v>0.1956210876173925</v>
      </c>
      <c r="E92" s="262">
        <v>0.1923325682677787</v>
      </c>
      <c r="F92" s="262">
        <v>0.20943675665200129</v>
      </c>
      <c r="G92" s="262">
        <v>0.21714910970938159</v>
      </c>
      <c r="H92" s="262">
        <v>0.28672774067381751</v>
      </c>
      <c r="I92" s="262">
        <v>0.32301215116191467</v>
      </c>
      <c r="J92" s="262">
        <v>0.26907756007903288</v>
      </c>
      <c r="K92" s="262">
        <v>0.3319559172533092</v>
      </c>
      <c r="L92" s="262">
        <v>0.27331504306588239</v>
      </c>
      <c r="M92" s="262">
        <v>0.23483784144280431</v>
      </c>
      <c r="N92" s="262">
        <v>0.14344546721559501</v>
      </c>
      <c r="O92" s="262">
        <v>0.26584777785082908</v>
      </c>
      <c r="P92" s="262">
        <v>0.30345574446598073</v>
      </c>
      <c r="Q92" s="262">
        <v>0.24843353377633329</v>
      </c>
      <c r="R92" s="262">
        <v>0.26168315015658822</v>
      </c>
      <c r="S92" s="262">
        <v>0.2275350692079659</v>
      </c>
      <c r="T92" s="262">
        <v>0.21776540496120261</v>
      </c>
      <c r="U92" s="262">
        <v>0.18765338275730969</v>
      </c>
      <c r="V92" s="262">
        <v>0.2549191634054469</v>
      </c>
      <c r="W92" s="262">
        <v>0.23211489160131921</v>
      </c>
      <c r="X92" s="262">
        <v>0.39735503073684902</v>
      </c>
      <c r="Y92" s="262">
        <v>0.51627405090066847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5.3299988979496282</v>
      </c>
      <c r="C93" s="261">
        <f t="shared" si="3"/>
        <v>5.9134710368253405</v>
      </c>
      <c r="D93" s="261">
        <f t="shared" si="3"/>
        <v>6.3444181466236671</v>
      </c>
      <c r="E93" s="261">
        <f t="shared" si="3"/>
        <v>6.7004388394322625</v>
      </c>
      <c r="F93" s="261">
        <f t="shared" si="3"/>
        <v>7.6878288694288059</v>
      </c>
      <c r="G93" s="261">
        <f t="shared" si="3"/>
        <v>7.9687112151270991</v>
      </c>
      <c r="H93" s="261">
        <f t="shared" si="3"/>
        <v>8.369689423292284</v>
      </c>
      <c r="I93" s="261">
        <f t="shared" si="3"/>
        <v>8.3514470897230826</v>
      </c>
      <c r="J93" s="261">
        <f t="shared" si="3"/>
        <v>6.9232586060990879</v>
      </c>
      <c r="K93" s="261">
        <f t="shared" si="3"/>
        <v>6.9805496135371028</v>
      </c>
      <c r="L93" s="261">
        <f t="shared" si="3"/>
        <v>6.4706040625269967</v>
      </c>
      <c r="M93" s="261">
        <f t="shared" si="3"/>
        <v>5.5700462993369806</v>
      </c>
      <c r="N93" s="261">
        <f t="shared" si="3"/>
        <v>4.1036321207862336</v>
      </c>
      <c r="O93" s="261">
        <f t="shared" si="3"/>
        <v>8.2396238001020414</v>
      </c>
      <c r="P93" s="261">
        <f t="shared" si="3"/>
        <v>8.4804242570328991</v>
      </c>
      <c r="Q93" s="261">
        <f t="shared" si="3"/>
        <v>6.7530229368123011</v>
      </c>
      <c r="R93" s="261">
        <f t="shared" si="3"/>
        <v>8.2755167323408472</v>
      </c>
      <c r="S93" s="261">
        <f t="shared" si="3"/>
        <v>7.6812366488771779</v>
      </c>
      <c r="T93" s="261">
        <f t="shared" si="3"/>
        <v>5.9109381088854125</v>
      </c>
      <c r="U93" s="261">
        <f t="shared" si="3"/>
        <v>6.2909021548697881</v>
      </c>
      <c r="V93" s="261">
        <f t="shared" si="3"/>
        <v>8.1514598315518434</v>
      </c>
      <c r="W93" s="261">
        <f t="shared" si="3"/>
        <v>7.3103712342480547</v>
      </c>
      <c r="X93" s="261">
        <f t="shared" si="3"/>
        <v>7.424804055422495</v>
      </c>
      <c r="Y93" s="261">
        <f t="shared" si="3"/>
        <v>12.345865434146031</v>
      </c>
      <c r="DA93" s="70"/>
    </row>
    <row r="94" spans="1:105" ht="12" customHeight="1" x14ac:dyDescent="0.25">
      <c r="A94" s="60" t="s">
        <v>1022</v>
      </c>
      <c r="B94" s="262">
        <v>3.231574294739997</v>
      </c>
      <c r="C94" s="262">
        <v>3.4342334303978328</v>
      </c>
      <c r="D94" s="262">
        <v>3.4872098764055481</v>
      </c>
      <c r="E94" s="262">
        <v>3.663620233437384</v>
      </c>
      <c r="F94" s="262">
        <v>4.2505436565148891</v>
      </c>
      <c r="G94" s="262">
        <v>4.4863371745060219</v>
      </c>
      <c r="H94" s="262">
        <v>4.6102364793224897</v>
      </c>
      <c r="I94" s="262">
        <v>4.4256864983257493</v>
      </c>
      <c r="J94" s="262">
        <v>3.7552918048295179</v>
      </c>
      <c r="K94" s="262">
        <v>3.6695804411397068</v>
      </c>
      <c r="L94" s="262">
        <v>3.5225987871715412</v>
      </c>
      <c r="M94" s="262">
        <v>3.1003610679903479</v>
      </c>
      <c r="N94" s="262">
        <v>2.2926929010682691</v>
      </c>
      <c r="O94" s="262">
        <v>4.8005950780171931</v>
      </c>
      <c r="P94" s="262">
        <v>4.7441309461226062</v>
      </c>
      <c r="Q94" s="262">
        <v>3.932710778187603</v>
      </c>
      <c r="R94" s="262">
        <v>4.9172152635852626</v>
      </c>
      <c r="S94" s="262">
        <v>4.6975153378721197</v>
      </c>
      <c r="T94" s="262">
        <v>3.5053516818580901</v>
      </c>
      <c r="U94" s="262">
        <v>3.845618867541285</v>
      </c>
      <c r="V94" s="262">
        <v>4.9962425808778912</v>
      </c>
      <c r="W94" s="262">
        <v>4.4750683602841752</v>
      </c>
      <c r="X94" s="262">
        <v>4.1382201010444319</v>
      </c>
      <c r="Y94" s="262">
        <v>7.2149000702575146</v>
      </c>
      <c r="DA94" s="72" t="s">
        <v>1208</v>
      </c>
    </row>
    <row r="95" spans="1:105" ht="12" customHeight="1" x14ac:dyDescent="0.25">
      <c r="A95" s="60" t="s">
        <v>1024</v>
      </c>
      <c r="B95" s="262">
        <v>1.822562569887787</v>
      </c>
      <c r="C95" s="262">
        <v>2.1336093399923421</v>
      </c>
      <c r="D95" s="262">
        <v>2.428781180101911</v>
      </c>
      <c r="E95" s="262">
        <v>2.6141656738954082</v>
      </c>
      <c r="F95" s="262">
        <v>2.9747896803674152</v>
      </c>
      <c r="G95" s="262">
        <v>3.0010235664766669</v>
      </c>
      <c r="H95" s="262">
        <v>3.1353297128030331</v>
      </c>
      <c r="I95" s="262">
        <v>3.2334436134162479</v>
      </c>
      <c r="J95" s="262">
        <v>2.5896348006013188</v>
      </c>
      <c r="K95" s="262">
        <v>2.6120978767737402</v>
      </c>
      <c r="L95" s="262">
        <v>2.3635166223669701</v>
      </c>
      <c r="M95" s="262">
        <v>1.9643479195049729</v>
      </c>
      <c r="N95" s="262">
        <v>1.4981264862188339</v>
      </c>
      <c r="O95" s="262">
        <v>2.8506139901588128</v>
      </c>
      <c r="P95" s="262">
        <v>3.0740250680537762</v>
      </c>
      <c r="Q95" s="262">
        <v>2.2758868901104958</v>
      </c>
      <c r="R95" s="262">
        <v>2.7774171437894548</v>
      </c>
      <c r="S95" s="262">
        <v>2.473441449347372</v>
      </c>
      <c r="T95" s="262">
        <v>1.9253687768275201</v>
      </c>
      <c r="U95" s="262">
        <v>2.0241204679861839</v>
      </c>
      <c r="V95" s="262">
        <v>2.5847834714006339</v>
      </c>
      <c r="W95" s="262">
        <v>2.3162813410511891</v>
      </c>
      <c r="X95" s="262">
        <v>2.4438974818472339</v>
      </c>
      <c r="Y95" s="262">
        <v>4.0041896882852841</v>
      </c>
      <c r="DA95" s="72" t="s">
        <v>1209</v>
      </c>
    </row>
    <row r="96" spans="1:105" ht="12" customHeight="1" x14ac:dyDescent="0.25">
      <c r="A96" s="64" t="s">
        <v>28</v>
      </c>
      <c r="B96" s="229">
        <v>2.1102709284455599E-4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6.3966767353326609E-5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1210</v>
      </c>
    </row>
    <row r="97" spans="1:105" ht="12" customHeight="1" x14ac:dyDescent="0.25">
      <c r="A97" s="64" t="s">
        <v>30</v>
      </c>
      <c r="B97" s="229">
        <v>0.6064109098323287</v>
      </c>
      <c r="C97" s="229">
        <v>0.78118019595127008</v>
      </c>
      <c r="D97" s="229">
        <v>0.96237906490529479</v>
      </c>
      <c r="E97" s="229">
        <v>1.066505340226924</v>
      </c>
      <c r="F97" s="229">
        <v>1.1560417322183441</v>
      </c>
      <c r="G97" s="229">
        <v>1.144246862256983</v>
      </c>
      <c r="H97" s="229">
        <v>1.5217907773668611</v>
      </c>
      <c r="I97" s="229">
        <v>1.626939320573467</v>
      </c>
      <c r="J97" s="229">
        <v>1.2275054510899219</v>
      </c>
      <c r="K97" s="229">
        <v>1.2950645382596491</v>
      </c>
      <c r="L97" s="229">
        <v>1.218641716603057</v>
      </c>
      <c r="M97" s="229">
        <v>0.92473236208494825</v>
      </c>
      <c r="N97" s="229">
        <v>0.77623881692387364</v>
      </c>
      <c r="O97" s="229">
        <v>1.403612228742257</v>
      </c>
      <c r="P97" s="229">
        <v>1.526110216318872</v>
      </c>
      <c r="Q97" s="229">
        <v>1.209768425394065</v>
      </c>
      <c r="R97" s="229">
        <v>1.5756280398233029</v>
      </c>
      <c r="S97" s="229">
        <v>1.432934075917123</v>
      </c>
      <c r="T97" s="229">
        <v>1.1510412773611829</v>
      </c>
      <c r="U97" s="229">
        <v>1.098676232471627</v>
      </c>
      <c r="V97" s="229">
        <v>1.5274399358499811</v>
      </c>
      <c r="W97" s="229">
        <v>1.303555938237152</v>
      </c>
      <c r="X97" s="229">
        <v>1.426822937109973</v>
      </c>
      <c r="Y97" s="229">
        <v>2.434322704067883</v>
      </c>
      <c r="DA97" s="73" t="s">
        <v>1211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1.01667101467568E-4</v>
      </c>
      <c r="H98" s="229">
        <v>0</v>
      </c>
      <c r="I98" s="229">
        <v>2.9750785658512311E-4</v>
      </c>
      <c r="J98" s="229">
        <v>0</v>
      </c>
      <c r="K98" s="229">
        <v>0</v>
      </c>
      <c r="L98" s="229">
        <v>0</v>
      </c>
      <c r="M98" s="229">
        <v>8.9083538012563808E-5</v>
      </c>
      <c r="N98" s="229">
        <v>5.9454203664655653E-5</v>
      </c>
      <c r="O98" s="229">
        <v>5.3904621254933886E-4</v>
      </c>
      <c r="P98" s="229">
        <v>7.6941027533792346E-4</v>
      </c>
      <c r="Q98" s="229">
        <v>8.8409440637524718E-5</v>
      </c>
      <c r="R98" s="229">
        <v>4.3787496552503562E-5</v>
      </c>
      <c r="S98" s="229">
        <v>5.4662574789954199E-5</v>
      </c>
      <c r="T98" s="229">
        <v>4.3672631860390573E-5</v>
      </c>
      <c r="U98" s="229">
        <v>4.8145006267139193E-5</v>
      </c>
      <c r="V98" s="229">
        <v>4.3796065956830457E-5</v>
      </c>
      <c r="W98" s="229">
        <v>4.8649395776247239E-5</v>
      </c>
      <c r="X98" s="229">
        <v>4.1614343853205253E-5</v>
      </c>
      <c r="Y98" s="229">
        <v>2.3392909387047849E-4</v>
      </c>
      <c r="DA98" s="73" t="s">
        <v>1212</v>
      </c>
    </row>
    <row r="99" spans="1:105" ht="12" customHeight="1" x14ac:dyDescent="0.25">
      <c r="A99" s="64" t="s">
        <v>159</v>
      </c>
      <c r="B99" s="229">
        <v>3.9294685129956478E-4</v>
      </c>
      <c r="C99" s="229">
        <v>3.111908358974754E-4</v>
      </c>
      <c r="D99" s="229">
        <v>2.0969509792920181E-4</v>
      </c>
      <c r="E99" s="229">
        <v>2.0570273670364431E-4</v>
      </c>
      <c r="F99" s="229">
        <v>2.367056826761401E-4</v>
      </c>
      <c r="G99" s="229">
        <v>1.736982043488828E-4</v>
      </c>
      <c r="H99" s="229">
        <v>1.871832882465146E-4</v>
      </c>
      <c r="I99" s="229">
        <v>8.477554831819868E-5</v>
      </c>
      <c r="J99" s="229">
        <v>8.243449177981185E-5</v>
      </c>
      <c r="K99" s="229">
        <v>8.7281340324416983E-5</v>
      </c>
      <c r="L99" s="229">
        <v>7.8686514153334137E-5</v>
      </c>
      <c r="M99" s="229">
        <v>7.6613483399252261E-5</v>
      </c>
      <c r="N99" s="229">
        <v>1.019919273015386E-4</v>
      </c>
      <c r="O99" s="229">
        <v>1.157708247635548E-4</v>
      </c>
      <c r="P99" s="229">
        <v>1.100081369714224E-4</v>
      </c>
      <c r="Q99" s="229">
        <v>7.9617660743211372E-5</v>
      </c>
      <c r="R99" s="229">
        <v>8.9906186883367549E-5</v>
      </c>
      <c r="S99" s="229">
        <v>7.9123500368609496E-5</v>
      </c>
      <c r="T99" s="229">
        <v>6.6985775195260537E-4</v>
      </c>
      <c r="U99" s="229">
        <v>3.9465053890821441E-4</v>
      </c>
      <c r="V99" s="229">
        <v>2.1444846580016109E-4</v>
      </c>
      <c r="W99" s="229">
        <v>2.1812899235771301E-4</v>
      </c>
      <c r="X99" s="229">
        <v>8.2022604117179922E-4</v>
      </c>
      <c r="Y99" s="229">
        <v>1.5264118815414771E-3</v>
      </c>
      <c r="DA99" s="73" t="s">
        <v>1213</v>
      </c>
    </row>
    <row r="100" spans="1:105" ht="12" customHeight="1" x14ac:dyDescent="0.25">
      <c r="A100" s="64" t="s">
        <v>32</v>
      </c>
      <c r="B100" s="229">
        <v>5.130861879059323E-4</v>
      </c>
      <c r="C100" s="229">
        <v>1.0177837612696959E-3</v>
      </c>
      <c r="D100" s="229">
        <v>0</v>
      </c>
      <c r="E100" s="229">
        <v>6.4170308731328429E-5</v>
      </c>
      <c r="F100" s="229">
        <v>0</v>
      </c>
      <c r="G100" s="229">
        <v>0</v>
      </c>
      <c r="H100" s="229">
        <v>1.747995180081771E-4</v>
      </c>
      <c r="I100" s="229">
        <v>7.9197743897302665E-5</v>
      </c>
      <c r="J100" s="229">
        <v>0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1.072111616615624E-7</v>
      </c>
      <c r="S100" s="229">
        <v>1.0782846576294321E-7</v>
      </c>
      <c r="T100" s="229">
        <v>8.2971913250616269E-8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1214</v>
      </c>
    </row>
    <row r="101" spans="1:105" ht="12" customHeight="1" x14ac:dyDescent="0.25">
      <c r="A101" s="64" t="s">
        <v>33</v>
      </c>
      <c r="B101" s="229">
        <v>3.6459012588069099E-2</v>
      </c>
      <c r="C101" s="229">
        <v>3.845888721197236E-2</v>
      </c>
      <c r="D101" s="229">
        <v>4.0674743551654839E-2</v>
      </c>
      <c r="E101" s="229">
        <v>3.345744341100218E-2</v>
      </c>
      <c r="F101" s="229">
        <v>1.8033754869115352E-2</v>
      </c>
      <c r="G101" s="229">
        <v>1.7515840431865871E-2</v>
      </c>
      <c r="H101" s="229">
        <v>1.464857685311253E-2</v>
      </c>
      <c r="I101" s="229">
        <v>2.2197176663233471E-2</v>
      </c>
      <c r="J101" s="229">
        <v>1.5972245758781641E-2</v>
      </c>
      <c r="K101" s="229">
        <v>9.5592916467496097E-3</v>
      </c>
      <c r="L101" s="229">
        <v>1.211887780654443E-2</v>
      </c>
      <c r="M101" s="229">
        <v>1.248332507339537E-2</v>
      </c>
      <c r="N101" s="229">
        <v>7.773048597723267E-3</v>
      </c>
      <c r="O101" s="229">
        <v>9.1918181463847073E-3</v>
      </c>
      <c r="P101" s="229">
        <v>3.1336099915082412E-2</v>
      </c>
      <c r="Q101" s="229">
        <v>3.8820679825251358E-3</v>
      </c>
      <c r="R101" s="229">
        <v>2.801759091265397E-4</v>
      </c>
      <c r="S101" s="229">
        <v>3.7279731928149541E-4</v>
      </c>
      <c r="T101" s="229">
        <v>2.9728479359933098E-4</v>
      </c>
      <c r="U101" s="229">
        <v>1.9188445697344899E-2</v>
      </c>
      <c r="V101" s="229">
        <v>1.262004433255429E-2</v>
      </c>
      <c r="W101" s="229">
        <v>1.5963789481130971E-2</v>
      </c>
      <c r="X101" s="229">
        <v>1.5885308568373471E-2</v>
      </c>
      <c r="Y101" s="229">
        <v>1.4072233384634781E-2</v>
      </c>
      <c r="DA101" s="73" t="s">
        <v>1215</v>
      </c>
    </row>
    <row r="102" spans="1:105" ht="12" customHeight="1" x14ac:dyDescent="0.25">
      <c r="A102" s="64" t="s">
        <v>35</v>
      </c>
      <c r="B102" s="229">
        <v>0.14412678600972231</v>
      </c>
      <c r="C102" s="229">
        <v>0.13083376713900199</v>
      </c>
      <c r="D102" s="229">
        <v>0.112161719969341</v>
      </c>
      <c r="E102" s="229">
        <v>0.11082361529643921</v>
      </c>
      <c r="F102" s="229">
        <v>0.13230640720446921</v>
      </c>
      <c r="G102" s="229">
        <v>0.1518581405291331</v>
      </c>
      <c r="H102" s="229">
        <v>0.15546870200644081</v>
      </c>
      <c r="I102" s="229">
        <v>0.1349313361533645</v>
      </c>
      <c r="J102" s="229">
        <v>0.12824080594744111</v>
      </c>
      <c r="K102" s="229">
        <v>0.1250743838047049</v>
      </c>
      <c r="L102" s="229">
        <v>0.12788390161003421</v>
      </c>
      <c r="M102" s="229">
        <v>0.12604276833776001</v>
      </c>
      <c r="N102" s="229">
        <v>8.2889971349217315E-2</v>
      </c>
      <c r="O102" s="229">
        <v>0.20307837353082719</v>
      </c>
      <c r="P102" s="229">
        <v>0.17449042013883029</v>
      </c>
      <c r="Q102" s="229">
        <v>0.17852854112825109</v>
      </c>
      <c r="R102" s="229">
        <v>0.2220911157704967</v>
      </c>
      <c r="S102" s="229">
        <v>0.23701360288916171</v>
      </c>
      <c r="T102" s="229">
        <v>0.17184591143145159</v>
      </c>
      <c r="U102" s="229">
        <v>0.19606466676491199</v>
      </c>
      <c r="V102" s="229">
        <v>0.26287695720733267</v>
      </c>
      <c r="W102" s="229">
        <v>0.2380343580162215</v>
      </c>
      <c r="X102" s="229">
        <v>0.19921115749082169</v>
      </c>
      <c r="Y102" s="229">
        <v>0.3573017810769985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4.2143043712043991E-3</v>
      </c>
      <c r="R104" s="229">
        <v>1.435492098834607E-2</v>
      </c>
      <c r="S104" s="229">
        <v>1.416926847847568E-2</v>
      </c>
      <c r="T104" s="229">
        <v>7.3512216489445706E-3</v>
      </c>
      <c r="U104" s="229">
        <v>6.4062842009531759E-3</v>
      </c>
      <c r="V104" s="229">
        <v>6.9099669037767401E-3</v>
      </c>
      <c r="W104" s="229">
        <v>9.2322577554797064E-4</v>
      </c>
      <c r="X104" s="229">
        <v>1.0726493490529449E-3</v>
      </c>
      <c r="Y104" s="229">
        <v>8.6088446240831038E-3</v>
      </c>
      <c r="DA104" s="73" t="s">
        <v>1218</v>
      </c>
    </row>
    <row r="105" spans="1:105" ht="12" customHeight="1" x14ac:dyDescent="0.25">
      <c r="A105" s="64" t="s">
        <v>39</v>
      </c>
      <c r="B105" s="229">
        <v>1.034448801325617</v>
      </c>
      <c r="C105" s="229">
        <v>1.1818075150929299</v>
      </c>
      <c r="D105" s="229">
        <v>1.3133559565776911</v>
      </c>
      <c r="E105" s="229">
        <v>1.4031094019156081</v>
      </c>
      <c r="F105" s="229">
        <v>1.66817108039281</v>
      </c>
      <c r="G105" s="229">
        <v>1.6871273579528689</v>
      </c>
      <c r="H105" s="229">
        <v>1.4430596737703649</v>
      </c>
      <c r="I105" s="229">
        <v>1.4489142988773831</v>
      </c>
      <c r="J105" s="229">
        <v>1.217833863313394</v>
      </c>
      <c r="K105" s="229">
        <v>1.182312381722312</v>
      </c>
      <c r="L105" s="229">
        <v>1.004793439833181</v>
      </c>
      <c r="M105" s="229">
        <v>0.90092376698745769</v>
      </c>
      <c r="N105" s="229">
        <v>0.63099923644970035</v>
      </c>
      <c r="O105" s="229">
        <v>1.2340767527020311</v>
      </c>
      <c r="P105" s="229">
        <v>1.341208913268682</v>
      </c>
      <c r="Q105" s="229">
        <v>0.87932552413306964</v>
      </c>
      <c r="R105" s="229">
        <v>0.96492909040358499</v>
      </c>
      <c r="S105" s="229">
        <v>0.78881781083970648</v>
      </c>
      <c r="T105" s="229">
        <v>0.59411946823661455</v>
      </c>
      <c r="U105" s="229">
        <v>0.70334204330617167</v>
      </c>
      <c r="V105" s="229">
        <v>0.7746783225752325</v>
      </c>
      <c r="W105" s="229">
        <v>0.75753725115300163</v>
      </c>
      <c r="X105" s="229">
        <v>0.80004358894398819</v>
      </c>
      <c r="Y105" s="229">
        <v>1.1881237841562731</v>
      </c>
      <c r="DA105" s="73" t="s">
        <v>1219</v>
      </c>
    </row>
    <row r="106" spans="1:105" ht="12" customHeight="1" x14ac:dyDescent="0.25">
      <c r="A106" s="60" t="s">
        <v>1036</v>
      </c>
      <c r="B106" s="262">
        <v>0.27586203332184422</v>
      </c>
      <c r="C106" s="262">
        <v>0.34562826643516509</v>
      </c>
      <c r="D106" s="262">
        <v>0.42842709011620789</v>
      </c>
      <c r="E106" s="262">
        <v>0.42265293209947108</v>
      </c>
      <c r="F106" s="262">
        <v>0.46249553254650211</v>
      </c>
      <c r="G106" s="262">
        <v>0.48135047414441018</v>
      </c>
      <c r="H106" s="262">
        <v>0.62412323116676138</v>
      </c>
      <c r="I106" s="262">
        <v>0.69231697798108571</v>
      </c>
      <c r="J106" s="262">
        <v>0.57833200066825075</v>
      </c>
      <c r="K106" s="262">
        <v>0.69887129562365613</v>
      </c>
      <c r="L106" s="262">
        <v>0.58448865298848474</v>
      </c>
      <c r="M106" s="262">
        <v>0.50533731184165986</v>
      </c>
      <c r="N106" s="262">
        <v>0.31281273349913069</v>
      </c>
      <c r="O106" s="262">
        <v>0.58841473192603566</v>
      </c>
      <c r="P106" s="262">
        <v>0.66226824285651598</v>
      </c>
      <c r="Q106" s="262">
        <v>0.5444252685142027</v>
      </c>
      <c r="R106" s="262">
        <v>0.58088432496612907</v>
      </c>
      <c r="S106" s="262">
        <v>0.51027986165768624</v>
      </c>
      <c r="T106" s="262">
        <v>0.48021765019980212</v>
      </c>
      <c r="U106" s="262">
        <v>0.42116281934231931</v>
      </c>
      <c r="V106" s="262">
        <v>0.57043377927331862</v>
      </c>
      <c r="W106" s="262">
        <v>0.5190215329126906</v>
      </c>
      <c r="X106" s="262">
        <v>0.84268647253082907</v>
      </c>
      <c r="Y106" s="262">
        <v>1.126775675603233</v>
      </c>
      <c r="DA106" s="72" t="s">
        <v>1220</v>
      </c>
    </row>
    <row r="107" spans="1:105" ht="12" customHeight="1" x14ac:dyDescent="0.25">
      <c r="A107" s="132" t="s">
        <v>1038</v>
      </c>
      <c r="B107" s="316">
        <v>1.3429501269614981</v>
      </c>
      <c r="C107" s="316">
        <v>1.514583551160553</v>
      </c>
      <c r="D107" s="316">
        <v>1.662295464687725</v>
      </c>
      <c r="E107" s="316">
        <v>1.6911779924348671</v>
      </c>
      <c r="F107" s="316">
        <v>1.915905365754158</v>
      </c>
      <c r="G107" s="316">
        <v>2.0206574342874202</v>
      </c>
      <c r="H107" s="316">
        <v>2.300777904873895</v>
      </c>
      <c r="I107" s="316">
        <v>2.3422841680587889</v>
      </c>
      <c r="J107" s="316">
        <v>1.98746142076202</v>
      </c>
      <c r="K107" s="316">
        <v>2.1392881195001299</v>
      </c>
      <c r="L107" s="316">
        <v>1.93503590802659</v>
      </c>
      <c r="M107" s="316">
        <v>1.7012592724566891</v>
      </c>
      <c r="N107" s="316">
        <v>1.1528210904347209</v>
      </c>
      <c r="O107" s="316">
        <v>2.3273437669325978</v>
      </c>
      <c r="P107" s="316">
        <v>2.4056687025833958</v>
      </c>
      <c r="Q107" s="316">
        <v>2.0209052344016269</v>
      </c>
      <c r="R107" s="316">
        <v>2.3571777409864079</v>
      </c>
      <c r="S107" s="316">
        <v>2.1887469363897338</v>
      </c>
      <c r="T107" s="316">
        <v>1.800731777263112</v>
      </c>
      <c r="U107" s="316">
        <v>1.797001106966913</v>
      </c>
      <c r="V107" s="316">
        <v>2.3846232902462741</v>
      </c>
      <c r="W107" s="316">
        <v>2.1520567961196249</v>
      </c>
      <c r="X107" s="316">
        <v>2.5344544656124741</v>
      </c>
      <c r="Y107" s="316">
        <v>3.932160208284301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75.004854532456136</v>
      </c>
      <c r="C110" s="223">
        <v>82.657475283165027</v>
      </c>
      <c r="D110" s="223">
        <v>92.367043379041547</v>
      </c>
      <c r="E110" s="223">
        <v>81.917336161564322</v>
      </c>
      <c r="F110" s="223">
        <v>76.55760238117216</v>
      </c>
      <c r="G110" s="223">
        <v>68.503437117801568</v>
      </c>
      <c r="H110" s="223">
        <v>64.364033278739555</v>
      </c>
      <c r="I110" s="223">
        <v>70.049266800715543</v>
      </c>
      <c r="J110" s="223">
        <v>70.18508998746357</v>
      </c>
      <c r="K110" s="223">
        <v>74.646437880072725</v>
      </c>
      <c r="L110" s="223">
        <v>73.238862087314999</v>
      </c>
      <c r="M110" s="223">
        <v>77.015859737397207</v>
      </c>
      <c r="N110" s="223">
        <v>95.588871804043364</v>
      </c>
      <c r="O110" s="223">
        <v>66.48155615401329</v>
      </c>
      <c r="P110" s="223">
        <v>71.699266642338955</v>
      </c>
      <c r="Q110" s="223">
        <v>68.613222950377391</v>
      </c>
      <c r="R110" s="223">
        <v>70.153328181874826</v>
      </c>
      <c r="S110" s="223">
        <v>71.323461911581674</v>
      </c>
      <c r="T110" s="223">
        <v>68.829767570200858</v>
      </c>
      <c r="U110" s="223">
        <v>66.914574351715089</v>
      </c>
      <c r="V110" s="223">
        <v>70.176768862976886</v>
      </c>
      <c r="W110" s="223">
        <v>70.600079170604587</v>
      </c>
      <c r="X110" s="223">
        <v>82.062344620139697</v>
      </c>
      <c r="Y110" s="223">
        <v>79.044778891586418</v>
      </c>
      <c r="DA110" s="89" t="s">
        <v>1222</v>
      </c>
    </row>
    <row r="111" spans="1:105" ht="12" customHeight="1" x14ac:dyDescent="0.25">
      <c r="A111" s="55" t="s">
        <v>91</v>
      </c>
      <c r="B111" s="259">
        <v>0.10121903726471999</v>
      </c>
      <c r="C111" s="259">
        <v>0.1098423248001998</v>
      </c>
      <c r="D111" s="259">
        <v>0.1211356444356885</v>
      </c>
      <c r="E111" s="259">
        <v>0.10261559264553639</v>
      </c>
      <c r="F111" s="259">
        <v>9.5175889391656276E-2</v>
      </c>
      <c r="G111" s="259">
        <v>8.7990506039420491E-2</v>
      </c>
      <c r="H111" s="259">
        <v>8.935077518086465E-2</v>
      </c>
      <c r="I111" s="259">
        <v>9.7148347090330364E-2</v>
      </c>
      <c r="J111" s="259">
        <v>0.1015114354584204</v>
      </c>
      <c r="K111" s="259">
        <v>0.1143575349615954</v>
      </c>
      <c r="L111" s="259">
        <v>0.1114872408298522</v>
      </c>
      <c r="M111" s="259">
        <v>0.1219071900565864</v>
      </c>
      <c r="N111" s="259">
        <v>0.1366032505227214</v>
      </c>
      <c r="O111" s="259">
        <v>9.8991798837968742E-2</v>
      </c>
      <c r="P111" s="259">
        <v>0.1045417711989947</v>
      </c>
      <c r="Q111" s="259">
        <v>0.1217636958228013</v>
      </c>
      <c r="R111" s="259">
        <v>0.108683076609617</v>
      </c>
      <c r="S111" s="259">
        <v>0.1166404832427301</v>
      </c>
      <c r="T111" s="259">
        <v>0.13860899987451489</v>
      </c>
      <c r="U111" s="259">
        <v>0.13852342522422881</v>
      </c>
      <c r="V111" s="259">
        <v>0.1405943262216354</v>
      </c>
      <c r="W111" s="259">
        <v>0.13800560773060211</v>
      </c>
      <c r="X111" s="259">
        <v>0.21473634689046259</v>
      </c>
      <c r="Y111" s="259">
        <v>0.19350421229261691</v>
      </c>
      <c r="DA111" s="67" t="s">
        <v>1223</v>
      </c>
    </row>
    <row r="112" spans="1:105" ht="12" customHeight="1" x14ac:dyDescent="0.25">
      <c r="A112" s="173" t="s">
        <v>92</v>
      </c>
      <c r="B112" s="224">
        <v>0.21768065797270211</v>
      </c>
      <c r="C112" s="224">
        <v>0.2362258146481381</v>
      </c>
      <c r="D112" s="224">
        <v>0.26051311588495879</v>
      </c>
      <c r="E112" s="224">
        <v>0.2206840761280868</v>
      </c>
      <c r="F112" s="224">
        <v>0.20468432407363071</v>
      </c>
      <c r="G112" s="224">
        <v>0.18923150987811399</v>
      </c>
      <c r="H112" s="224">
        <v>0.19215689120687651</v>
      </c>
      <c r="I112" s="224">
        <v>0.20892627204383091</v>
      </c>
      <c r="J112" s="224">
        <v>0.2183094866289978</v>
      </c>
      <c r="K112" s="224">
        <v>0.24733142613275641</v>
      </c>
      <c r="L112" s="224">
        <v>0.23976335475245791</v>
      </c>
      <c r="M112" s="224">
        <v>0.26217239424752381</v>
      </c>
      <c r="N112" s="224">
        <v>0.29679172194348458</v>
      </c>
      <c r="O112" s="224">
        <v>0.21289078109480469</v>
      </c>
      <c r="P112" s="224">
        <v>0.22482649662743531</v>
      </c>
      <c r="Q112" s="224">
        <v>0.26186379697106549</v>
      </c>
      <c r="R112" s="224">
        <v>0.23720521210322951</v>
      </c>
      <c r="S112" s="224">
        <v>0.25562076802050521</v>
      </c>
      <c r="T112" s="224">
        <v>0.30036522799030341</v>
      </c>
      <c r="U112" s="224">
        <v>0.30421031205834642</v>
      </c>
      <c r="V112" s="224">
        <v>0.31237075848005119</v>
      </c>
      <c r="W112" s="224">
        <v>0.3097570938523676</v>
      </c>
      <c r="X112" s="224">
        <v>0.48630967350987819</v>
      </c>
      <c r="Y112" s="224">
        <v>0.44168903939773552</v>
      </c>
      <c r="DA112" s="177" t="s">
        <v>1224</v>
      </c>
    </row>
    <row r="113" spans="1:105" ht="12" customHeight="1" x14ac:dyDescent="0.25">
      <c r="A113" s="173" t="s">
        <v>93</v>
      </c>
      <c r="B113" s="224">
        <v>1.400200663964285</v>
      </c>
      <c r="C113" s="224">
        <v>1.519489814098715</v>
      </c>
      <c r="D113" s="224">
        <v>1.675714513318256</v>
      </c>
      <c r="E113" s="224">
        <v>1.419519735003935</v>
      </c>
      <c r="F113" s="224">
        <v>1.316603547325363</v>
      </c>
      <c r="G113" s="224">
        <v>1.217205461624095</v>
      </c>
      <c r="H113" s="224">
        <v>1.2360225715916491</v>
      </c>
      <c r="I113" s="224">
        <v>1.3438892897504939</v>
      </c>
      <c r="J113" s="224">
        <v>1.404245517146306</v>
      </c>
      <c r="K113" s="224">
        <v>1.579198039627717</v>
      </c>
      <c r="L113" s="224">
        <v>1.5422445505507261</v>
      </c>
      <c r="M113" s="224">
        <v>1.686387591425436</v>
      </c>
      <c r="N113" s="224">
        <v>1.8864708615743151</v>
      </c>
      <c r="O113" s="224">
        <v>1.369390444778068</v>
      </c>
      <c r="P113" s="224">
        <v>1.446165280766363</v>
      </c>
      <c r="Q113" s="224">
        <v>1.684402582213232</v>
      </c>
      <c r="R113" s="224">
        <v>1.500959123445115</v>
      </c>
      <c r="S113" s="224">
        <v>1.6085089320567181</v>
      </c>
      <c r="T113" s="224">
        <v>1.909012600107536</v>
      </c>
      <c r="U113" s="224">
        <v>1.9056775779435211</v>
      </c>
      <c r="V113" s="224">
        <v>1.9322343156654771</v>
      </c>
      <c r="W113" s="224">
        <v>1.894977835224706</v>
      </c>
      <c r="X113" s="224">
        <v>2.946264461246848</v>
      </c>
      <c r="Y113" s="224">
        <v>2.6530984747629649</v>
      </c>
      <c r="DA113" s="177" t="s">
        <v>1225</v>
      </c>
    </row>
    <row r="114" spans="1:105" ht="12" customHeight="1" x14ac:dyDescent="0.25">
      <c r="A114" s="173" t="s">
        <v>94</v>
      </c>
      <c r="B114" s="224">
        <v>1.95276111478412</v>
      </c>
      <c r="C114" s="224">
        <v>2.1191252794308122</v>
      </c>
      <c r="D114" s="224">
        <v>2.3370008494516421</v>
      </c>
      <c r="E114" s="224">
        <v>1.979704060656728</v>
      </c>
      <c r="F114" s="224">
        <v>1.8361741120195489</v>
      </c>
      <c r="G114" s="224">
        <v>1.697550612090708</v>
      </c>
      <c r="H114" s="224">
        <v>1.723793508257621</v>
      </c>
      <c r="I114" s="224">
        <v>1.8742276126120689</v>
      </c>
      <c r="J114" s="224">
        <v>1.9584021862477621</v>
      </c>
      <c r="K114" s="224">
        <v>2.2187510636646239</v>
      </c>
      <c r="L114" s="224">
        <v>2.1508597055485952</v>
      </c>
      <c r="M114" s="224">
        <v>2.351885838752922</v>
      </c>
      <c r="N114" s="224">
        <v>2.6624475467808302</v>
      </c>
      <c r="O114" s="224">
        <v>1.909792275021911</v>
      </c>
      <c r="P114" s="224">
        <v>2.0168647241146029</v>
      </c>
      <c r="Q114" s="224">
        <v>2.3491174864004059</v>
      </c>
      <c r="R114" s="224">
        <v>2.1233475931221242</v>
      </c>
      <c r="S114" s="224">
        <v>2.2931127669794731</v>
      </c>
      <c r="T114" s="224">
        <v>2.6945046147659388</v>
      </c>
      <c r="U114" s="224">
        <v>2.7233754047378489</v>
      </c>
      <c r="V114" s="224">
        <v>2.7914572841073708</v>
      </c>
      <c r="W114" s="224">
        <v>2.7638312239273581</v>
      </c>
      <c r="X114" s="224">
        <v>4.3333054153678274</v>
      </c>
      <c r="Y114" s="224">
        <v>3.93108628032352</v>
      </c>
      <c r="DA114" s="177" t="s">
        <v>1226</v>
      </c>
    </row>
    <row r="115" spans="1:105" ht="12" customHeight="1" x14ac:dyDescent="0.25">
      <c r="A115" s="56" t="s">
        <v>95</v>
      </c>
      <c r="B115" s="260">
        <v>3.1869855520620449</v>
      </c>
      <c r="C115" s="260">
        <v>3.295753836480289</v>
      </c>
      <c r="D115" s="260">
        <v>3.417359879899081</v>
      </c>
      <c r="E115" s="260">
        <v>2.973251571380922</v>
      </c>
      <c r="F115" s="260">
        <v>2.810749867955348</v>
      </c>
      <c r="G115" s="260">
        <v>2.5975073831725739</v>
      </c>
      <c r="H115" s="260">
        <v>2.42927333496886</v>
      </c>
      <c r="I115" s="260">
        <v>2.527983984590652</v>
      </c>
      <c r="J115" s="260">
        <v>2.6370273619384381</v>
      </c>
      <c r="K115" s="260">
        <v>2.7819380752390299</v>
      </c>
      <c r="L115" s="260">
        <v>2.8137719407958022</v>
      </c>
      <c r="M115" s="260">
        <v>3.0737463083440622</v>
      </c>
      <c r="N115" s="260">
        <v>3.7268081572256269</v>
      </c>
      <c r="O115" s="260">
        <v>2.745034819921643</v>
      </c>
      <c r="P115" s="260">
        <v>2.7965882422694168</v>
      </c>
      <c r="Q115" s="260">
        <v>2.8560782754830778</v>
      </c>
      <c r="R115" s="260">
        <v>3.001462215492031</v>
      </c>
      <c r="S115" s="260">
        <v>3.1799469928323369</v>
      </c>
      <c r="T115" s="260">
        <v>2.936625283847373</v>
      </c>
      <c r="U115" s="260">
        <v>2.9077652682880459</v>
      </c>
      <c r="V115" s="260">
        <v>3.1665222045629369</v>
      </c>
      <c r="W115" s="260">
        <v>3.177953654086688</v>
      </c>
      <c r="X115" s="260">
        <v>3.3555511426294551</v>
      </c>
      <c r="Y115" s="260">
        <v>3.3967224474244682</v>
      </c>
      <c r="DA115" s="68" t="s">
        <v>1227</v>
      </c>
    </row>
    <row r="116" spans="1:105" ht="12" customHeight="1" x14ac:dyDescent="0.25">
      <c r="A116" s="37" t="s">
        <v>159</v>
      </c>
      <c r="B116" s="226">
        <v>7.7583704295064223E-3</v>
      </c>
      <c r="C116" s="226">
        <v>6.9233742892547369E-3</v>
      </c>
      <c r="D116" s="226">
        <v>5.5549848521850237E-3</v>
      </c>
      <c r="E116" s="226">
        <v>4.8243871827290232E-3</v>
      </c>
      <c r="F116" s="226">
        <v>4.4171745687388141E-3</v>
      </c>
      <c r="G116" s="226">
        <v>2.6141728964987959E-3</v>
      </c>
      <c r="H116" s="226">
        <v>2.5217401548849288E-3</v>
      </c>
      <c r="I116" s="226">
        <v>1.3497843684296129E-3</v>
      </c>
      <c r="J116" s="226">
        <v>1.4430012960587059E-3</v>
      </c>
      <c r="K116" s="226">
        <v>1.6111375992204299E-3</v>
      </c>
      <c r="L116" s="226">
        <v>1.4615654209234961E-3</v>
      </c>
      <c r="M116" s="226">
        <v>1.580498955302983E-3</v>
      </c>
      <c r="N116" s="226">
        <v>3.9505887817675141E-3</v>
      </c>
      <c r="O116" s="226">
        <v>1.3624237553118161E-3</v>
      </c>
      <c r="P116" s="226">
        <v>1.51631438743759E-3</v>
      </c>
      <c r="Q116" s="226">
        <v>1.0964983640792451E-3</v>
      </c>
      <c r="R116" s="226">
        <v>1.0613896991215151E-3</v>
      </c>
      <c r="S116" s="226">
        <v>9.3381190805274681E-4</v>
      </c>
      <c r="T116" s="226">
        <v>9.8352171436288868E-3</v>
      </c>
      <c r="U116" s="226">
        <v>5.1375730757428871E-3</v>
      </c>
      <c r="V116" s="226">
        <v>2.2621751037419039E-3</v>
      </c>
      <c r="W116" s="226">
        <v>2.5467553456687371E-3</v>
      </c>
      <c r="X116" s="226">
        <v>1.133126489340734E-2</v>
      </c>
      <c r="Y116" s="226">
        <v>1.2296027138790329E-2</v>
      </c>
      <c r="DA116" s="69" t="s">
        <v>1228</v>
      </c>
    </row>
    <row r="117" spans="1:105" ht="12" customHeight="1" x14ac:dyDescent="0.25">
      <c r="A117" s="37" t="s">
        <v>35</v>
      </c>
      <c r="B117" s="226">
        <v>2.9780577348457231</v>
      </c>
      <c r="C117" s="226">
        <v>3.0462291571745328</v>
      </c>
      <c r="D117" s="226">
        <v>3.1095029561444618</v>
      </c>
      <c r="E117" s="226">
        <v>2.7201077732617431</v>
      </c>
      <c r="F117" s="226">
        <v>2.583856958959712</v>
      </c>
      <c r="G117" s="226">
        <v>2.3918215201922162</v>
      </c>
      <c r="H117" s="226">
        <v>2.1919363911596941</v>
      </c>
      <c r="I117" s="226">
        <v>2.2483210183626161</v>
      </c>
      <c r="J117" s="226">
        <v>2.349285010426331</v>
      </c>
      <c r="K117" s="226">
        <v>2.4161912689341651</v>
      </c>
      <c r="L117" s="226">
        <v>2.485910813498486</v>
      </c>
      <c r="M117" s="226">
        <v>2.7211886444742719</v>
      </c>
      <c r="N117" s="226">
        <v>3.3600808673012512</v>
      </c>
      <c r="O117" s="226">
        <v>2.5010851013001121</v>
      </c>
      <c r="P117" s="226">
        <v>2.5170262619753401</v>
      </c>
      <c r="Q117" s="226">
        <v>2.57310757530239</v>
      </c>
      <c r="R117" s="226">
        <v>2.7438994227199571</v>
      </c>
      <c r="S117" s="226">
        <v>2.9273786466093239</v>
      </c>
      <c r="T117" s="226">
        <v>2.6405371474326902</v>
      </c>
      <c r="U117" s="226">
        <v>2.671138212152369</v>
      </c>
      <c r="V117" s="226">
        <v>2.902067480338324</v>
      </c>
      <c r="W117" s="226">
        <v>2.9084740530536122</v>
      </c>
      <c r="X117" s="226">
        <v>2.8801175280913491</v>
      </c>
      <c r="Y117" s="226">
        <v>3.0121733983474321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1231</v>
      </c>
    </row>
    <row r="120" spans="1:105" ht="12" customHeight="1" x14ac:dyDescent="0.25">
      <c r="A120" s="37" t="s">
        <v>40</v>
      </c>
      <c r="B120" s="226">
        <v>0.2011694467868155</v>
      </c>
      <c r="C120" s="226">
        <v>0.2426013050165009</v>
      </c>
      <c r="D120" s="226">
        <v>0.30230193890243379</v>
      </c>
      <c r="E120" s="226">
        <v>0.2483194109364493</v>
      </c>
      <c r="F120" s="226">
        <v>0.2224757344268978</v>
      </c>
      <c r="G120" s="226">
        <v>0.20307169008385981</v>
      </c>
      <c r="H120" s="226">
        <v>0.23481520365428099</v>
      </c>
      <c r="I120" s="226">
        <v>0.27831318185960657</v>
      </c>
      <c r="J120" s="226">
        <v>0.28629935021604802</v>
      </c>
      <c r="K120" s="226">
        <v>0.36413566870564501</v>
      </c>
      <c r="L120" s="226">
        <v>0.32639956187639257</v>
      </c>
      <c r="M120" s="226">
        <v>0.35097716491448627</v>
      </c>
      <c r="N120" s="226">
        <v>0.36277670114260852</v>
      </c>
      <c r="O120" s="226">
        <v>0.24258729486621849</v>
      </c>
      <c r="P120" s="226">
        <v>0.27804566590664009</v>
      </c>
      <c r="Q120" s="226">
        <v>0.28187420181660872</v>
      </c>
      <c r="R120" s="226">
        <v>0.25650140307295272</v>
      </c>
      <c r="S120" s="226">
        <v>0.25163453431495991</v>
      </c>
      <c r="T120" s="226">
        <v>0.28625291927105462</v>
      </c>
      <c r="U120" s="226">
        <v>0.23148948305993369</v>
      </c>
      <c r="V120" s="226">
        <v>0.26219254912087148</v>
      </c>
      <c r="W120" s="226">
        <v>0.26693284568740699</v>
      </c>
      <c r="X120" s="226">
        <v>0.46410234964469849</v>
      </c>
      <c r="Y120" s="226">
        <v>0.3722530219382455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46.819845758480355</v>
      </c>
      <c r="C121" s="261">
        <f t="shared" si="4"/>
        <v>52.739292484678749</v>
      </c>
      <c r="D121" s="261">
        <f t="shared" si="4"/>
        <v>60.324384621404668</v>
      </c>
      <c r="E121" s="261">
        <f t="shared" si="4"/>
        <v>54.062093919677245</v>
      </c>
      <c r="F121" s="261">
        <f t="shared" si="4"/>
        <v>50.413374471978877</v>
      </c>
      <c r="G121" s="261">
        <f t="shared" si="4"/>
        <v>44.539874627093496</v>
      </c>
      <c r="H121" s="261">
        <f t="shared" si="4"/>
        <v>41.506817854280541</v>
      </c>
      <c r="I121" s="261">
        <f t="shared" si="4"/>
        <v>45.74538475965435</v>
      </c>
      <c r="J121" s="261">
        <f t="shared" si="4"/>
        <v>45.083399692840104</v>
      </c>
      <c r="K121" s="261">
        <f t="shared" si="4"/>
        <v>47.68814845077469</v>
      </c>
      <c r="L121" s="261">
        <f t="shared" si="4"/>
        <v>46.416233539140734</v>
      </c>
      <c r="M121" s="261">
        <f t="shared" si="4"/>
        <v>47.979440136495697</v>
      </c>
      <c r="N121" s="261">
        <f t="shared" si="4"/>
        <v>60.805224099115193</v>
      </c>
      <c r="O121" s="261">
        <f t="shared" si="4"/>
        <v>41.328617811838704</v>
      </c>
      <c r="P121" s="261">
        <f t="shared" si="4"/>
        <v>45.498411114039357</v>
      </c>
      <c r="Q121" s="261">
        <f t="shared" si="4"/>
        <v>41.435022265958978</v>
      </c>
      <c r="R121" s="261">
        <f t="shared" si="4"/>
        <v>42.834241551797135</v>
      </c>
      <c r="S121" s="261">
        <f t="shared" si="4"/>
        <v>42.572202920608241</v>
      </c>
      <c r="T121" s="261">
        <f t="shared" si="4"/>
        <v>40.297165496970855</v>
      </c>
      <c r="U121" s="261">
        <f t="shared" si="4"/>
        <v>38.701303012236558</v>
      </c>
      <c r="V121" s="261">
        <f t="shared" si="4"/>
        <v>40.230537312203602</v>
      </c>
      <c r="W121" s="261">
        <f t="shared" si="4"/>
        <v>40.6884105724913</v>
      </c>
      <c r="X121" s="261">
        <f t="shared" si="4"/>
        <v>45.843914179534025</v>
      </c>
      <c r="Y121" s="261">
        <f t="shared" si="4"/>
        <v>44.083083935959728</v>
      </c>
      <c r="DA121" s="70"/>
    </row>
    <row r="122" spans="1:105" ht="12" customHeight="1" x14ac:dyDescent="0.25">
      <c r="A122" s="60" t="s">
        <v>1052</v>
      </c>
      <c r="B122" s="262">
        <v>46.808061243946923</v>
      </c>
      <c r="C122" s="262">
        <v>52.726503996386683</v>
      </c>
      <c r="D122" s="262">
        <v>60.310281298542229</v>
      </c>
      <c r="E122" s="262">
        <v>54.050146809967778</v>
      </c>
      <c r="F122" s="262">
        <v>50.402293536197647</v>
      </c>
      <c r="G122" s="262">
        <v>44.529630255824543</v>
      </c>
      <c r="H122" s="262">
        <v>41.496415112492564</v>
      </c>
      <c r="I122" s="262">
        <v>45.734074178768353</v>
      </c>
      <c r="J122" s="262">
        <v>45.07158113559241</v>
      </c>
      <c r="K122" s="262">
        <v>47.674758741220423</v>
      </c>
      <c r="L122" s="262">
        <v>46.403253540067873</v>
      </c>
      <c r="M122" s="262">
        <v>47.965246985762647</v>
      </c>
      <c r="N122" s="262">
        <v>60.789156771897332</v>
      </c>
      <c r="O122" s="262">
        <v>41.317092605478109</v>
      </c>
      <c r="P122" s="262">
        <v>45.486239747314897</v>
      </c>
      <c r="Q122" s="262">
        <v>41.422455539861971</v>
      </c>
      <c r="R122" s="262">
        <v>42.821787747152882</v>
      </c>
      <c r="S122" s="262">
        <v>42.559240659956821</v>
      </c>
      <c r="T122" s="262">
        <v>40.284238002926443</v>
      </c>
      <c r="U122" s="262">
        <v>38.689507768740583</v>
      </c>
      <c r="V122" s="262">
        <v>40.217831671493187</v>
      </c>
      <c r="W122" s="262">
        <v>40.675457801339697</v>
      </c>
      <c r="X122" s="262">
        <v>45.827635653344977</v>
      </c>
      <c r="Y122" s="262">
        <v>44.068309715027517</v>
      </c>
      <c r="DA122" s="72" t="s">
        <v>1233</v>
      </c>
    </row>
    <row r="123" spans="1:105" ht="12" customHeight="1" x14ac:dyDescent="0.25">
      <c r="A123" s="64" t="s">
        <v>28</v>
      </c>
      <c r="B123" s="229">
        <v>5.420596913817949E-3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2.6097157978529641E-3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1234</v>
      </c>
    </row>
    <row r="124" spans="1:105" ht="12" customHeight="1" x14ac:dyDescent="0.25">
      <c r="A124" s="64" t="s">
        <v>30</v>
      </c>
      <c r="B124" s="229">
        <v>15.576716060643291</v>
      </c>
      <c r="C124" s="229">
        <v>19.307866385687721</v>
      </c>
      <c r="D124" s="229">
        <v>23.90102251152793</v>
      </c>
      <c r="E124" s="229">
        <v>22.054319072216671</v>
      </c>
      <c r="F124" s="229">
        <v>19.57189972476808</v>
      </c>
      <c r="G124" s="229">
        <v>16.981241263898919</v>
      </c>
      <c r="H124" s="229">
        <v>20.141191292081238</v>
      </c>
      <c r="I124" s="229">
        <v>22.997136774161671</v>
      </c>
      <c r="J124" s="229">
        <v>21.36713387881969</v>
      </c>
      <c r="K124" s="229">
        <v>23.72741217161596</v>
      </c>
      <c r="L124" s="229">
        <v>23.928680968342078</v>
      </c>
      <c r="M124" s="229">
        <v>22.582990510383521</v>
      </c>
      <c r="N124" s="229">
        <v>31.668986682466411</v>
      </c>
      <c r="O124" s="229">
        <v>20.34662601428408</v>
      </c>
      <c r="P124" s="229">
        <v>22.52922086382781</v>
      </c>
      <c r="Q124" s="229">
        <v>22.020923675310929</v>
      </c>
      <c r="R124" s="229">
        <v>24.460076816170659</v>
      </c>
      <c r="S124" s="229">
        <v>24.84096685014396</v>
      </c>
      <c r="T124" s="229">
        <v>24.18874307500937</v>
      </c>
      <c r="U124" s="229">
        <v>21.258119280761711</v>
      </c>
      <c r="V124" s="229">
        <v>24.156279880504179</v>
      </c>
      <c r="W124" s="229">
        <v>23.426504159396949</v>
      </c>
      <c r="X124" s="229">
        <v>27.504562336750659</v>
      </c>
      <c r="Y124" s="229">
        <v>27.574071343488161</v>
      </c>
      <c r="DA124" s="73" t="s">
        <v>1235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1.5087946802115229E-3</v>
      </c>
      <c r="H125" s="229">
        <v>0</v>
      </c>
      <c r="I125" s="229">
        <v>4.2053374595827772E-3</v>
      </c>
      <c r="J125" s="229">
        <v>0</v>
      </c>
      <c r="K125" s="229">
        <v>0</v>
      </c>
      <c r="L125" s="229">
        <v>0</v>
      </c>
      <c r="M125" s="229">
        <v>2.1755188593522061E-3</v>
      </c>
      <c r="N125" s="229">
        <v>2.4256122510519572E-3</v>
      </c>
      <c r="O125" s="229">
        <v>7.8139613395828214E-3</v>
      </c>
      <c r="P125" s="229">
        <v>1.135842866565593E-2</v>
      </c>
      <c r="Q125" s="229">
        <v>1.609281167857974E-3</v>
      </c>
      <c r="R125" s="229">
        <v>6.7975785032497646E-4</v>
      </c>
      <c r="S125" s="229">
        <v>9.4761596581593446E-4</v>
      </c>
      <c r="T125" s="229">
        <v>9.1776558517716331E-4</v>
      </c>
      <c r="U125" s="229">
        <v>9.3155040197549408E-4</v>
      </c>
      <c r="V125" s="229">
        <v>6.9214108018494881E-4</v>
      </c>
      <c r="W125" s="229">
        <v>8.7314481037556262E-4</v>
      </c>
      <c r="X125" s="229">
        <v>8.0072303056233699E-4</v>
      </c>
      <c r="Y125" s="229">
        <v>2.6437197264019838E-3</v>
      </c>
      <c r="DA125" s="73" t="s">
        <v>1236</v>
      </c>
    </row>
    <row r="126" spans="1:105" ht="12" customHeight="1" x14ac:dyDescent="0.25">
      <c r="A126" s="64" t="s">
        <v>159</v>
      </c>
      <c r="B126" s="229">
        <v>1.0093521456118811E-2</v>
      </c>
      <c r="C126" s="229">
        <v>7.6914790097081928E-3</v>
      </c>
      <c r="D126" s="229">
        <v>5.2078514994048789E-3</v>
      </c>
      <c r="E126" s="229">
        <v>4.2537375277699671E-3</v>
      </c>
      <c r="F126" s="229">
        <v>4.0074503856623624E-3</v>
      </c>
      <c r="G126" s="229">
        <v>2.5777751396550931E-3</v>
      </c>
      <c r="H126" s="229">
        <v>2.4774065340159241E-3</v>
      </c>
      <c r="I126" s="229">
        <v>1.198320585853792E-3</v>
      </c>
      <c r="J126" s="229">
        <v>1.4349336050017E-3</v>
      </c>
      <c r="K126" s="229">
        <v>1.5991174768413871E-3</v>
      </c>
      <c r="L126" s="229">
        <v>1.5450517309833431E-3</v>
      </c>
      <c r="M126" s="229">
        <v>1.87098628696397E-3</v>
      </c>
      <c r="N126" s="229">
        <v>4.1610660495328914E-3</v>
      </c>
      <c r="O126" s="229">
        <v>1.678202588003964E-3</v>
      </c>
      <c r="P126" s="229">
        <v>1.6239964768898121E-3</v>
      </c>
      <c r="Q126" s="229">
        <v>1.4492479664957019E-3</v>
      </c>
      <c r="R126" s="229">
        <v>1.3957051929989661E-3</v>
      </c>
      <c r="S126" s="229">
        <v>1.37166411404237E-3</v>
      </c>
      <c r="T126" s="229">
        <v>1.407683406100876E-2</v>
      </c>
      <c r="U126" s="229">
        <v>7.6360332392503777E-3</v>
      </c>
      <c r="V126" s="229">
        <v>3.391476835343269E-3</v>
      </c>
      <c r="W126" s="229">
        <v>3.9200463876245114E-3</v>
      </c>
      <c r="X126" s="229">
        <v>1.581132296999032E-2</v>
      </c>
      <c r="Y126" s="229">
        <v>1.728997969366965E-2</v>
      </c>
      <c r="DA126" s="73" t="s">
        <v>1237</v>
      </c>
    </row>
    <row r="127" spans="1:105" ht="12" customHeight="1" x14ac:dyDescent="0.25">
      <c r="A127" s="64" t="s">
        <v>32</v>
      </c>
      <c r="B127" s="229">
        <v>1.3179508702866841E-2</v>
      </c>
      <c r="C127" s="229">
        <v>2.5155825728771831E-2</v>
      </c>
      <c r="D127" s="229">
        <v>0</v>
      </c>
      <c r="E127" s="229">
        <v>1.326981132060946E-3</v>
      </c>
      <c r="F127" s="229">
        <v>0</v>
      </c>
      <c r="G127" s="229">
        <v>0</v>
      </c>
      <c r="H127" s="229">
        <v>2.3135049721211189E-3</v>
      </c>
      <c r="I127" s="229">
        <v>1.1194771222133311E-3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1.6643479193774641E-6</v>
      </c>
      <c r="S127" s="229">
        <v>1.8692858161006401E-6</v>
      </c>
      <c r="T127" s="229">
        <v>1.743626689619884E-6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1238</v>
      </c>
    </row>
    <row r="128" spans="1:105" ht="12" customHeight="1" x14ac:dyDescent="0.25">
      <c r="A128" s="64" t="s">
        <v>33</v>
      </c>
      <c r="B128" s="229">
        <v>0.93651297779718012</v>
      </c>
      <c r="C128" s="229">
        <v>0.95056052301320371</v>
      </c>
      <c r="D128" s="229">
        <v>1.01017155997091</v>
      </c>
      <c r="E128" s="229">
        <v>0.69186820215065548</v>
      </c>
      <c r="F128" s="229">
        <v>0.30531323577919972</v>
      </c>
      <c r="G128" s="229">
        <v>0.25994452956312181</v>
      </c>
      <c r="H128" s="229">
        <v>0.1938767095604281</v>
      </c>
      <c r="I128" s="229">
        <v>0.31376186024238312</v>
      </c>
      <c r="J128" s="229">
        <v>0.2780281856754836</v>
      </c>
      <c r="K128" s="229">
        <v>0.17513972954268209</v>
      </c>
      <c r="L128" s="229">
        <v>0.2379606382878976</v>
      </c>
      <c r="M128" s="229">
        <v>0.30485665175046961</v>
      </c>
      <c r="N128" s="229">
        <v>0.31712479092320872</v>
      </c>
      <c r="O128" s="229">
        <v>0.13324369963874261</v>
      </c>
      <c r="P128" s="229">
        <v>0.46259956092866999</v>
      </c>
      <c r="Q128" s="229">
        <v>7.0663707988335198E-2</v>
      </c>
      <c r="R128" s="229">
        <v>4.3494556367784281E-3</v>
      </c>
      <c r="S128" s="229">
        <v>6.4627159097790749E-3</v>
      </c>
      <c r="T128" s="229">
        <v>6.2473393734123863E-3</v>
      </c>
      <c r="U128" s="229">
        <v>0.37127431666463312</v>
      </c>
      <c r="V128" s="229">
        <v>0.20016406395141201</v>
      </c>
      <c r="W128" s="229">
        <v>0.28843560460372147</v>
      </c>
      <c r="X128" s="229">
        <v>0.30843906984256247</v>
      </c>
      <c r="Y128" s="229">
        <v>0.16085644163085641</v>
      </c>
      <c r="DA128" s="73" t="s">
        <v>1239</v>
      </c>
    </row>
    <row r="129" spans="1:105" ht="12" customHeight="1" x14ac:dyDescent="0.25">
      <c r="A129" s="64" t="s">
        <v>35</v>
      </c>
      <c r="B129" s="229">
        <v>3.7021464917695548</v>
      </c>
      <c r="C129" s="229">
        <v>3.2337236757261691</v>
      </c>
      <c r="D129" s="229">
        <v>2.7855757587398449</v>
      </c>
      <c r="E129" s="229">
        <v>2.2917272706428391</v>
      </c>
      <c r="F129" s="229">
        <v>2.239960429266858</v>
      </c>
      <c r="G129" s="229">
        <v>2.2536568001819202</v>
      </c>
      <c r="H129" s="229">
        <v>2.0576579340698848</v>
      </c>
      <c r="I129" s="229">
        <v>1.9072834207151279</v>
      </c>
      <c r="J129" s="229">
        <v>2.2322821189703839</v>
      </c>
      <c r="K129" s="229">
        <v>2.2915394321839759</v>
      </c>
      <c r="L129" s="229">
        <v>2.5110687094672199</v>
      </c>
      <c r="M129" s="229">
        <v>3.0781042796603471</v>
      </c>
      <c r="N129" s="229">
        <v>3.381744563059935</v>
      </c>
      <c r="O129" s="229">
        <v>2.943804302363036</v>
      </c>
      <c r="P129" s="229">
        <v>2.5759169763060079</v>
      </c>
      <c r="Q129" s="229">
        <v>3.2496825801758198</v>
      </c>
      <c r="R129" s="229">
        <v>3.4477463047335739</v>
      </c>
      <c r="S129" s="229">
        <v>4.1088052488629474</v>
      </c>
      <c r="T129" s="229">
        <v>3.6112836975192728</v>
      </c>
      <c r="U129" s="229">
        <v>3.7862783418236829</v>
      </c>
      <c r="V129" s="229">
        <v>4.1387798222807817</v>
      </c>
      <c r="W129" s="229">
        <v>4.2493581670565428</v>
      </c>
      <c r="X129" s="229">
        <v>3.8074627032709789</v>
      </c>
      <c r="Y129" s="229">
        <v>4.0062225939063429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7.6711272136724851E-2</v>
      </c>
      <c r="R131" s="229">
        <v>0.22284604055686999</v>
      </c>
      <c r="S131" s="229">
        <v>0.24563469770186519</v>
      </c>
      <c r="T131" s="229">
        <v>0.1544834362164843</v>
      </c>
      <c r="U131" s="229">
        <v>0.1239542184178803</v>
      </c>
      <c r="V131" s="229">
        <v>0.10920323212446829</v>
      </c>
      <c r="W131" s="229">
        <v>1.65697801969052E-2</v>
      </c>
      <c r="X131" s="229">
        <v>2.0639398773993581E-2</v>
      </c>
      <c r="Y131" s="229">
        <v>9.7291756137094898E-2</v>
      </c>
      <c r="DA131" s="73" t="s">
        <v>1242</v>
      </c>
    </row>
    <row r="132" spans="1:105" ht="12" customHeight="1" x14ac:dyDescent="0.25">
      <c r="A132" s="64" t="s">
        <v>39</v>
      </c>
      <c r="B132" s="229">
        <v>26.563992086664101</v>
      </c>
      <c r="C132" s="229">
        <v>29.201506107221121</v>
      </c>
      <c r="D132" s="229">
        <v>32.608303616804143</v>
      </c>
      <c r="E132" s="229">
        <v>29.006651546297789</v>
      </c>
      <c r="F132" s="229">
        <v>28.281112695997852</v>
      </c>
      <c r="G132" s="229">
        <v>25.030701092360719</v>
      </c>
      <c r="H132" s="229">
        <v>19.098898265274869</v>
      </c>
      <c r="I132" s="229">
        <v>20.509368988481519</v>
      </c>
      <c r="J132" s="229">
        <v>21.19270201852185</v>
      </c>
      <c r="K132" s="229">
        <v>21.47906829040096</v>
      </c>
      <c r="L132" s="229">
        <v>19.723998172239689</v>
      </c>
      <c r="M132" s="229">
        <v>21.995249038821999</v>
      </c>
      <c r="N132" s="229">
        <v>25.412104341349341</v>
      </c>
      <c r="O132" s="229">
        <v>17.883926425264669</v>
      </c>
      <c r="P132" s="229">
        <v>19.90551992110986</v>
      </c>
      <c r="Q132" s="229">
        <v>16.001415775115809</v>
      </c>
      <c r="R132" s="229">
        <v>14.68469200266375</v>
      </c>
      <c r="S132" s="229">
        <v>13.355049997972589</v>
      </c>
      <c r="T132" s="229">
        <v>12.308484111535019</v>
      </c>
      <c r="U132" s="229">
        <v>13.14131402743145</v>
      </c>
      <c r="V132" s="229">
        <v>11.609321054716821</v>
      </c>
      <c r="W132" s="229">
        <v>12.68979689888757</v>
      </c>
      <c r="X132" s="229">
        <v>14.169920098706241</v>
      </c>
      <c r="Y132" s="229">
        <v>12.209933880444989</v>
      </c>
      <c r="DA132" s="73" t="s">
        <v>1243</v>
      </c>
    </row>
    <row r="133" spans="1:105" ht="12" customHeight="1" x14ac:dyDescent="0.25">
      <c r="A133" s="60" t="s">
        <v>1064</v>
      </c>
      <c r="B133" s="262">
        <v>1.178451453343483E-2</v>
      </c>
      <c r="C133" s="262">
        <v>1.278848829206757E-2</v>
      </c>
      <c r="D133" s="262">
        <v>1.4103322862436769E-2</v>
      </c>
      <c r="E133" s="262">
        <v>1.1947109709468121E-2</v>
      </c>
      <c r="F133" s="262">
        <v>1.1080935781232671E-2</v>
      </c>
      <c r="G133" s="262">
        <v>1.024437126895354E-2</v>
      </c>
      <c r="H133" s="262">
        <v>1.0402741787977629E-2</v>
      </c>
      <c r="I133" s="262">
        <v>1.131058088599511E-2</v>
      </c>
      <c r="J133" s="262">
        <v>1.1818557247694201E-2</v>
      </c>
      <c r="K133" s="262">
        <v>1.338970955426891E-2</v>
      </c>
      <c r="L133" s="262">
        <v>1.297999907286094E-2</v>
      </c>
      <c r="M133" s="262">
        <v>1.419315073304672E-2</v>
      </c>
      <c r="N133" s="262">
        <v>1.6067327217858501E-2</v>
      </c>
      <c r="O133" s="262">
        <v>1.152520636059743E-2</v>
      </c>
      <c r="P133" s="262">
        <v>1.2171366724458829E-2</v>
      </c>
      <c r="Q133" s="262">
        <v>1.256672609700627E-2</v>
      </c>
      <c r="R133" s="262">
        <v>1.245380464425311E-2</v>
      </c>
      <c r="S133" s="262">
        <v>1.2962260651423189E-2</v>
      </c>
      <c r="T133" s="262">
        <v>1.292749404440848E-2</v>
      </c>
      <c r="U133" s="262">
        <v>1.179524349597204E-2</v>
      </c>
      <c r="V133" s="262">
        <v>1.2705640710416201E-2</v>
      </c>
      <c r="W133" s="262">
        <v>1.295277115160634E-2</v>
      </c>
      <c r="X133" s="262">
        <v>1.6278526189049961E-2</v>
      </c>
      <c r="Y133" s="262">
        <v>1.4774220932206849E-2</v>
      </c>
      <c r="DA133" s="72" t="s">
        <v>1244</v>
      </c>
    </row>
    <row r="134" spans="1:105" ht="12" customHeight="1" x14ac:dyDescent="0.25">
      <c r="A134" s="57" t="s">
        <v>1010</v>
      </c>
      <c r="B134" s="261">
        <v>8.4919191820081092</v>
      </c>
      <c r="C134" s="261">
        <v>8.8411858404141217</v>
      </c>
      <c r="D134" s="261">
        <v>9.2258763965568154</v>
      </c>
      <c r="E134" s="261">
        <v>8.0430783296626149</v>
      </c>
      <c r="F134" s="261">
        <v>7.5938173575984127</v>
      </c>
      <c r="G134" s="261">
        <v>6.9986338763421996</v>
      </c>
      <c r="H134" s="261">
        <v>6.5494424392546362</v>
      </c>
      <c r="I134" s="261">
        <v>6.8379708266650212</v>
      </c>
      <c r="J134" s="261">
        <v>7.1043708097449549</v>
      </c>
      <c r="K134" s="261">
        <v>7.4811922835424953</v>
      </c>
      <c r="L134" s="261">
        <v>7.5621182773659639</v>
      </c>
      <c r="M134" s="261">
        <v>8.2302751729996348</v>
      </c>
      <c r="N134" s="261">
        <v>10.026259669491759</v>
      </c>
      <c r="O134" s="261">
        <v>7.3449860104137263</v>
      </c>
      <c r="P134" s="261">
        <v>7.5201939564115179</v>
      </c>
      <c r="Q134" s="261">
        <v>7.6235761471392509</v>
      </c>
      <c r="R134" s="261">
        <v>8.0101095580955572</v>
      </c>
      <c r="S134" s="261">
        <v>8.4516499726323211</v>
      </c>
      <c r="T134" s="261">
        <v>7.8192144205202077</v>
      </c>
      <c r="U134" s="261">
        <v>7.729688663385085</v>
      </c>
      <c r="V134" s="261">
        <v>8.4069602408845832</v>
      </c>
      <c r="W134" s="261">
        <v>8.4351672442016774</v>
      </c>
      <c r="X134" s="261">
        <v>8.9160557678040568</v>
      </c>
      <c r="Y134" s="261">
        <v>9.028422855987408</v>
      </c>
      <c r="DA134" s="70" t="s">
        <v>1245</v>
      </c>
    </row>
    <row r="135" spans="1:105" ht="12" customHeight="1" x14ac:dyDescent="0.25">
      <c r="A135" s="60" t="s">
        <v>1012</v>
      </c>
      <c r="B135" s="262">
        <v>8.4355841957280973</v>
      </c>
      <c r="C135" s="262">
        <v>8.7722849133340706</v>
      </c>
      <c r="D135" s="262">
        <v>9.1375344244104681</v>
      </c>
      <c r="E135" s="262">
        <v>7.9707573072671307</v>
      </c>
      <c r="F135" s="262">
        <v>7.5293420413755019</v>
      </c>
      <c r="G135" s="262">
        <v>6.940035057465975</v>
      </c>
      <c r="H135" s="262">
        <v>6.4804373652169414</v>
      </c>
      <c r="I135" s="262">
        <v>6.754947070119627</v>
      </c>
      <c r="J135" s="262">
        <v>7.0192018329295447</v>
      </c>
      <c r="K135" s="262">
        <v>7.3706011054263456</v>
      </c>
      <c r="L135" s="262">
        <v>7.4645323123044491</v>
      </c>
      <c r="M135" s="262">
        <v>8.1259919170190518</v>
      </c>
      <c r="N135" s="262">
        <v>9.9198437143419547</v>
      </c>
      <c r="O135" s="262">
        <v>7.2749116083155041</v>
      </c>
      <c r="P135" s="262">
        <v>7.4387353936447722</v>
      </c>
      <c r="Q135" s="262">
        <v>7.541347222577782</v>
      </c>
      <c r="R135" s="262">
        <v>7.9362407686271492</v>
      </c>
      <c r="S135" s="262">
        <v>8.37992477817739</v>
      </c>
      <c r="T135" s="262">
        <v>7.7360011870734331</v>
      </c>
      <c r="U135" s="262">
        <v>7.663666064635815</v>
      </c>
      <c r="V135" s="262">
        <v>8.3324493872447203</v>
      </c>
      <c r="W135" s="262">
        <v>8.3588212554174603</v>
      </c>
      <c r="X135" s="262">
        <v>8.775763559183746</v>
      </c>
      <c r="Y135" s="262">
        <v>8.9197629275274579</v>
      </c>
      <c r="DA135" s="72" t="s">
        <v>1246</v>
      </c>
    </row>
    <row r="136" spans="1:105" ht="12" customHeight="1" x14ac:dyDescent="0.25">
      <c r="A136" s="59" t="s">
        <v>28</v>
      </c>
      <c r="B136" s="230">
        <v>1.2348761217254769E-2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7.6921916947963196E-3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1247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4.6268323173523831E-3</v>
      </c>
      <c r="H137" s="295">
        <v>0</v>
      </c>
      <c r="I137" s="295">
        <v>1.480763462741628E-2</v>
      </c>
      <c r="J137" s="295">
        <v>0</v>
      </c>
      <c r="K137" s="295">
        <v>0</v>
      </c>
      <c r="L137" s="295">
        <v>0</v>
      </c>
      <c r="M137" s="295">
        <v>5.7219893157819243E-3</v>
      </c>
      <c r="N137" s="295">
        <v>7.0789821093655411E-3</v>
      </c>
      <c r="O137" s="295">
        <v>1.9202390126450329E-2</v>
      </c>
      <c r="P137" s="295">
        <v>3.2558763400727962E-2</v>
      </c>
      <c r="Q137" s="295">
        <v>3.7221284706213591E-3</v>
      </c>
      <c r="R137" s="295">
        <v>1.560024803140668E-3</v>
      </c>
      <c r="S137" s="295">
        <v>1.9269495829125529E-3</v>
      </c>
      <c r="T137" s="295">
        <v>1.9533409910384241E-3</v>
      </c>
      <c r="U137" s="295">
        <v>1.8731940508208999E-3</v>
      </c>
      <c r="V137" s="295">
        <v>1.3835404320420061E-3</v>
      </c>
      <c r="W137" s="295">
        <v>1.7023950673693089E-3</v>
      </c>
      <c r="X137" s="295">
        <v>1.8210947226046091E-3</v>
      </c>
      <c r="Y137" s="295">
        <v>5.801593273921735E-3</v>
      </c>
      <c r="DA137" s="122" t="s">
        <v>1248</v>
      </c>
    </row>
    <row r="138" spans="1:105" ht="12" customHeight="1" x14ac:dyDescent="0.25">
      <c r="A138" s="59" t="s">
        <v>159</v>
      </c>
      <c r="B138" s="295">
        <v>2.234241838413021E-2</v>
      </c>
      <c r="C138" s="295">
        <v>2.022056289005392E-2</v>
      </c>
      <c r="D138" s="295">
        <v>1.6693697284816421E-2</v>
      </c>
      <c r="E138" s="295">
        <v>1.4449058190708349E-2</v>
      </c>
      <c r="F138" s="295">
        <v>1.316433399156383E-2</v>
      </c>
      <c r="G138" s="295">
        <v>7.7574196180026592E-3</v>
      </c>
      <c r="H138" s="295">
        <v>7.6207663174286582E-3</v>
      </c>
      <c r="I138" s="295">
        <v>4.1407260170145564E-3</v>
      </c>
      <c r="J138" s="295">
        <v>4.4143959638077998E-3</v>
      </c>
      <c r="K138" s="295">
        <v>5.0319161179394828E-3</v>
      </c>
      <c r="L138" s="295">
        <v>4.4936531862880547E-3</v>
      </c>
      <c r="M138" s="295">
        <v>4.8291804232553489E-3</v>
      </c>
      <c r="N138" s="295">
        <v>1.1917157626014609E-2</v>
      </c>
      <c r="O138" s="295">
        <v>4.0471290609979879E-3</v>
      </c>
      <c r="P138" s="295">
        <v>4.5682868547214563E-3</v>
      </c>
      <c r="Q138" s="295">
        <v>3.2894308895259779E-3</v>
      </c>
      <c r="R138" s="295">
        <v>3.1433272883198251E-3</v>
      </c>
      <c r="S138" s="295">
        <v>2.7371865424903768E-3</v>
      </c>
      <c r="T138" s="295">
        <v>2.9401529511980631E-2</v>
      </c>
      <c r="U138" s="295">
        <v>1.5068251467544541E-2</v>
      </c>
      <c r="V138" s="295">
        <v>6.6481121119756712E-3</v>
      </c>
      <c r="W138" s="295">
        <v>7.4905711165047309E-3</v>
      </c>
      <c r="X138" s="295">
        <v>3.5224243515584418E-2</v>
      </c>
      <c r="Y138" s="295">
        <v>3.7149537830963517E-2</v>
      </c>
      <c r="DA138" s="122" t="s">
        <v>1249</v>
      </c>
    </row>
    <row r="139" spans="1:105" ht="12" customHeight="1" x14ac:dyDescent="0.25">
      <c r="A139" s="59" t="s">
        <v>32</v>
      </c>
      <c r="B139" s="295">
        <v>3.00918785972192E-2</v>
      </c>
      <c r="C139" s="295">
        <v>6.8215736052575041E-2</v>
      </c>
      <c r="D139" s="295">
        <v>0</v>
      </c>
      <c r="E139" s="295">
        <v>4.6493924860829131E-3</v>
      </c>
      <c r="F139" s="295">
        <v>0</v>
      </c>
      <c r="G139" s="295">
        <v>0</v>
      </c>
      <c r="H139" s="295">
        <v>7.3406482399460187E-3</v>
      </c>
      <c r="I139" s="295">
        <v>3.9900772868500852E-3</v>
      </c>
      <c r="J139" s="295">
        <v>0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</v>
      </c>
      <c r="R139" s="295">
        <v>3.8663630891239736E-6</v>
      </c>
      <c r="S139" s="295">
        <v>3.8476445122561664E-6</v>
      </c>
      <c r="T139" s="295">
        <v>3.7564797398188079E-6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1250</v>
      </c>
    </row>
    <row r="140" spans="1:105" ht="12" customHeight="1" x14ac:dyDescent="0.25">
      <c r="A140" s="59" t="s">
        <v>35</v>
      </c>
      <c r="B140" s="295">
        <v>8.3708011375294937</v>
      </c>
      <c r="C140" s="295">
        <v>8.683848614391442</v>
      </c>
      <c r="D140" s="295">
        <v>9.1208407271256515</v>
      </c>
      <c r="E140" s="295">
        <v>7.9516588565903392</v>
      </c>
      <c r="F140" s="295">
        <v>7.516177707383938</v>
      </c>
      <c r="G140" s="295">
        <v>6.9276508055306198</v>
      </c>
      <c r="H140" s="295">
        <v>6.4654759506595667</v>
      </c>
      <c r="I140" s="295">
        <v>6.7320086321883457</v>
      </c>
      <c r="J140" s="295">
        <v>7.0147874369657366</v>
      </c>
      <c r="K140" s="295">
        <v>7.3655691893084061</v>
      </c>
      <c r="L140" s="295">
        <v>7.4600386591181609</v>
      </c>
      <c r="M140" s="295">
        <v>8.1154407472800152</v>
      </c>
      <c r="N140" s="295">
        <v>9.8931553829117789</v>
      </c>
      <c r="O140" s="295">
        <v>7.2516620891280557</v>
      </c>
      <c r="P140" s="295">
        <v>7.4016083433893227</v>
      </c>
      <c r="Q140" s="295">
        <v>7.534335663217635</v>
      </c>
      <c r="R140" s="295">
        <v>7.9315335501725999</v>
      </c>
      <c r="S140" s="295">
        <v>8.3752567944074752</v>
      </c>
      <c r="T140" s="295">
        <v>7.7046425600906741</v>
      </c>
      <c r="U140" s="295">
        <v>7.6467246191174496</v>
      </c>
      <c r="V140" s="295">
        <v>8.3244177347007025</v>
      </c>
      <c r="W140" s="295">
        <v>8.3496282892335856</v>
      </c>
      <c r="X140" s="295">
        <v>8.7387182209455574</v>
      </c>
      <c r="Y140" s="295">
        <v>8.8768117964225723</v>
      </c>
      <c r="DA140" s="122" t="s">
        <v>1251</v>
      </c>
    </row>
    <row r="141" spans="1:105" ht="12" customHeight="1" x14ac:dyDescent="0.25">
      <c r="A141" s="60" t="s">
        <v>1019</v>
      </c>
      <c r="B141" s="262">
        <v>5.6334986280012031E-2</v>
      </c>
      <c r="C141" s="262">
        <v>6.8900927080051869E-2</v>
      </c>
      <c r="D141" s="262">
        <v>8.83419721463473E-2</v>
      </c>
      <c r="E141" s="262">
        <v>7.2321022395484894E-2</v>
      </c>
      <c r="F141" s="262">
        <v>6.4475316222910403E-2</v>
      </c>
      <c r="G141" s="262">
        <v>5.8598818876224777E-2</v>
      </c>
      <c r="H141" s="262">
        <v>6.9005074037695208E-2</v>
      </c>
      <c r="I141" s="262">
        <v>8.3023756545393818E-2</v>
      </c>
      <c r="J141" s="262">
        <v>8.5168976815409927E-2</v>
      </c>
      <c r="K141" s="262">
        <v>0.1105911781161497</v>
      </c>
      <c r="L141" s="262">
        <v>9.7585965061514998E-2</v>
      </c>
      <c r="M141" s="262">
        <v>0.104283255980583</v>
      </c>
      <c r="N141" s="262">
        <v>0.1064159551498088</v>
      </c>
      <c r="O141" s="262">
        <v>7.0074402098221952E-2</v>
      </c>
      <c r="P141" s="262">
        <v>8.1458562766745901E-2</v>
      </c>
      <c r="Q141" s="262">
        <v>8.2228924561468769E-2</v>
      </c>
      <c r="R141" s="262">
        <v>7.3868789468408053E-2</v>
      </c>
      <c r="S141" s="262">
        <v>7.1725194454931529E-2</v>
      </c>
      <c r="T141" s="262">
        <v>8.3213233446774684E-2</v>
      </c>
      <c r="U141" s="262">
        <v>6.6022598749269537E-2</v>
      </c>
      <c r="V141" s="262">
        <v>7.4510853639862179E-2</v>
      </c>
      <c r="W141" s="262">
        <v>7.6345988784216876E-2</v>
      </c>
      <c r="X141" s="262">
        <v>0.14029220862031089</v>
      </c>
      <c r="Y141" s="262">
        <v>0.1086599284599496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10.312865289600936</v>
      </c>
      <c r="C142" s="261">
        <f t="shared" si="5"/>
        <v>11.060375577702834</v>
      </c>
      <c r="D142" s="261">
        <f t="shared" si="5"/>
        <v>11.987556221278041</v>
      </c>
      <c r="E142" s="261">
        <f t="shared" si="5"/>
        <v>10.560223252982299</v>
      </c>
      <c r="F142" s="261">
        <f t="shared" si="5"/>
        <v>9.9161810082349149</v>
      </c>
      <c r="G142" s="261">
        <f t="shared" si="5"/>
        <v>8.9835900232649912</v>
      </c>
      <c r="H142" s="261">
        <f t="shared" si="5"/>
        <v>8.4114383327814366</v>
      </c>
      <c r="I142" s="261">
        <f t="shared" si="5"/>
        <v>8.993759768951854</v>
      </c>
      <c r="J142" s="261">
        <f t="shared" si="5"/>
        <v>9.1491625501905052</v>
      </c>
      <c r="K142" s="261">
        <f t="shared" si="5"/>
        <v>9.694436664368709</v>
      </c>
      <c r="L142" s="261">
        <f t="shared" si="5"/>
        <v>9.6252241294160452</v>
      </c>
      <c r="M142" s="261">
        <f t="shared" si="5"/>
        <v>10.273323682555985</v>
      </c>
      <c r="N142" s="261">
        <f t="shared" si="5"/>
        <v>12.654306089621688</v>
      </c>
      <c r="O142" s="261">
        <f t="shared" si="5"/>
        <v>9.0059556883210039</v>
      </c>
      <c r="P142" s="261">
        <f t="shared" si="5"/>
        <v>9.4875281152850519</v>
      </c>
      <c r="Q142" s="261">
        <f t="shared" si="5"/>
        <v>9.2482517349093616</v>
      </c>
      <c r="R142" s="261">
        <f t="shared" si="5"/>
        <v>9.6368769370774547</v>
      </c>
      <c r="S142" s="261">
        <f t="shared" si="5"/>
        <v>9.9540731127953794</v>
      </c>
      <c r="T142" s="261">
        <f t="shared" si="5"/>
        <v>9.3046697014577546</v>
      </c>
      <c r="U142" s="261">
        <f t="shared" si="5"/>
        <v>9.0824812253323177</v>
      </c>
      <c r="V142" s="261">
        <f t="shared" si="5"/>
        <v>9.7287103802233457</v>
      </c>
      <c r="W142" s="261">
        <f t="shared" si="5"/>
        <v>9.7930578493365772</v>
      </c>
      <c r="X142" s="261">
        <f t="shared" si="5"/>
        <v>10.683873509891956</v>
      </c>
      <c r="Y142" s="261">
        <f t="shared" si="5"/>
        <v>10.562229630258333</v>
      </c>
      <c r="DA142" s="70"/>
    </row>
    <row r="143" spans="1:105" ht="12" customHeight="1" x14ac:dyDescent="0.25">
      <c r="A143" s="60" t="s">
        <v>1022</v>
      </c>
      <c r="B143" s="262">
        <v>5.7293505728494836</v>
      </c>
      <c r="C143" s="262">
        <v>5.8586186021826387</v>
      </c>
      <c r="D143" s="262">
        <v>5.9776537404519798</v>
      </c>
      <c r="E143" s="262">
        <v>5.229057562455135</v>
      </c>
      <c r="F143" s="262">
        <v>4.96691017233079</v>
      </c>
      <c r="G143" s="262">
        <v>4.5954068482637203</v>
      </c>
      <c r="H143" s="262">
        <v>4.2114899046317413</v>
      </c>
      <c r="I143" s="262">
        <v>4.3178287527908434</v>
      </c>
      <c r="J143" s="262">
        <v>4.5117900895045269</v>
      </c>
      <c r="K143" s="262">
        <v>4.6404247019323854</v>
      </c>
      <c r="L143" s="262">
        <v>4.7740641957793661</v>
      </c>
      <c r="M143" s="262">
        <v>5.2258871230518711</v>
      </c>
      <c r="N143" s="262">
        <v>6.4560524784032003</v>
      </c>
      <c r="O143" s="262">
        <v>4.8031117315933853</v>
      </c>
      <c r="P143" s="262">
        <v>4.8339181830716447</v>
      </c>
      <c r="Q143" s="262">
        <v>4.9409180351081368</v>
      </c>
      <c r="R143" s="262">
        <v>5.2687269435263104</v>
      </c>
      <c r="S143" s="262">
        <v>5.6207315841365499</v>
      </c>
      <c r="T143" s="262">
        <v>5.0843607127021153</v>
      </c>
      <c r="U143" s="262">
        <v>5.1357479869458453</v>
      </c>
      <c r="V143" s="262">
        <v>5.5743116299233071</v>
      </c>
      <c r="W143" s="262">
        <v>5.5870703730366458</v>
      </c>
      <c r="X143" s="262">
        <v>5.5458698079085202</v>
      </c>
      <c r="Y143" s="262">
        <v>5.8014240054576787</v>
      </c>
      <c r="DA143" s="72" t="s">
        <v>1253</v>
      </c>
    </row>
    <row r="144" spans="1:105" ht="12" customHeight="1" x14ac:dyDescent="0.25">
      <c r="A144" s="60" t="s">
        <v>1024</v>
      </c>
      <c r="B144" s="262">
        <v>4.0944310211630466</v>
      </c>
      <c r="C144" s="262">
        <v>4.6121336338877006</v>
      </c>
      <c r="D144" s="262">
        <v>5.2755076813986594</v>
      </c>
      <c r="E144" s="262">
        <v>4.7279163442337087</v>
      </c>
      <c r="F144" s="262">
        <v>4.4088284946657641</v>
      </c>
      <c r="G144" s="262">
        <v>3.8951303394123431</v>
      </c>
      <c r="H144" s="262">
        <v>3.629806592889385</v>
      </c>
      <c r="I144" s="262">
        <v>4.0004863919873692</v>
      </c>
      <c r="J144" s="262">
        <v>3.9425362869157761</v>
      </c>
      <c r="K144" s="262">
        <v>4.1702434565533277</v>
      </c>
      <c r="L144" s="262">
        <v>4.0590213678614484</v>
      </c>
      <c r="M144" s="262">
        <v>4.195653269481455</v>
      </c>
      <c r="N144" s="262">
        <v>5.3173962480530381</v>
      </c>
      <c r="O144" s="262">
        <v>3.6141207555357262</v>
      </c>
      <c r="P144" s="262">
        <v>3.9788076264651888</v>
      </c>
      <c r="Q144" s="262">
        <v>3.6233371438149522</v>
      </c>
      <c r="R144" s="262">
        <v>3.7457406154858779</v>
      </c>
      <c r="S144" s="262">
        <v>3.7227748931345701</v>
      </c>
      <c r="T144" s="262">
        <v>3.523774097018963</v>
      </c>
      <c r="U144" s="262">
        <v>3.3842786176568129</v>
      </c>
      <c r="V144" s="262">
        <v>3.517965350914205</v>
      </c>
      <c r="W144" s="262">
        <v>3.5579951785196098</v>
      </c>
      <c r="X144" s="262">
        <v>4.0086704738252363</v>
      </c>
      <c r="Y144" s="262">
        <v>3.8547773514281771</v>
      </c>
      <c r="DA144" s="72" t="s">
        <v>1254</v>
      </c>
    </row>
    <row r="145" spans="1:105" ht="12" customHeight="1" x14ac:dyDescent="0.25">
      <c r="A145" s="64" t="s">
        <v>28</v>
      </c>
      <c r="B145" s="229">
        <v>4.7415465557285779E-4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2.2827908345659671E-4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1255</v>
      </c>
    </row>
    <row r="146" spans="1:105" ht="12" customHeight="1" x14ac:dyDescent="0.25">
      <c r="A146" s="64" t="s">
        <v>30</v>
      </c>
      <c r="B146" s="229">
        <v>1.3625385831333501</v>
      </c>
      <c r="C146" s="229">
        <v>1.688912656946546</v>
      </c>
      <c r="D146" s="229">
        <v>2.0906887704384771</v>
      </c>
      <c r="E146" s="229">
        <v>1.9291524955349251</v>
      </c>
      <c r="F146" s="229">
        <v>1.712008385874898</v>
      </c>
      <c r="G146" s="229">
        <v>1.4853963005731841</v>
      </c>
      <c r="H146" s="229">
        <v>1.761805899195213</v>
      </c>
      <c r="I146" s="229">
        <v>2.011623376480554</v>
      </c>
      <c r="J146" s="229">
        <v>1.8690424995565631</v>
      </c>
      <c r="K146" s="229">
        <v>2.0755025921939718</v>
      </c>
      <c r="L146" s="229">
        <v>2.0931081324151908</v>
      </c>
      <c r="M146" s="229">
        <v>1.975396853427726</v>
      </c>
      <c r="N146" s="229">
        <v>2.7701741545268121</v>
      </c>
      <c r="O146" s="229">
        <v>1.7797758444793721</v>
      </c>
      <c r="P146" s="229">
        <v>1.9706934732191901</v>
      </c>
      <c r="Q146" s="229">
        <v>1.9262313074869439</v>
      </c>
      <c r="R146" s="229">
        <v>2.1395908019820258</v>
      </c>
      <c r="S146" s="229">
        <v>2.1729083103194138</v>
      </c>
      <c r="T146" s="229">
        <v>2.115856486623203</v>
      </c>
      <c r="U146" s="229">
        <v>1.859506690121475</v>
      </c>
      <c r="V146" s="229">
        <v>2.1130168409062939</v>
      </c>
      <c r="W146" s="229">
        <v>2.0491813332696811</v>
      </c>
      <c r="X146" s="229">
        <v>2.4059003996810011</v>
      </c>
      <c r="Y146" s="229">
        <v>2.4119805454053251</v>
      </c>
      <c r="DA146" s="73" t="s">
        <v>1256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1.31978457963215E-4</v>
      </c>
      <c r="H147" s="229">
        <v>0</v>
      </c>
      <c r="I147" s="229">
        <v>3.6785253845995078E-4</v>
      </c>
      <c r="J147" s="229">
        <v>0</v>
      </c>
      <c r="K147" s="229">
        <v>0</v>
      </c>
      <c r="L147" s="229">
        <v>0</v>
      </c>
      <c r="M147" s="229">
        <v>1.9029867224011149E-4</v>
      </c>
      <c r="N147" s="229">
        <v>2.1217503528421771E-4</v>
      </c>
      <c r="O147" s="229">
        <v>6.8350888408337995E-4</v>
      </c>
      <c r="P147" s="229">
        <v>9.9355327788422918E-4</v>
      </c>
      <c r="Q147" s="229">
        <v>1.4076828991295309E-4</v>
      </c>
      <c r="R147" s="229">
        <v>5.9460305667105772E-5</v>
      </c>
      <c r="S147" s="229">
        <v>8.2890598402810079E-5</v>
      </c>
      <c r="T147" s="229">
        <v>8.0279502766014959E-5</v>
      </c>
      <c r="U147" s="229">
        <v>8.1485298947702188E-5</v>
      </c>
      <c r="V147" s="229">
        <v>6.0543501149538148E-5</v>
      </c>
      <c r="W147" s="229">
        <v>7.6376399760234506E-5</v>
      </c>
      <c r="X147" s="229">
        <v>7.0041465691298758E-5</v>
      </c>
      <c r="Y147" s="229">
        <v>2.3125350145624239E-4</v>
      </c>
      <c r="DA147" s="73" t="s">
        <v>1257</v>
      </c>
    </row>
    <row r="148" spans="1:105" ht="12" customHeight="1" x14ac:dyDescent="0.25">
      <c r="A148" s="64" t="s">
        <v>159</v>
      </c>
      <c r="B148" s="229">
        <v>8.8290833383004039E-4</v>
      </c>
      <c r="C148" s="229">
        <v>6.7279501476994288E-4</v>
      </c>
      <c r="D148" s="229">
        <v>4.5554522375205791E-4</v>
      </c>
      <c r="E148" s="229">
        <v>3.7208622674665958E-4</v>
      </c>
      <c r="F148" s="229">
        <v>3.5054280691767918E-4</v>
      </c>
      <c r="G148" s="229">
        <v>2.254851454406607E-4</v>
      </c>
      <c r="H148" s="229">
        <v>2.1670562495725159E-4</v>
      </c>
      <c r="I148" s="229">
        <v>1.04820427285963E-4</v>
      </c>
      <c r="J148" s="229">
        <v>1.2551762473153179E-4</v>
      </c>
      <c r="K148" s="229">
        <v>1.3987924365293079E-4</v>
      </c>
      <c r="L148" s="229">
        <v>1.3514996281667051E-4</v>
      </c>
      <c r="M148" s="229">
        <v>1.636603629787508E-4</v>
      </c>
      <c r="N148" s="229">
        <v>3.6397999535857828E-4</v>
      </c>
      <c r="O148" s="229">
        <v>1.467970378074164E-4</v>
      </c>
      <c r="P148" s="229">
        <v>1.4205547883265539E-4</v>
      </c>
      <c r="Q148" s="229">
        <v>1.2676974165736919E-4</v>
      </c>
      <c r="R148" s="229">
        <v>1.2208620666493249E-4</v>
      </c>
      <c r="S148" s="229">
        <v>1.1998326676855211E-4</v>
      </c>
      <c r="T148" s="229">
        <v>1.231339742075138E-3</v>
      </c>
      <c r="U148" s="229">
        <v>6.6794501935202473E-4</v>
      </c>
      <c r="V148" s="229">
        <v>2.966618909895799E-4</v>
      </c>
      <c r="W148" s="229">
        <v>3.4289733664120769E-4</v>
      </c>
      <c r="X148" s="229">
        <v>1.383060300587176E-3</v>
      </c>
      <c r="Y148" s="229">
        <v>1.512402507852103E-3</v>
      </c>
      <c r="DA148" s="73" t="s">
        <v>1258</v>
      </c>
    </row>
    <row r="149" spans="1:105" ht="12" customHeight="1" x14ac:dyDescent="0.25">
      <c r="A149" s="64" t="s">
        <v>32</v>
      </c>
      <c r="B149" s="229">
        <v>1.152848202694672E-3</v>
      </c>
      <c r="C149" s="229">
        <v>2.2004498902456551E-3</v>
      </c>
      <c r="D149" s="229">
        <v>0</v>
      </c>
      <c r="E149" s="229">
        <v>1.16074722328112E-4</v>
      </c>
      <c r="F149" s="229">
        <v>0</v>
      </c>
      <c r="G149" s="229">
        <v>0</v>
      </c>
      <c r="H149" s="229">
        <v>2.0236870047021259E-4</v>
      </c>
      <c r="I149" s="229">
        <v>9.7923770710869627E-5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1.455851314924628E-7</v>
      </c>
      <c r="S149" s="229">
        <v>1.6351161807310051E-7</v>
      </c>
      <c r="T149" s="229">
        <v>1.5251986554411499E-7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1259</v>
      </c>
    </row>
    <row r="150" spans="1:105" ht="12" customHeight="1" x14ac:dyDescent="0.25">
      <c r="A150" s="64" t="s">
        <v>33</v>
      </c>
      <c r="B150" s="229">
        <v>8.1919389227222431E-2</v>
      </c>
      <c r="C150" s="229">
        <v>8.31481669927428E-2</v>
      </c>
      <c r="D150" s="229">
        <v>8.8362509831069525E-2</v>
      </c>
      <c r="E150" s="229">
        <v>6.0519631750573323E-2</v>
      </c>
      <c r="F150" s="229">
        <v>2.670659605470585E-2</v>
      </c>
      <c r="G150" s="229">
        <v>2.2738069412403111E-2</v>
      </c>
      <c r="H150" s="229">
        <v>1.6958933841932811E-2</v>
      </c>
      <c r="I150" s="229">
        <v>2.7445620683560532E-2</v>
      </c>
      <c r="J150" s="229">
        <v>2.43198969992501E-2</v>
      </c>
      <c r="K150" s="229">
        <v>1.531995819994353E-2</v>
      </c>
      <c r="L150" s="229">
        <v>2.0815077431725979E-2</v>
      </c>
      <c r="M150" s="229">
        <v>2.666665738257722E-2</v>
      </c>
      <c r="N150" s="229">
        <v>2.7739785563191691E-2</v>
      </c>
      <c r="O150" s="229">
        <v>1.165519619221464E-2</v>
      </c>
      <c r="P150" s="229">
        <v>4.0464867424682943E-2</v>
      </c>
      <c r="Q150" s="229">
        <v>6.1811506473206396E-3</v>
      </c>
      <c r="R150" s="229">
        <v>3.804589553834816E-4</v>
      </c>
      <c r="S150" s="229">
        <v>5.6531169629216985E-4</v>
      </c>
      <c r="T150" s="229">
        <v>5.4647211293206105E-4</v>
      </c>
      <c r="U150" s="229">
        <v>3.247639485836145E-2</v>
      </c>
      <c r="V150" s="229">
        <v>1.750890617950359E-2</v>
      </c>
      <c r="W150" s="229">
        <v>2.5230262816110922E-2</v>
      </c>
      <c r="X150" s="229">
        <v>2.698002143520473E-2</v>
      </c>
      <c r="Y150" s="229">
        <v>1.4070559366576019E-2</v>
      </c>
      <c r="DA150" s="73" t="s">
        <v>1260</v>
      </c>
    </row>
    <row r="151" spans="1:105" ht="12" customHeight="1" x14ac:dyDescent="0.25">
      <c r="A151" s="64" t="s">
        <v>35</v>
      </c>
      <c r="B151" s="229">
        <v>0.32383702802370218</v>
      </c>
      <c r="C151" s="229">
        <v>0.28286278431313611</v>
      </c>
      <c r="D151" s="229">
        <v>0.24366204229104069</v>
      </c>
      <c r="E151" s="229">
        <v>0.20046374448330281</v>
      </c>
      <c r="F151" s="229">
        <v>0.19593555520212741</v>
      </c>
      <c r="G151" s="229">
        <v>0.19713361477694549</v>
      </c>
      <c r="H151" s="229">
        <v>0.17998905001192489</v>
      </c>
      <c r="I151" s="229">
        <v>0.16683537400164941</v>
      </c>
      <c r="J151" s="229">
        <v>0.19526391209125041</v>
      </c>
      <c r="K151" s="229">
        <v>0.200447313732007</v>
      </c>
      <c r="L151" s="229">
        <v>0.21965014886498849</v>
      </c>
      <c r="M151" s="229">
        <v>0.26925032385625369</v>
      </c>
      <c r="N151" s="229">
        <v>0.2958105821234509</v>
      </c>
      <c r="O151" s="229">
        <v>0.25750273212580749</v>
      </c>
      <c r="P151" s="229">
        <v>0.225322606735645</v>
      </c>
      <c r="Q151" s="229">
        <v>0.28425875397532502</v>
      </c>
      <c r="R151" s="229">
        <v>0.30158393763909469</v>
      </c>
      <c r="S151" s="229">
        <v>0.35940859808709841</v>
      </c>
      <c r="T151" s="229">
        <v>0.31588900724349911</v>
      </c>
      <c r="U151" s="229">
        <v>0.33119627443500299</v>
      </c>
      <c r="V151" s="229">
        <v>0.3620305572109444</v>
      </c>
      <c r="W151" s="229">
        <v>0.37170315191122782</v>
      </c>
      <c r="X151" s="229">
        <v>0.33304932932273468</v>
      </c>
      <c r="Y151" s="229">
        <v>0.35043540856534899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6.7101478668934161E-3</v>
      </c>
      <c r="R153" s="229">
        <v>1.949296162137882E-2</v>
      </c>
      <c r="S153" s="229">
        <v>2.148634870611273E-2</v>
      </c>
      <c r="T153" s="229">
        <v>1.3513094896286311E-2</v>
      </c>
      <c r="U153" s="229">
        <v>1.084261948917656E-2</v>
      </c>
      <c r="V153" s="229">
        <v>9.5523097803909256E-3</v>
      </c>
      <c r="W153" s="229">
        <v>1.4494046591351851E-3</v>
      </c>
      <c r="X153" s="229">
        <v>1.805385490289283E-3</v>
      </c>
      <c r="Y153" s="229">
        <v>8.5103799184305141E-3</v>
      </c>
      <c r="DA153" s="73" t="s">
        <v>1263</v>
      </c>
    </row>
    <row r="154" spans="1:105" ht="12" customHeight="1" x14ac:dyDescent="0.25">
      <c r="A154" s="64" t="s">
        <v>39</v>
      </c>
      <c r="B154" s="229">
        <v>2.3236261095866748</v>
      </c>
      <c r="C154" s="229">
        <v>2.554336780730261</v>
      </c>
      <c r="D154" s="229">
        <v>2.8523388136143208</v>
      </c>
      <c r="E154" s="229">
        <v>2.537292311515833</v>
      </c>
      <c r="F154" s="229">
        <v>2.4738274147271149</v>
      </c>
      <c r="G154" s="229">
        <v>2.1895048910464072</v>
      </c>
      <c r="H154" s="229">
        <v>1.670633635514887</v>
      </c>
      <c r="I154" s="229">
        <v>1.794011424085149</v>
      </c>
      <c r="J154" s="229">
        <v>1.8537844606439811</v>
      </c>
      <c r="K154" s="229">
        <v>1.878833713183752</v>
      </c>
      <c r="L154" s="229">
        <v>1.7253128591867251</v>
      </c>
      <c r="M154" s="229">
        <v>1.923985475779679</v>
      </c>
      <c r="N154" s="229">
        <v>2.222867291725485</v>
      </c>
      <c r="O154" s="229">
        <v>1.564356676816441</v>
      </c>
      <c r="P154" s="229">
        <v>1.7411910703289539</v>
      </c>
      <c r="Q154" s="229">
        <v>1.399688245806898</v>
      </c>
      <c r="R154" s="229">
        <v>1.284510763190531</v>
      </c>
      <c r="S154" s="229">
        <v>1.168203286948863</v>
      </c>
      <c r="T154" s="229">
        <v>1.0766572643783361</v>
      </c>
      <c r="U154" s="229">
        <v>1.1495072084344971</v>
      </c>
      <c r="V154" s="229">
        <v>1.0154995314449331</v>
      </c>
      <c r="W154" s="229">
        <v>1.1100117521270529</v>
      </c>
      <c r="X154" s="229">
        <v>1.239482236129728</v>
      </c>
      <c r="Y154" s="229">
        <v>1.068036802163187</v>
      </c>
      <c r="DA154" s="73" t="s">
        <v>1264</v>
      </c>
    </row>
    <row r="155" spans="1:105" ht="12" customHeight="1" x14ac:dyDescent="0.25">
      <c r="A155" s="60" t="s">
        <v>1036</v>
      </c>
      <c r="B155" s="262">
        <v>0.48908369558840498</v>
      </c>
      <c r="C155" s="262">
        <v>0.58962334163249475</v>
      </c>
      <c r="D155" s="262">
        <v>0.73439479942740227</v>
      </c>
      <c r="E155" s="262">
        <v>0.60324934629345484</v>
      </c>
      <c r="F155" s="262">
        <v>0.54044234123836021</v>
      </c>
      <c r="G155" s="262">
        <v>0.49305283558892782</v>
      </c>
      <c r="H155" s="262">
        <v>0.57014183526031093</v>
      </c>
      <c r="I155" s="262">
        <v>0.67544462417364171</v>
      </c>
      <c r="J155" s="262">
        <v>0.6948361737702019</v>
      </c>
      <c r="K155" s="262">
        <v>0.88376850588299571</v>
      </c>
      <c r="L155" s="262">
        <v>0.79213856577523123</v>
      </c>
      <c r="M155" s="262">
        <v>0.8517832900226574</v>
      </c>
      <c r="N155" s="262">
        <v>0.88085736316545027</v>
      </c>
      <c r="O155" s="262">
        <v>0.58872320119189092</v>
      </c>
      <c r="P155" s="262">
        <v>0.67480230574821998</v>
      </c>
      <c r="Q155" s="262">
        <v>0.68399655598627229</v>
      </c>
      <c r="R155" s="262">
        <v>0.62240937806526619</v>
      </c>
      <c r="S155" s="262">
        <v>0.61056663552425972</v>
      </c>
      <c r="T155" s="262">
        <v>0.69653489173667604</v>
      </c>
      <c r="U155" s="262">
        <v>0.56245462072965868</v>
      </c>
      <c r="V155" s="262">
        <v>0.63643339938583288</v>
      </c>
      <c r="W155" s="262">
        <v>0.64799229778032108</v>
      </c>
      <c r="X155" s="262">
        <v>1.1293332281581989</v>
      </c>
      <c r="Y155" s="262">
        <v>0.90602827337247827</v>
      </c>
      <c r="DA155" s="72" t="s">
        <v>1265</v>
      </c>
    </row>
    <row r="156" spans="1:105" ht="12" customHeight="1" x14ac:dyDescent="0.25">
      <c r="A156" s="132" t="s">
        <v>1038</v>
      </c>
      <c r="B156" s="316">
        <v>2.521377276318864</v>
      </c>
      <c r="C156" s="316">
        <v>2.7361843109111672</v>
      </c>
      <c r="D156" s="316">
        <v>3.0175021368124009</v>
      </c>
      <c r="E156" s="316">
        <v>2.5561656234269492</v>
      </c>
      <c r="F156" s="316">
        <v>2.3708418025944118</v>
      </c>
      <c r="G156" s="316">
        <v>2.19185311829597</v>
      </c>
      <c r="H156" s="316">
        <v>2.2257375712170662</v>
      </c>
      <c r="I156" s="316">
        <v>2.4199759393569482</v>
      </c>
      <c r="J156" s="316">
        <v>2.5286609472680821</v>
      </c>
      <c r="K156" s="316">
        <v>2.841084341761102</v>
      </c>
      <c r="L156" s="316">
        <v>2.7771593489148518</v>
      </c>
      <c r="M156" s="316">
        <v>3.0367214225193719</v>
      </c>
      <c r="N156" s="316">
        <v>3.393960407767767</v>
      </c>
      <c r="O156" s="316">
        <v>2.4658965237854442</v>
      </c>
      <c r="P156" s="316">
        <v>2.6041469416262202</v>
      </c>
      <c r="Q156" s="316">
        <v>3.0331469654792178</v>
      </c>
      <c r="R156" s="316">
        <v>2.700442914132577</v>
      </c>
      <c r="S156" s="316">
        <v>2.8917059624139578</v>
      </c>
      <c r="T156" s="316">
        <v>3.429601224666385</v>
      </c>
      <c r="U156" s="316">
        <v>3.4215494625091272</v>
      </c>
      <c r="V156" s="316">
        <v>3.467382040627895</v>
      </c>
      <c r="W156" s="316">
        <v>3.3989180897533271</v>
      </c>
      <c r="X156" s="316">
        <v>5.2823341232651746</v>
      </c>
      <c r="Y156" s="316">
        <v>4.7549420151796387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1.0000000000000002</v>
      </c>
      <c r="D160" s="232">
        <f t="shared" si="6"/>
        <v>1</v>
      </c>
      <c r="E160" s="232">
        <f t="shared" si="6"/>
        <v>1</v>
      </c>
      <c r="F160" s="232">
        <f t="shared" si="6"/>
        <v>1</v>
      </c>
      <c r="G160" s="232">
        <f t="shared" si="6"/>
        <v>1</v>
      </c>
      <c r="H160" s="232">
        <f t="shared" si="6"/>
        <v>1</v>
      </c>
      <c r="I160" s="232">
        <f t="shared" si="6"/>
        <v>1</v>
      </c>
      <c r="J160" s="232">
        <f t="shared" si="6"/>
        <v>1.0000000000000002</v>
      </c>
      <c r="K160" s="232">
        <f t="shared" si="6"/>
        <v>0.99999999999999989</v>
      </c>
      <c r="L160" s="232">
        <f t="shared" si="6"/>
        <v>1.0000000000000002</v>
      </c>
      <c r="M160" s="232">
        <f t="shared" si="6"/>
        <v>0.99999999999999989</v>
      </c>
      <c r="N160" s="232">
        <f t="shared" si="6"/>
        <v>1</v>
      </c>
      <c r="O160" s="232">
        <f t="shared" si="6"/>
        <v>1</v>
      </c>
      <c r="P160" s="232">
        <f t="shared" si="6"/>
        <v>1</v>
      </c>
      <c r="Q160" s="232">
        <f t="shared" si="6"/>
        <v>1</v>
      </c>
      <c r="R160" s="232">
        <f t="shared" si="6"/>
        <v>1</v>
      </c>
      <c r="S160" s="232">
        <f t="shared" si="6"/>
        <v>1</v>
      </c>
      <c r="T160" s="232">
        <f t="shared" si="6"/>
        <v>1.0000000000000002</v>
      </c>
      <c r="U160" s="232">
        <f t="shared" si="6"/>
        <v>0.99999999999999989</v>
      </c>
      <c r="V160" s="232">
        <f t="shared" si="6"/>
        <v>0.99999999999999989</v>
      </c>
      <c r="W160" s="232">
        <f t="shared" si="6"/>
        <v>0.99999999999999989</v>
      </c>
      <c r="X160" s="232">
        <f t="shared" si="6"/>
        <v>1</v>
      </c>
      <c r="Y160" s="232">
        <f t="shared" si="6"/>
        <v>0.99999999999999978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5.5447852448904178E-4</v>
      </c>
      <c r="C161" s="266">
        <f t="shared" si="7"/>
        <v>5.5453623911576127E-4</v>
      </c>
      <c r="D161" s="266">
        <f t="shared" si="7"/>
        <v>5.3595410976636532E-4</v>
      </c>
      <c r="E161" s="266">
        <f t="shared" si="7"/>
        <v>4.7721956451767487E-4</v>
      </c>
      <c r="F161" s="266">
        <f t="shared" si="7"/>
        <v>4.8793608363247655E-4</v>
      </c>
      <c r="G161" s="266">
        <f t="shared" si="7"/>
        <v>5.0096798401164642E-4</v>
      </c>
      <c r="H161" s="266">
        <f t="shared" si="7"/>
        <v>5.2527995026651654E-4</v>
      </c>
      <c r="I161" s="266">
        <f t="shared" si="7"/>
        <v>5.4189100841270409E-4</v>
      </c>
      <c r="J161" s="266">
        <f t="shared" si="7"/>
        <v>5.7262261784176468E-4</v>
      </c>
      <c r="K161" s="266">
        <f t="shared" si="7"/>
        <v>5.6649515446880697E-4</v>
      </c>
      <c r="L161" s="266">
        <f t="shared" si="7"/>
        <v>5.6282513140820916E-4</v>
      </c>
      <c r="M161" s="266">
        <f t="shared" si="7"/>
        <v>5.9755896856295639E-4</v>
      </c>
      <c r="N161" s="266">
        <f t="shared" si="7"/>
        <v>5.3838644813313072E-4</v>
      </c>
      <c r="O161" s="266">
        <f t="shared" si="7"/>
        <v>5.6232022766021061E-4</v>
      </c>
      <c r="P161" s="266">
        <f t="shared" si="7"/>
        <v>5.4923788014644666E-4</v>
      </c>
      <c r="Q161" s="266">
        <f t="shared" si="7"/>
        <v>6.0765773068512444E-4</v>
      </c>
      <c r="R161" s="266">
        <f t="shared" si="7"/>
        <v>5.7975672760246164E-4</v>
      </c>
      <c r="S161" s="266">
        <f t="shared" si="7"/>
        <v>5.6791898895505754E-4</v>
      </c>
      <c r="T161" s="266">
        <f t="shared" si="7"/>
        <v>6.2926358388398882E-4</v>
      </c>
      <c r="U161" s="266">
        <f t="shared" si="7"/>
        <v>6.2190268535315663E-4</v>
      </c>
      <c r="V161" s="266">
        <f t="shared" si="7"/>
        <v>6.1043967819658087E-4</v>
      </c>
      <c r="W161" s="266">
        <f t="shared" si="7"/>
        <v>6.3446118920492908E-4</v>
      </c>
      <c r="X161" s="266">
        <f t="shared" si="7"/>
        <v>7.6935705976985099E-4</v>
      </c>
      <c r="Y161" s="266">
        <f t="shared" si="7"/>
        <v>6.7073261307013258E-4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1.1495295372203785E-3</v>
      </c>
      <c r="C162" s="267">
        <f t="shared" si="8"/>
        <v>1.1496491895878077E-3</v>
      </c>
      <c r="D162" s="267">
        <f t="shared" si="8"/>
        <v>1.1111252330986642E-3</v>
      </c>
      <c r="E162" s="267">
        <f t="shared" si="8"/>
        <v>9.8935839879107034E-4</v>
      </c>
      <c r="F162" s="267">
        <f t="shared" si="8"/>
        <v>1.0115755897454053E-3</v>
      </c>
      <c r="G162" s="267">
        <f t="shared" si="8"/>
        <v>1.0385929650815811E-3</v>
      </c>
      <c r="H162" s="267">
        <f t="shared" si="8"/>
        <v>1.0889958609261619E-3</v>
      </c>
      <c r="I162" s="267">
        <f t="shared" si="8"/>
        <v>1.123433447126861E-3</v>
      </c>
      <c r="J162" s="267">
        <f t="shared" si="8"/>
        <v>1.1871453695995655E-3</v>
      </c>
      <c r="K162" s="267">
        <f t="shared" si="8"/>
        <v>1.1744420820521504E-3</v>
      </c>
      <c r="L162" s="267">
        <f t="shared" si="8"/>
        <v>1.1668334917747814E-3</v>
      </c>
      <c r="M162" s="267">
        <f t="shared" si="8"/>
        <v>1.2388427220460143E-3</v>
      </c>
      <c r="N162" s="267">
        <f t="shared" si="8"/>
        <v>1.116167889709554E-3</v>
      </c>
      <c r="O162" s="267">
        <f t="shared" si="8"/>
        <v>1.1657867392926857E-3</v>
      </c>
      <c r="P162" s="267">
        <f t="shared" si="8"/>
        <v>1.1386647783526995E-3</v>
      </c>
      <c r="Q162" s="267">
        <f t="shared" si="8"/>
        <v>1.2597791962935818E-3</v>
      </c>
      <c r="R162" s="267">
        <f t="shared" si="8"/>
        <v>1.2019356085889853E-3</v>
      </c>
      <c r="S162" s="267">
        <f t="shared" si="8"/>
        <v>1.1773939363184029E-3</v>
      </c>
      <c r="T162" s="267">
        <f t="shared" si="8"/>
        <v>1.3045718534155676E-3</v>
      </c>
      <c r="U162" s="267">
        <f t="shared" si="8"/>
        <v>1.2893114422220572E-3</v>
      </c>
      <c r="V162" s="267">
        <f t="shared" si="8"/>
        <v>1.2655466529112444E-3</v>
      </c>
      <c r="W162" s="267">
        <f t="shared" si="8"/>
        <v>1.3414719073818913E-3</v>
      </c>
      <c r="X162" s="267">
        <f t="shared" si="8"/>
        <v>1.6053280022232488E-3</v>
      </c>
      <c r="Y162" s="267">
        <f t="shared" si="8"/>
        <v>1.3905442974759652E-3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6.876270742440435E-3</v>
      </c>
      <c r="C163" s="267">
        <f t="shared" si="9"/>
        <v>6.8769864805287356E-3</v>
      </c>
      <c r="D163" s="267">
        <f t="shared" si="9"/>
        <v>6.6465433763611918E-3</v>
      </c>
      <c r="E163" s="267">
        <f t="shared" si="9"/>
        <v>5.918156942574076E-3</v>
      </c>
      <c r="F163" s="267">
        <f t="shared" si="9"/>
        <v>6.0510560244958177E-3</v>
      </c>
      <c r="G163" s="267">
        <f t="shared" si="9"/>
        <v>6.2126689118087424E-3</v>
      </c>
      <c r="H163" s="267">
        <f t="shared" si="9"/>
        <v>6.5141696099712473E-3</v>
      </c>
      <c r="I163" s="267">
        <f t="shared" si="9"/>
        <v>6.7201688111790175E-3</v>
      </c>
      <c r="J163" s="267">
        <f t="shared" si="9"/>
        <v>7.1012816179913058E-3</v>
      </c>
      <c r="K163" s="267">
        <f t="shared" si="9"/>
        <v>7.0252929272558657E-3</v>
      </c>
      <c r="L163" s="267">
        <f t="shared" si="9"/>
        <v>6.9797797629382241E-3</v>
      </c>
      <c r="M163" s="267">
        <f t="shared" si="9"/>
        <v>7.4105255134972268E-3</v>
      </c>
      <c r="N163" s="267">
        <f t="shared" si="9"/>
        <v>6.6767076052869478E-3</v>
      </c>
      <c r="O163" s="267">
        <f t="shared" si="9"/>
        <v>6.9735182853213791E-3</v>
      </c>
      <c r="P163" s="267">
        <f t="shared" si="9"/>
        <v>6.811279786482799E-3</v>
      </c>
      <c r="Q163" s="267">
        <f t="shared" si="9"/>
        <v>7.5357635875588358E-3</v>
      </c>
      <c r="R163" s="267">
        <f t="shared" si="9"/>
        <v>7.1897540620161583E-3</v>
      </c>
      <c r="S163" s="267">
        <f t="shared" si="9"/>
        <v>7.042950367512733E-3</v>
      </c>
      <c r="T163" s="267">
        <f t="shared" si="9"/>
        <v>7.8037048867348842E-3</v>
      </c>
      <c r="U163" s="267">
        <f t="shared" si="9"/>
        <v>7.7124199605021196E-3</v>
      </c>
      <c r="V163" s="267">
        <f t="shared" si="9"/>
        <v>7.5702634345955755E-3</v>
      </c>
      <c r="W163" s="267">
        <f t="shared" si="9"/>
        <v>7.8499492098558863E-3</v>
      </c>
      <c r="X163" s="267">
        <f t="shared" si="9"/>
        <v>9.4999536827948677E-3</v>
      </c>
      <c r="Y163" s="267">
        <f t="shared" si="9"/>
        <v>8.3179759712153183E-3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7.9417608531704952E-3</v>
      </c>
      <c r="C164" s="267">
        <f t="shared" si="10"/>
        <v>7.9425874961203853E-3</v>
      </c>
      <c r="D164" s="267">
        <f t="shared" si="10"/>
        <v>7.6764368321761457E-3</v>
      </c>
      <c r="E164" s="267">
        <f t="shared" si="10"/>
        <v>6.835185653666271E-3</v>
      </c>
      <c r="F164" s="267">
        <f t="shared" si="10"/>
        <v>6.9886776794694594E-3</v>
      </c>
      <c r="G164" s="267">
        <f t="shared" si="10"/>
        <v>7.175332764748155E-3</v>
      </c>
      <c r="H164" s="267">
        <f t="shared" si="10"/>
        <v>7.52355152046003E-3</v>
      </c>
      <c r="I164" s="267">
        <f t="shared" si="10"/>
        <v>7.7614706561681263E-3</v>
      </c>
      <c r="J164" s="267">
        <f t="shared" si="10"/>
        <v>8.2016375552261978E-3</v>
      </c>
      <c r="K164" s="267">
        <f t="shared" si="10"/>
        <v>8.1138742847019964E-3</v>
      </c>
      <c r="L164" s="267">
        <f t="shared" si="10"/>
        <v>8.0613087764169859E-3</v>
      </c>
      <c r="M164" s="267">
        <f t="shared" si="10"/>
        <v>8.5587993301767893E-3</v>
      </c>
      <c r="N164" s="267">
        <f t="shared" si="10"/>
        <v>7.7112750608354834E-3</v>
      </c>
      <c r="O164" s="267">
        <f t="shared" si="10"/>
        <v>8.054077071953462E-3</v>
      </c>
      <c r="P164" s="267">
        <f t="shared" si="10"/>
        <v>7.8666994355551505E-3</v>
      </c>
      <c r="Q164" s="267">
        <f t="shared" si="10"/>
        <v>8.7034432616279103E-3</v>
      </c>
      <c r="R164" s="267">
        <f t="shared" si="10"/>
        <v>8.3038189583237009E-3</v>
      </c>
      <c r="S164" s="267">
        <f t="shared" si="10"/>
        <v>8.1342677760364336E-3</v>
      </c>
      <c r="T164" s="267">
        <f t="shared" si="10"/>
        <v>9.0129025311139824E-3</v>
      </c>
      <c r="U164" s="267">
        <f t="shared" si="10"/>
        <v>8.9074728467989847E-3</v>
      </c>
      <c r="V164" s="267">
        <f t="shared" si="10"/>
        <v>8.7432889199650296E-3</v>
      </c>
      <c r="W164" s="267">
        <f t="shared" si="10"/>
        <v>9.2799212743996905E-3</v>
      </c>
      <c r="X164" s="267">
        <f t="shared" si="10"/>
        <v>1.1090738142651858E-2</v>
      </c>
      <c r="Y164" s="267">
        <f t="shared" si="10"/>
        <v>9.606860814553338E-3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5.7650422557991273E-3</v>
      </c>
      <c r="C165" s="268">
        <f t="shared" si="11"/>
        <v>5.4943314519798614E-3</v>
      </c>
      <c r="D165" s="268">
        <f t="shared" si="11"/>
        <v>4.9928238049215656E-3</v>
      </c>
      <c r="E165" s="268">
        <f t="shared" si="11"/>
        <v>4.5660053054965731E-3</v>
      </c>
      <c r="F165" s="268">
        <f t="shared" si="11"/>
        <v>4.7583684078555876E-3</v>
      </c>
      <c r="G165" s="268">
        <f t="shared" si="11"/>
        <v>4.8834958094728627E-3</v>
      </c>
      <c r="H165" s="268">
        <f t="shared" si="11"/>
        <v>4.7159452562676443E-3</v>
      </c>
      <c r="I165" s="268">
        <f t="shared" si="11"/>
        <v>4.6564047075312838E-3</v>
      </c>
      <c r="J165" s="268">
        <f t="shared" si="11"/>
        <v>4.9121094763724914E-3</v>
      </c>
      <c r="K165" s="268">
        <f t="shared" si="11"/>
        <v>4.5250342207151378E-3</v>
      </c>
      <c r="L165" s="268">
        <f t="shared" si="11"/>
        <v>4.6906937674131453E-3</v>
      </c>
      <c r="M165" s="268">
        <f t="shared" si="11"/>
        <v>4.9753007741529459E-3</v>
      </c>
      <c r="N165" s="268">
        <f t="shared" si="11"/>
        <v>4.8010572538367607E-3</v>
      </c>
      <c r="O165" s="268">
        <f t="shared" si="11"/>
        <v>5.1491105964843733E-3</v>
      </c>
      <c r="P165" s="268">
        <f t="shared" si="11"/>
        <v>4.8517568549827752E-3</v>
      </c>
      <c r="Q165" s="268">
        <f t="shared" si="11"/>
        <v>5.3095333168513342E-3</v>
      </c>
      <c r="R165" s="268">
        <f t="shared" si="11"/>
        <v>5.3516620751386697E-3</v>
      </c>
      <c r="S165" s="268">
        <f t="shared" si="11"/>
        <v>5.3564232557020688E-3</v>
      </c>
      <c r="T165" s="268">
        <f t="shared" si="11"/>
        <v>5.4956131385625806E-3</v>
      </c>
      <c r="U165" s="268">
        <f t="shared" si="11"/>
        <v>5.8530842360969533E-3</v>
      </c>
      <c r="V165" s="268">
        <f t="shared" si="11"/>
        <v>5.6434748019224554E-3</v>
      </c>
      <c r="W165" s="268">
        <f t="shared" si="11"/>
        <v>5.9903743937742638E-3</v>
      </c>
      <c r="X165" s="268">
        <f t="shared" si="11"/>
        <v>5.942107008187E-3</v>
      </c>
      <c r="Y165" s="268">
        <f t="shared" si="11"/>
        <v>5.5970965730151321E-3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0.74068595222379918</v>
      </c>
      <c r="C166" s="317">
        <f t="shared" si="12"/>
        <v>0.73523676355583356</v>
      </c>
      <c r="D166" s="317">
        <f t="shared" si="12"/>
        <v>0.7392531547840937</v>
      </c>
      <c r="E166" s="317">
        <f t="shared" si="12"/>
        <v>0.75634612988472238</v>
      </c>
      <c r="F166" s="317">
        <f t="shared" si="12"/>
        <v>0.74922380191946791</v>
      </c>
      <c r="G166" s="317">
        <f t="shared" si="12"/>
        <v>0.75152485210600406</v>
      </c>
      <c r="H166" s="317">
        <f t="shared" si="12"/>
        <v>0.75893352065829667</v>
      </c>
      <c r="I166" s="317">
        <f t="shared" si="12"/>
        <v>0.75029340803474232</v>
      </c>
      <c r="J166" s="317">
        <f t="shared" si="12"/>
        <v>0.74802575700713247</v>
      </c>
      <c r="K166" s="317">
        <f t="shared" si="12"/>
        <v>0.76546448751786067</v>
      </c>
      <c r="L166" s="317">
        <f t="shared" si="12"/>
        <v>0.76521650621168602</v>
      </c>
      <c r="M166" s="317">
        <f t="shared" si="12"/>
        <v>0.76132205878557713</v>
      </c>
      <c r="N166" s="317">
        <f t="shared" si="12"/>
        <v>0.76190168792486357</v>
      </c>
      <c r="O166" s="317">
        <f t="shared" si="12"/>
        <v>0.76127342127888242</v>
      </c>
      <c r="P166" s="317">
        <f t="shared" si="12"/>
        <v>0.76077918880306783</v>
      </c>
      <c r="Q166" s="317">
        <f t="shared" si="12"/>
        <v>0.75951258408884148</v>
      </c>
      <c r="R166" s="317">
        <f t="shared" si="12"/>
        <v>0.76024075362733357</v>
      </c>
      <c r="S166" s="317">
        <f t="shared" si="12"/>
        <v>0.77131469713942225</v>
      </c>
      <c r="T166" s="317">
        <f t="shared" si="12"/>
        <v>0.76003718114742913</v>
      </c>
      <c r="U166" s="317">
        <f t="shared" si="12"/>
        <v>0.75037515836917845</v>
      </c>
      <c r="V166" s="317">
        <f t="shared" si="12"/>
        <v>0.76238517910930514</v>
      </c>
      <c r="W166" s="317">
        <f t="shared" si="12"/>
        <v>0.75120972902726635</v>
      </c>
      <c r="X166" s="317">
        <f t="shared" si="12"/>
        <v>0.73361084326194792</v>
      </c>
      <c r="Y166" s="317">
        <f t="shared" si="12"/>
        <v>0.75519745249637349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0.18043605052441669</v>
      </c>
      <c r="C167" s="269">
        <f t="shared" si="13"/>
        <v>0.18735263103665498</v>
      </c>
      <c r="D167" s="269">
        <f t="shared" si="13"/>
        <v>0.18784714107917624</v>
      </c>
      <c r="E167" s="269">
        <f t="shared" si="13"/>
        <v>0.17696438968603545</v>
      </c>
      <c r="F167" s="269">
        <f t="shared" si="13"/>
        <v>0.18184809758483406</v>
      </c>
      <c r="G167" s="269">
        <f t="shared" si="13"/>
        <v>0.17841816324932258</v>
      </c>
      <c r="H167" s="269">
        <f t="shared" si="13"/>
        <v>0.17194599784709155</v>
      </c>
      <c r="I167" s="269">
        <f t="shared" si="13"/>
        <v>0.17983878899109138</v>
      </c>
      <c r="J167" s="269">
        <f t="shared" si="13"/>
        <v>0.17917591215333234</v>
      </c>
      <c r="K167" s="269">
        <f t="shared" si="13"/>
        <v>0.16615231002147499</v>
      </c>
      <c r="L167" s="269">
        <f t="shared" si="13"/>
        <v>0.16520307014370647</v>
      </c>
      <c r="M167" s="269">
        <f t="shared" si="13"/>
        <v>0.16572127712685109</v>
      </c>
      <c r="N167" s="269">
        <f t="shared" si="13"/>
        <v>0.16814429771268749</v>
      </c>
      <c r="O167" s="269">
        <f t="shared" si="13"/>
        <v>0.16549474082403828</v>
      </c>
      <c r="P167" s="269">
        <f t="shared" si="13"/>
        <v>0.16849581798399144</v>
      </c>
      <c r="Q167" s="269">
        <f t="shared" si="13"/>
        <v>0.16455054241093511</v>
      </c>
      <c r="R167" s="269">
        <f t="shared" si="13"/>
        <v>0.16435836117709821</v>
      </c>
      <c r="S167" s="269">
        <f t="shared" si="13"/>
        <v>0.15448314535598481</v>
      </c>
      <c r="T167" s="269">
        <f t="shared" si="13"/>
        <v>0.16197781715569379</v>
      </c>
      <c r="U167" s="269">
        <f t="shared" si="13"/>
        <v>0.16854165752445513</v>
      </c>
      <c r="V167" s="269">
        <f t="shared" si="13"/>
        <v>0.15931794767161947</v>
      </c>
      <c r="W167" s="269">
        <f t="shared" si="13"/>
        <v>0.16635006023653079</v>
      </c>
      <c r="X167" s="269">
        <f t="shared" si="13"/>
        <v>0.17894588207182074</v>
      </c>
      <c r="Y167" s="269">
        <f t="shared" si="13"/>
        <v>0.1644638571853391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3.3954842107886143E-2</v>
      </c>
      <c r="C168" s="269">
        <f t="shared" si="14"/>
        <v>3.257947421376476E-2</v>
      </c>
      <c r="D168" s="269">
        <f t="shared" si="14"/>
        <v>2.9794535449182511E-2</v>
      </c>
      <c r="E168" s="269">
        <f t="shared" si="14"/>
        <v>2.730238054838173E-2</v>
      </c>
      <c r="F168" s="269">
        <f t="shared" si="14"/>
        <v>2.8416427308202583E-2</v>
      </c>
      <c r="G168" s="269">
        <f t="shared" si="14"/>
        <v>2.9084444011288922E-2</v>
      </c>
      <c r="H168" s="269">
        <f t="shared" si="14"/>
        <v>2.8104131205950161E-2</v>
      </c>
      <c r="I168" s="269">
        <f t="shared" si="14"/>
        <v>2.7840504938626599E-2</v>
      </c>
      <c r="J168" s="269">
        <f t="shared" si="14"/>
        <v>2.9251792580186294E-2</v>
      </c>
      <c r="K168" s="269">
        <f t="shared" si="14"/>
        <v>2.6897919492040904E-2</v>
      </c>
      <c r="L168" s="269">
        <f t="shared" si="14"/>
        <v>2.7865389306348097E-2</v>
      </c>
      <c r="M168" s="269">
        <f t="shared" si="14"/>
        <v>2.9446869986632561E-2</v>
      </c>
      <c r="N168" s="269">
        <f t="shared" si="14"/>
        <v>2.8550404036506855E-2</v>
      </c>
      <c r="O168" s="269">
        <f t="shared" si="14"/>
        <v>3.0454312373610196E-2</v>
      </c>
      <c r="P168" s="269">
        <f t="shared" si="14"/>
        <v>2.8838522442367173E-2</v>
      </c>
      <c r="Q168" s="269">
        <f t="shared" si="14"/>
        <v>3.1326974228763106E-2</v>
      </c>
      <c r="R168" s="269">
        <f t="shared" si="14"/>
        <v>3.1569501267344646E-2</v>
      </c>
      <c r="S168" s="269">
        <f t="shared" si="14"/>
        <v>3.1468060126995455E-2</v>
      </c>
      <c r="T168" s="269">
        <f t="shared" si="14"/>
        <v>3.2344780247784213E-2</v>
      </c>
      <c r="U168" s="269">
        <f t="shared" si="14"/>
        <v>3.4392274157738351E-2</v>
      </c>
      <c r="V168" s="269">
        <f t="shared" si="14"/>
        <v>3.3120592744419634E-2</v>
      </c>
      <c r="W168" s="269">
        <f t="shared" si="14"/>
        <v>3.5145810858515557E-2</v>
      </c>
      <c r="X168" s="269">
        <f t="shared" si="14"/>
        <v>3.4899792524269641E-2</v>
      </c>
      <c r="Y168" s="269">
        <f t="shared" si="14"/>
        <v>3.2908118332361423E-2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3.3729587307023162E-2</v>
      </c>
      <c r="C169" s="318">
        <f t="shared" si="15"/>
        <v>3.2325576601201514E-2</v>
      </c>
      <c r="D169" s="318">
        <f t="shared" si="15"/>
        <v>2.9509239190309223E-2</v>
      </c>
      <c r="E169" s="318">
        <f t="shared" si="15"/>
        <v>2.705688547868839E-2</v>
      </c>
      <c r="F169" s="318">
        <f t="shared" si="15"/>
        <v>2.8175157594915574E-2</v>
      </c>
      <c r="G169" s="318">
        <f t="shared" si="15"/>
        <v>2.8840923047505639E-2</v>
      </c>
      <c r="H169" s="318">
        <f t="shared" si="15"/>
        <v>2.7808025442349865E-2</v>
      </c>
      <c r="I169" s="318">
        <f t="shared" si="15"/>
        <v>2.7502477274760018E-2</v>
      </c>
      <c r="J169" s="318">
        <f t="shared" si="15"/>
        <v>2.8901114763559142E-2</v>
      </c>
      <c r="K169" s="318">
        <f t="shared" si="15"/>
        <v>2.6500299367767134E-2</v>
      </c>
      <c r="L169" s="318">
        <f t="shared" si="15"/>
        <v>2.7505798143192952E-2</v>
      </c>
      <c r="M169" s="318">
        <f t="shared" si="15"/>
        <v>2.9073757859019E-2</v>
      </c>
      <c r="N169" s="318">
        <f t="shared" si="15"/>
        <v>2.824737792152375E-2</v>
      </c>
      <c r="O169" s="318">
        <f t="shared" si="15"/>
        <v>3.0163764818057666E-2</v>
      </c>
      <c r="P169" s="318">
        <f t="shared" si="15"/>
        <v>2.8526144250516281E-2</v>
      </c>
      <c r="Q169" s="318">
        <f t="shared" si="15"/>
        <v>3.0989077243033826E-2</v>
      </c>
      <c r="R169" s="318">
        <f t="shared" si="15"/>
        <v>3.1278369064242223E-2</v>
      </c>
      <c r="S169" s="318">
        <f t="shared" si="15"/>
        <v>3.1201005440746395E-2</v>
      </c>
      <c r="T169" s="318">
        <f t="shared" si="15"/>
        <v>3.2000562324500249E-2</v>
      </c>
      <c r="U169" s="318">
        <f t="shared" si="15"/>
        <v>3.409851493719597E-2</v>
      </c>
      <c r="V169" s="318">
        <f t="shared" si="15"/>
        <v>3.2825413049201183E-2</v>
      </c>
      <c r="W169" s="318">
        <f t="shared" si="15"/>
        <v>3.4827709082470647E-2</v>
      </c>
      <c r="X169" s="318">
        <f t="shared" si="15"/>
        <v>3.4350651839068852E-2</v>
      </c>
      <c r="Y169" s="318">
        <f t="shared" si="15"/>
        <v>3.2509773178009974E-2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2.2525480086297808E-4</v>
      </c>
      <c r="C170" s="318">
        <f t="shared" si="16"/>
        <v>2.5389761256323619E-4</v>
      </c>
      <c r="D170" s="318">
        <f t="shared" si="16"/>
        <v>2.8529625887328895E-4</v>
      </c>
      <c r="E170" s="318">
        <f t="shared" si="16"/>
        <v>2.4549506969334607E-4</v>
      </c>
      <c r="F170" s="318">
        <f t="shared" si="16"/>
        <v>2.4126971328701245E-4</v>
      </c>
      <c r="G170" s="318">
        <f t="shared" si="16"/>
        <v>2.435209637832878E-4</v>
      </c>
      <c r="H170" s="318">
        <f t="shared" si="16"/>
        <v>2.961057636002977E-4</v>
      </c>
      <c r="I170" s="318">
        <f t="shared" si="16"/>
        <v>3.380276638665748E-4</v>
      </c>
      <c r="J170" s="318">
        <f t="shared" si="16"/>
        <v>3.5067781662715693E-4</v>
      </c>
      <c r="K170" s="318">
        <f t="shared" si="16"/>
        <v>3.9762012427377167E-4</v>
      </c>
      <c r="L170" s="318">
        <f t="shared" si="16"/>
        <v>3.5959116315514383E-4</v>
      </c>
      <c r="M170" s="318">
        <f t="shared" si="16"/>
        <v>3.7311212761355936E-4</v>
      </c>
      <c r="N170" s="318">
        <f t="shared" si="16"/>
        <v>3.0302611498310016E-4</v>
      </c>
      <c r="O170" s="318">
        <f t="shared" si="16"/>
        <v>2.905475555525271E-4</v>
      </c>
      <c r="P170" s="318">
        <f t="shared" si="16"/>
        <v>3.1237819185088407E-4</v>
      </c>
      <c r="Q170" s="318">
        <f t="shared" si="16"/>
        <v>3.3789698572928619E-4</v>
      </c>
      <c r="R170" s="318">
        <f t="shared" si="16"/>
        <v>2.9113220310242126E-4</v>
      </c>
      <c r="S170" s="318">
        <f t="shared" si="16"/>
        <v>2.6705468624906302E-4</v>
      </c>
      <c r="T170" s="318">
        <f t="shared" si="16"/>
        <v>3.4421792328396454E-4</v>
      </c>
      <c r="U170" s="318">
        <f t="shared" si="16"/>
        <v>2.9375922054237439E-4</v>
      </c>
      <c r="V170" s="318">
        <f t="shared" si="16"/>
        <v>2.9517969521845031E-4</v>
      </c>
      <c r="W170" s="318">
        <f t="shared" si="16"/>
        <v>3.1810177604491414E-4</v>
      </c>
      <c r="X170" s="318">
        <f t="shared" si="16"/>
        <v>5.4914068520079318E-4</v>
      </c>
      <c r="Y170" s="318">
        <f t="shared" si="16"/>
        <v>3.9834515435144854E-4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8.4753694754462015E-3</v>
      </c>
      <c r="C171" s="269">
        <f t="shared" si="17"/>
        <v>8.3962102652707215E-3</v>
      </c>
      <c r="D171" s="269">
        <f t="shared" si="17"/>
        <v>7.9962234496656452E-3</v>
      </c>
      <c r="E171" s="269">
        <f t="shared" si="17"/>
        <v>7.410615490789447E-3</v>
      </c>
      <c r="F171" s="269">
        <f t="shared" si="17"/>
        <v>7.6671160522196321E-3</v>
      </c>
      <c r="G171" s="269">
        <f t="shared" si="17"/>
        <v>7.704528934944002E-3</v>
      </c>
      <c r="H171" s="269">
        <f t="shared" si="17"/>
        <v>7.452390377782097E-3</v>
      </c>
      <c r="I171" s="269">
        <f t="shared" si="17"/>
        <v>7.5723440784081211E-3</v>
      </c>
      <c r="J171" s="269">
        <f t="shared" si="17"/>
        <v>7.7769233423306237E-3</v>
      </c>
      <c r="K171" s="269">
        <f t="shared" si="17"/>
        <v>7.2081124394312648E-3</v>
      </c>
      <c r="L171" s="269">
        <f t="shared" si="17"/>
        <v>7.3167781579475295E-3</v>
      </c>
      <c r="M171" s="269">
        <f t="shared" si="17"/>
        <v>7.5696830896047999E-3</v>
      </c>
      <c r="N171" s="269">
        <f t="shared" si="17"/>
        <v>7.4502740688476791E-3</v>
      </c>
      <c r="O171" s="269">
        <f t="shared" si="17"/>
        <v>7.6852345668969079E-3</v>
      </c>
      <c r="P171" s="269">
        <f t="shared" si="17"/>
        <v>7.5029763074626219E-3</v>
      </c>
      <c r="Q171" s="269">
        <f t="shared" si="17"/>
        <v>7.8154256068187194E-3</v>
      </c>
      <c r="R171" s="269">
        <f t="shared" si="17"/>
        <v>7.8320736656820461E-3</v>
      </c>
      <c r="S171" s="269">
        <f t="shared" si="17"/>
        <v>7.6322834979504249E-3</v>
      </c>
      <c r="T171" s="269">
        <f t="shared" si="17"/>
        <v>7.9212986364494177E-3</v>
      </c>
      <c r="U171" s="269">
        <f t="shared" si="17"/>
        <v>8.3349143405361138E-3</v>
      </c>
      <c r="V171" s="269">
        <f t="shared" si="17"/>
        <v>7.9772535418841193E-3</v>
      </c>
      <c r="W171" s="269">
        <f t="shared" si="17"/>
        <v>8.4142452481447607E-3</v>
      </c>
      <c r="X171" s="269">
        <f t="shared" si="17"/>
        <v>8.6941748342783017E-3</v>
      </c>
      <c r="Y171" s="269">
        <f t="shared" si="17"/>
        <v>8.0724413748985042E-3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4.502217386455001E-3</v>
      </c>
      <c r="C172" s="318">
        <f t="shared" si="18"/>
        <v>4.2428138570968256E-3</v>
      </c>
      <c r="D172" s="318">
        <f t="shared" si="18"/>
        <v>3.7938918087043502E-3</v>
      </c>
      <c r="E172" s="318">
        <f t="shared" si="18"/>
        <v>3.4884045222426069E-3</v>
      </c>
      <c r="F172" s="318">
        <f t="shared" si="18"/>
        <v>3.6527574377372362E-3</v>
      </c>
      <c r="G172" s="318">
        <f t="shared" si="18"/>
        <v>3.7531563720082923E-3</v>
      </c>
      <c r="H172" s="318">
        <f t="shared" si="18"/>
        <v>3.5516225060059419E-3</v>
      </c>
      <c r="I172" s="318">
        <f t="shared" si="18"/>
        <v>3.4549397551111869E-3</v>
      </c>
      <c r="J172" s="318">
        <f t="shared" si="18"/>
        <v>3.6509085170292866E-3</v>
      </c>
      <c r="K172" s="318">
        <f t="shared" si="18"/>
        <v>3.2789198643891266E-3</v>
      </c>
      <c r="L172" s="318">
        <f t="shared" si="18"/>
        <v>3.457284383194096E-3</v>
      </c>
      <c r="M172" s="318">
        <f t="shared" si="18"/>
        <v>3.674599475551018E-3</v>
      </c>
      <c r="N172" s="318">
        <f t="shared" si="18"/>
        <v>3.6129800462644441E-3</v>
      </c>
      <c r="O172" s="318">
        <f t="shared" si="18"/>
        <v>3.9138638616143346E-3</v>
      </c>
      <c r="P172" s="318">
        <f t="shared" si="18"/>
        <v>3.6430779148745622E-3</v>
      </c>
      <c r="Q172" s="318">
        <f t="shared" si="18"/>
        <v>3.9901806423814955E-3</v>
      </c>
      <c r="R172" s="318">
        <f t="shared" si="18"/>
        <v>4.0809395054318435E-3</v>
      </c>
      <c r="S172" s="318">
        <f t="shared" si="18"/>
        <v>4.1128845217809525E-3</v>
      </c>
      <c r="T172" s="318">
        <f t="shared" si="18"/>
        <v>4.133354335586906E-3</v>
      </c>
      <c r="U172" s="318">
        <f t="shared" si="18"/>
        <v>4.4908422272192236E-3</v>
      </c>
      <c r="V172" s="318">
        <f t="shared" si="18"/>
        <v>4.3157269541546413E-3</v>
      </c>
      <c r="W172" s="318">
        <f t="shared" si="18"/>
        <v>4.5749801286676713E-3</v>
      </c>
      <c r="X172" s="318">
        <f t="shared" si="18"/>
        <v>4.2662366244762976E-3</v>
      </c>
      <c r="Y172" s="318">
        <f t="shared" si="18"/>
        <v>4.1527521349541451E-3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3.5888221217965704E-3</v>
      </c>
      <c r="C173" s="318">
        <f t="shared" si="19"/>
        <v>3.7263909561695472E-3</v>
      </c>
      <c r="D173" s="318">
        <f t="shared" si="19"/>
        <v>3.7362266213533802E-3</v>
      </c>
      <c r="E173" s="318">
        <f t="shared" si="19"/>
        <v>3.5197717675023699E-3</v>
      </c>
      <c r="F173" s="318">
        <f t="shared" si="19"/>
        <v>3.616907339316658E-3</v>
      </c>
      <c r="G173" s="318">
        <f t="shared" si="19"/>
        <v>3.5486869133883768E-3</v>
      </c>
      <c r="H173" s="318">
        <f t="shared" si="19"/>
        <v>3.419957370129444E-3</v>
      </c>
      <c r="I173" s="318">
        <f t="shared" si="19"/>
        <v>3.5769427584594446E-3</v>
      </c>
      <c r="J173" s="318">
        <f t="shared" si="19"/>
        <v>3.56375832523525E-3</v>
      </c>
      <c r="K173" s="318">
        <f t="shared" si="19"/>
        <v>3.3047225543876625E-3</v>
      </c>
      <c r="L173" s="318">
        <f t="shared" si="19"/>
        <v>3.2858424411158073E-3</v>
      </c>
      <c r="M173" s="318">
        <f t="shared" si="19"/>
        <v>3.2961494317608219E-3</v>
      </c>
      <c r="N173" s="318">
        <f t="shared" si="19"/>
        <v>3.3443426273819018E-3</v>
      </c>
      <c r="O173" s="318">
        <f t="shared" si="19"/>
        <v>3.2916436886315449E-3</v>
      </c>
      <c r="P173" s="318">
        <f t="shared" si="19"/>
        <v>3.3513342663711687E-3</v>
      </c>
      <c r="Q173" s="318">
        <f t="shared" si="19"/>
        <v>3.2728638486690686E-3</v>
      </c>
      <c r="R173" s="318">
        <f t="shared" si="19"/>
        <v>3.269041418165944E-3</v>
      </c>
      <c r="S173" s="318">
        <f t="shared" si="19"/>
        <v>3.0726261624932326E-3</v>
      </c>
      <c r="T173" s="318">
        <f t="shared" si="19"/>
        <v>3.2216930694235701E-3</v>
      </c>
      <c r="U173" s="318">
        <f t="shared" si="19"/>
        <v>3.3522460018940371E-3</v>
      </c>
      <c r="V173" s="318">
        <f t="shared" si="19"/>
        <v>3.1687890160606519E-3</v>
      </c>
      <c r="W173" s="318">
        <f t="shared" si="19"/>
        <v>3.3086557503555396E-3</v>
      </c>
      <c r="X173" s="318">
        <f t="shared" si="19"/>
        <v>3.5591830918336753E-3</v>
      </c>
      <c r="Y173" s="318">
        <f t="shared" si="19"/>
        <v>3.2711397039964962E-3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3.8432996719463123E-4</v>
      </c>
      <c r="C174" s="318">
        <f t="shared" si="20"/>
        <v>4.2700545200434866E-4</v>
      </c>
      <c r="D174" s="318">
        <f t="shared" si="20"/>
        <v>4.6610501960791487E-4</v>
      </c>
      <c r="E174" s="318">
        <f t="shared" si="20"/>
        <v>4.0243920104446947E-4</v>
      </c>
      <c r="F174" s="318">
        <f t="shared" si="20"/>
        <v>3.9745127516573758E-4</v>
      </c>
      <c r="G174" s="318">
        <f t="shared" si="20"/>
        <v>4.0268564954733368E-4</v>
      </c>
      <c r="H174" s="318">
        <f t="shared" si="20"/>
        <v>4.8081050164671231E-4</v>
      </c>
      <c r="I174" s="318">
        <f t="shared" si="20"/>
        <v>5.4046156483749058E-4</v>
      </c>
      <c r="J174" s="318">
        <f t="shared" si="20"/>
        <v>5.6225650006608741E-4</v>
      </c>
      <c r="K174" s="318">
        <f t="shared" si="20"/>
        <v>6.2447002065447522E-4</v>
      </c>
      <c r="L174" s="318">
        <f t="shared" si="20"/>
        <v>5.7365133363762707E-4</v>
      </c>
      <c r="M174" s="318">
        <f t="shared" si="20"/>
        <v>5.9893418229295923E-4</v>
      </c>
      <c r="N174" s="318">
        <f t="shared" si="20"/>
        <v>4.9295139520133362E-4</v>
      </c>
      <c r="O174" s="318">
        <f t="shared" si="20"/>
        <v>4.7972701665102788E-4</v>
      </c>
      <c r="P174" s="318">
        <f t="shared" si="20"/>
        <v>5.0856412621689141E-4</v>
      </c>
      <c r="Q174" s="318">
        <f t="shared" si="20"/>
        <v>5.5238111576815549E-4</v>
      </c>
      <c r="R174" s="318">
        <f t="shared" si="20"/>
        <v>4.8209274208425775E-4</v>
      </c>
      <c r="S174" s="318">
        <f t="shared" si="20"/>
        <v>4.4677281367624076E-4</v>
      </c>
      <c r="T174" s="318">
        <f t="shared" si="20"/>
        <v>5.6625123143894151E-4</v>
      </c>
      <c r="U174" s="318">
        <f t="shared" si="20"/>
        <v>4.9182611142285391E-4</v>
      </c>
      <c r="V174" s="318">
        <f t="shared" si="20"/>
        <v>4.9273757166882614E-4</v>
      </c>
      <c r="W174" s="318">
        <f t="shared" si="20"/>
        <v>5.3060936912154954E-4</v>
      </c>
      <c r="X174" s="318">
        <f t="shared" si="20"/>
        <v>8.6875511796832838E-4</v>
      </c>
      <c r="Y174" s="318">
        <f t="shared" si="20"/>
        <v>6.4854953594786432E-4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1.4160703755332446E-2</v>
      </c>
      <c r="C175" s="319">
        <f t="shared" si="21"/>
        <v>1.4416830071143617E-2</v>
      </c>
      <c r="D175" s="319">
        <f t="shared" si="21"/>
        <v>1.4146061881557996E-2</v>
      </c>
      <c r="E175" s="319">
        <f t="shared" si="21"/>
        <v>1.3190558525025447E-2</v>
      </c>
      <c r="F175" s="319">
        <f t="shared" si="21"/>
        <v>1.3546943350077128E-2</v>
      </c>
      <c r="G175" s="319">
        <f t="shared" si="21"/>
        <v>1.3456953263317461E-2</v>
      </c>
      <c r="H175" s="319">
        <f t="shared" si="21"/>
        <v>1.3196017712987895E-2</v>
      </c>
      <c r="I175" s="319">
        <f t="shared" si="21"/>
        <v>1.3651585326713522E-2</v>
      </c>
      <c r="J175" s="319">
        <f t="shared" si="21"/>
        <v>1.3794818279986977E-2</v>
      </c>
      <c r="K175" s="319">
        <f t="shared" si="21"/>
        <v>1.2872031859998223E-2</v>
      </c>
      <c r="L175" s="319">
        <f t="shared" si="21"/>
        <v>1.2936815250360606E-2</v>
      </c>
      <c r="M175" s="319">
        <f t="shared" si="21"/>
        <v>1.3159083702898471E-2</v>
      </c>
      <c r="N175" s="319">
        <f t="shared" si="21"/>
        <v>1.3109741999292482E-2</v>
      </c>
      <c r="O175" s="319">
        <f t="shared" si="21"/>
        <v>1.3187478035860125E-2</v>
      </c>
      <c r="P175" s="319">
        <f t="shared" si="21"/>
        <v>1.3165855727591068E-2</v>
      </c>
      <c r="Q175" s="319">
        <f t="shared" si="21"/>
        <v>1.3378296571624811E-2</v>
      </c>
      <c r="R175" s="319">
        <f t="shared" si="21"/>
        <v>1.3372382830871605E-2</v>
      </c>
      <c r="S175" s="319">
        <f t="shared" si="21"/>
        <v>1.2822859555122404E-2</v>
      </c>
      <c r="T175" s="319">
        <f t="shared" si="21"/>
        <v>1.3472866818932562E-2</v>
      </c>
      <c r="U175" s="319">
        <f t="shared" si="21"/>
        <v>1.3971804437118693E-2</v>
      </c>
      <c r="V175" s="319">
        <f t="shared" si="21"/>
        <v>1.3366013445180732E-2</v>
      </c>
      <c r="W175" s="319">
        <f t="shared" si="21"/>
        <v>1.3783976654925846E-2</v>
      </c>
      <c r="X175" s="319">
        <f t="shared" si="21"/>
        <v>1.4941823412056491E-2</v>
      </c>
      <c r="Y175" s="319">
        <f t="shared" si="21"/>
        <v>1.3774920341697498E-2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0.99999999999999978</v>
      </c>
      <c r="C178" s="232">
        <f t="shared" si="22"/>
        <v>1.0000000000000007</v>
      </c>
      <c r="D178" s="232">
        <f t="shared" si="22"/>
        <v>1</v>
      </c>
      <c r="E178" s="232">
        <f t="shared" si="22"/>
        <v>1.0000000000000004</v>
      </c>
      <c r="F178" s="232">
        <f t="shared" si="22"/>
        <v>0.99999999999999956</v>
      </c>
      <c r="G178" s="232">
        <f t="shared" si="22"/>
        <v>1</v>
      </c>
      <c r="H178" s="232">
        <f t="shared" si="22"/>
        <v>0.99999999999999989</v>
      </c>
      <c r="I178" s="232">
        <f t="shared" si="22"/>
        <v>1</v>
      </c>
      <c r="J178" s="232">
        <f t="shared" si="22"/>
        <v>0.99999999999999989</v>
      </c>
      <c r="K178" s="232">
        <f t="shared" si="22"/>
        <v>1.0000000000000002</v>
      </c>
      <c r="L178" s="232">
        <f t="shared" si="22"/>
        <v>1</v>
      </c>
      <c r="M178" s="232">
        <f t="shared" si="22"/>
        <v>1</v>
      </c>
      <c r="N178" s="232">
        <f t="shared" si="22"/>
        <v>1.0000000000000004</v>
      </c>
      <c r="O178" s="232">
        <f t="shared" si="22"/>
        <v>1.0000000000000002</v>
      </c>
      <c r="P178" s="232">
        <f t="shared" si="22"/>
        <v>1.0000000000000002</v>
      </c>
      <c r="Q178" s="232">
        <f t="shared" si="22"/>
        <v>1</v>
      </c>
      <c r="R178" s="232">
        <f t="shared" si="22"/>
        <v>1</v>
      </c>
      <c r="S178" s="232">
        <f t="shared" si="22"/>
        <v>1</v>
      </c>
      <c r="T178" s="232">
        <f t="shared" si="22"/>
        <v>0.99999999999999989</v>
      </c>
      <c r="U178" s="232">
        <f t="shared" si="22"/>
        <v>1.0000000000000002</v>
      </c>
      <c r="V178" s="232">
        <f t="shared" si="22"/>
        <v>1.0000000000000002</v>
      </c>
      <c r="W178" s="232">
        <f t="shared" si="22"/>
        <v>0.99999999999999978</v>
      </c>
      <c r="X178" s="232">
        <f t="shared" si="22"/>
        <v>0.99999999999999956</v>
      </c>
      <c r="Y178" s="232">
        <f t="shared" si="22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2.3698676268522558E-3</v>
      </c>
      <c r="C179" s="266">
        <f t="shared" si="23"/>
        <v>2.3211780024048798E-3</v>
      </c>
      <c r="D179" s="266">
        <f t="shared" si="23"/>
        <v>2.2774949898398261E-3</v>
      </c>
      <c r="E179" s="266">
        <f t="shared" si="23"/>
        <v>2.1712772671072531E-3</v>
      </c>
      <c r="F179" s="266">
        <f t="shared" si="23"/>
        <v>2.1580224578148953E-3</v>
      </c>
      <c r="G179" s="266">
        <f t="shared" si="23"/>
        <v>2.2340969321998404E-3</v>
      </c>
      <c r="H179" s="266">
        <f t="shared" si="23"/>
        <v>2.4162787084009499E-3</v>
      </c>
      <c r="I179" s="266">
        <f t="shared" si="23"/>
        <v>2.4073907000193803E-3</v>
      </c>
      <c r="J179" s="266">
        <f t="shared" si="23"/>
        <v>2.5177512126849677E-3</v>
      </c>
      <c r="K179" s="266">
        <f t="shared" si="23"/>
        <v>2.6739946761565004E-3</v>
      </c>
      <c r="L179" s="266">
        <f t="shared" si="23"/>
        <v>2.656194012932368E-3</v>
      </c>
      <c r="M179" s="266">
        <f t="shared" si="23"/>
        <v>2.771605467179999E-3</v>
      </c>
      <c r="N179" s="266">
        <f t="shared" si="23"/>
        <v>2.5081067606328587E-3</v>
      </c>
      <c r="O179" s="266">
        <f t="shared" si="23"/>
        <v>2.6119987875905118E-3</v>
      </c>
      <c r="P179" s="266">
        <f t="shared" si="23"/>
        <v>2.5425861618586236E-3</v>
      </c>
      <c r="Q179" s="266">
        <f t="shared" si="23"/>
        <v>2.8014380216138542E-3</v>
      </c>
      <c r="R179" s="266">
        <f t="shared" si="23"/>
        <v>2.6847920455175633E-3</v>
      </c>
      <c r="S179" s="266">
        <f t="shared" si="23"/>
        <v>2.758475547781357E-3</v>
      </c>
      <c r="T179" s="266">
        <f t="shared" si="23"/>
        <v>2.9100767645690931E-3</v>
      </c>
      <c r="U179" s="266">
        <f t="shared" si="23"/>
        <v>2.7659900311747276E-3</v>
      </c>
      <c r="V179" s="266">
        <f t="shared" si="23"/>
        <v>2.8531759645262587E-3</v>
      </c>
      <c r="W179" s="266">
        <f t="shared" si="23"/>
        <v>2.8710420669315622E-3</v>
      </c>
      <c r="X179" s="266">
        <f t="shared" si="23"/>
        <v>3.2065462799759129E-3</v>
      </c>
      <c r="Y179" s="266">
        <f t="shared" si="23"/>
        <v>3.0386657024431898E-3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5.0027890200906354E-3</v>
      </c>
      <c r="C180" s="267">
        <f t="shared" si="24"/>
        <v>4.9000052545259704E-3</v>
      </c>
      <c r="D180" s="267">
        <f t="shared" si="24"/>
        <v>4.8077904433910575E-3</v>
      </c>
      <c r="E180" s="267">
        <f t="shared" si="24"/>
        <v>4.5835648997342776E-3</v>
      </c>
      <c r="F180" s="267">
        <f t="shared" si="24"/>
        <v>4.5555840059325102E-3</v>
      </c>
      <c r="G180" s="267">
        <f t="shared" si="24"/>
        <v>4.7161771719177624E-3</v>
      </c>
      <c r="H180" s="267">
        <f t="shared" si="24"/>
        <v>5.1007627830770242E-3</v>
      </c>
      <c r="I180" s="267">
        <f t="shared" si="24"/>
        <v>5.082000203159914E-3</v>
      </c>
      <c r="J180" s="267">
        <f t="shared" si="24"/>
        <v>5.3149711736728599E-3</v>
      </c>
      <c r="K180" s="267">
        <f t="shared" si="24"/>
        <v>5.6448010235174836E-3</v>
      </c>
      <c r="L180" s="267">
        <f t="shared" si="24"/>
        <v>5.6072238350201179E-3</v>
      </c>
      <c r="M180" s="267">
        <f t="shared" si="24"/>
        <v>5.8508573399301128E-3</v>
      </c>
      <c r="N180" s="267">
        <f t="shared" si="24"/>
        <v>5.2946117416588544E-3</v>
      </c>
      <c r="O180" s="267">
        <f t="shared" si="24"/>
        <v>5.5139277430462661E-3</v>
      </c>
      <c r="P180" s="267">
        <f t="shared" si="24"/>
        <v>5.3846225718159821E-3</v>
      </c>
      <c r="Q180" s="267">
        <f t="shared" si="24"/>
        <v>5.9138338429515821E-3</v>
      </c>
      <c r="R180" s="267">
        <f t="shared" si="24"/>
        <v>5.6675942632213932E-3</v>
      </c>
      <c r="S180" s="267">
        <f t="shared" si="24"/>
        <v>5.8231400886128082E-3</v>
      </c>
      <c r="T180" s="267">
        <f t="shared" si="24"/>
        <v>6.1431701587249671E-3</v>
      </c>
      <c r="U180" s="267">
        <f t="shared" si="24"/>
        <v>5.8390031581724948E-3</v>
      </c>
      <c r="V180" s="267">
        <f t="shared" si="24"/>
        <v>6.023052606814799E-3</v>
      </c>
      <c r="W180" s="267">
        <f t="shared" si="24"/>
        <v>6.0607679373810824E-3</v>
      </c>
      <c r="X180" s="267">
        <f t="shared" si="24"/>
        <v>6.7690171130710408E-3</v>
      </c>
      <c r="Y180" s="267">
        <f t="shared" si="24"/>
        <v>6.4146213230062898E-3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2.9782183842574458E-2</v>
      </c>
      <c r="C181" s="267">
        <f t="shared" si="25"/>
        <v>2.9170300153339167E-2</v>
      </c>
      <c r="D181" s="267">
        <f t="shared" si="25"/>
        <v>2.8621334676842108E-2</v>
      </c>
      <c r="E181" s="267">
        <f t="shared" si="25"/>
        <v>2.7286493983666837E-2</v>
      </c>
      <c r="F181" s="267">
        <f t="shared" si="25"/>
        <v>2.7095960453137124E-2</v>
      </c>
      <c r="G181" s="267">
        <f t="shared" si="25"/>
        <v>2.8075950235787288E-2</v>
      </c>
      <c r="H181" s="267">
        <f t="shared" si="25"/>
        <v>3.0365433028037143E-2</v>
      </c>
      <c r="I181" s="267">
        <f t="shared" si="25"/>
        <v>3.0233160319347734E-2</v>
      </c>
      <c r="J181" s="267">
        <f t="shared" si="25"/>
        <v>3.164064044608482E-2</v>
      </c>
      <c r="K181" s="267">
        <f t="shared" si="25"/>
        <v>3.3604155834279892E-2</v>
      </c>
      <c r="L181" s="267">
        <f t="shared" si="25"/>
        <v>3.3380454468577445E-2</v>
      </c>
      <c r="M181" s="267">
        <f t="shared" si="25"/>
        <v>3.483083300828823E-2</v>
      </c>
      <c r="N181" s="267">
        <f t="shared" si="25"/>
        <v>3.1519438383647964E-2</v>
      </c>
      <c r="O181" s="267">
        <f t="shared" si="25"/>
        <v>3.2825052001713331E-2</v>
      </c>
      <c r="P181" s="267">
        <f t="shared" si="25"/>
        <v>3.1899655043626303E-2</v>
      </c>
      <c r="Q181" s="267">
        <f t="shared" si="25"/>
        <v>3.5205739442122588E-2</v>
      </c>
      <c r="R181" s="267">
        <f t="shared" si="25"/>
        <v>3.373984663645118E-2</v>
      </c>
      <c r="S181" s="267">
        <f t="shared" si="25"/>
        <v>3.4665828993322226E-2</v>
      </c>
      <c r="T181" s="267">
        <f t="shared" si="25"/>
        <v>3.6571005155050448E-2</v>
      </c>
      <c r="U181" s="267">
        <f t="shared" si="25"/>
        <v>3.4760263688056889E-2</v>
      </c>
      <c r="V181" s="267">
        <f t="shared" si="25"/>
        <v>3.5855931423309541E-2</v>
      </c>
      <c r="W181" s="267">
        <f t="shared" si="25"/>
        <v>3.6080455164786071E-2</v>
      </c>
      <c r="X181" s="267">
        <f t="shared" si="25"/>
        <v>4.0296744732873459E-2</v>
      </c>
      <c r="Y181" s="267">
        <f t="shared" si="25"/>
        <v>3.8186985450529856E-2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3.5246284180662384E-2</v>
      </c>
      <c r="C182" s="267">
        <f t="shared" si="26"/>
        <v>3.452213894973178E-2</v>
      </c>
      <c r="D182" s="267">
        <f t="shared" si="26"/>
        <v>3.3872455458008516E-2</v>
      </c>
      <c r="E182" s="267">
        <f t="shared" si="26"/>
        <v>3.2292713198130603E-2</v>
      </c>
      <c r="F182" s="267">
        <f t="shared" si="26"/>
        <v>3.2095578653658405E-2</v>
      </c>
      <c r="G182" s="267">
        <f t="shared" si="26"/>
        <v>3.3227010009859392E-2</v>
      </c>
      <c r="H182" s="267">
        <f t="shared" si="26"/>
        <v>3.5936541370921574E-2</v>
      </c>
      <c r="I182" s="267">
        <f t="shared" si="26"/>
        <v>3.5804352861459117E-2</v>
      </c>
      <c r="J182" s="267">
        <f t="shared" si="26"/>
        <v>3.7445709512632694E-2</v>
      </c>
      <c r="K182" s="267">
        <f t="shared" si="26"/>
        <v>3.9769468634235285E-2</v>
      </c>
      <c r="L182" s="267">
        <f t="shared" si="26"/>
        <v>3.9504725056369115E-2</v>
      </c>
      <c r="M182" s="267">
        <f t="shared" si="26"/>
        <v>4.1221202748213275E-2</v>
      </c>
      <c r="N182" s="267">
        <f t="shared" si="26"/>
        <v>3.7302270658097617E-2</v>
      </c>
      <c r="O182" s="267">
        <f t="shared" si="26"/>
        <v>3.8847423587638354E-2</v>
      </c>
      <c r="P182" s="267">
        <f t="shared" si="26"/>
        <v>3.7936426383297063E-2</v>
      </c>
      <c r="Q182" s="267">
        <f t="shared" si="26"/>
        <v>4.1664892800559086E-2</v>
      </c>
      <c r="R182" s="267">
        <f t="shared" si="26"/>
        <v>3.9930054459617038E-2</v>
      </c>
      <c r="S182" s="267">
        <f t="shared" si="26"/>
        <v>4.1025925651235307E-2</v>
      </c>
      <c r="T182" s="267">
        <f t="shared" si="26"/>
        <v>4.3280642120834927E-2</v>
      </c>
      <c r="U182" s="267">
        <f t="shared" si="26"/>
        <v>4.1137686162308819E-2</v>
      </c>
      <c r="V182" s="267">
        <f t="shared" si="26"/>
        <v>4.2434374698261383E-2</v>
      </c>
      <c r="W182" s="267">
        <f t="shared" si="26"/>
        <v>4.2700091532165106E-2</v>
      </c>
      <c r="X182" s="267">
        <f t="shared" si="26"/>
        <v>4.7689938518883722E-2</v>
      </c>
      <c r="Y182" s="267">
        <f t="shared" si="26"/>
        <v>4.5193104317223461E-2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2.4566597627084293E-2</v>
      </c>
      <c r="C183" s="268">
        <f t="shared" si="27"/>
        <v>2.2929602613772235E-2</v>
      </c>
      <c r="D183" s="268">
        <f t="shared" si="27"/>
        <v>2.1153353374155207E-2</v>
      </c>
      <c r="E183" s="268">
        <f t="shared" si="27"/>
        <v>2.0712695309898031E-2</v>
      </c>
      <c r="F183" s="268">
        <f t="shared" si="27"/>
        <v>2.0982355785859975E-2</v>
      </c>
      <c r="G183" s="268">
        <f t="shared" si="27"/>
        <v>2.1713309327067627E-2</v>
      </c>
      <c r="H183" s="268">
        <f t="shared" si="27"/>
        <v>2.1628585482258544E-2</v>
      </c>
      <c r="I183" s="268">
        <f t="shared" si="27"/>
        <v>2.0624741440740973E-2</v>
      </c>
      <c r="J183" s="268">
        <f t="shared" si="27"/>
        <v>2.1533544027190193E-2</v>
      </c>
      <c r="K183" s="268">
        <f t="shared" si="27"/>
        <v>2.1295574770177517E-2</v>
      </c>
      <c r="L183" s="268">
        <f t="shared" si="27"/>
        <v>2.2071230811687593E-2</v>
      </c>
      <c r="M183" s="268">
        <f t="shared" si="27"/>
        <v>2.3007696527096687E-2</v>
      </c>
      <c r="N183" s="268">
        <f t="shared" si="27"/>
        <v>2.2299336637099213E-2</v>
      </c>
      <c r="O183" s="268">
        <f t="shared" si="27"/>
        <v>2.384649992711451E-2</v>
      </c>
      <c r="P183" s="268">
        <f t="shared" si="27"/>
        <v>2.2465126745918898E-2</v>
      </c>
      <c r="Q183" s="268">
        <f t="shared" si="27"/>
        <v>2.4405151112825065E-2</v>
      </c>
      <c r="R183" s="268">
        <f t="shared" si="27"/>
        <v>2.4709086943933155E-2</v>
      </c>
      <c r="S183" s="268">
        <f t="shared" si="27"/>
        <v>2.5939451886548847E-2</v>
      </c>
      <c r="T183" s="268">
        <f t="shared" si="27"/>
        <v>2.5339098432541191E-2</v>
      </c>
      <c r="U183" s="268">
        <f t="shared" si="27"/>
        <v>2.5954705915691663E-2</v>
      </c>
      <c r="V183" s="268">
        <f t="shared" si="27"/>
        <v>2.6298776961460574E-2</v>
      </c>
      <c r="W183" s="268">
        <f t="shared" si="27"/>
        <v>2.6299099913983329E-2</v>
      </c>
      <c r="X183" s="268">
        <f t="shared" si="27"/>
        <v>2.4533118920243322E-2</v>
      </c>
      <c r="Y183" s="268">
        <f t="shared" si="27"/>
        <v>2.528130337877104E-2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0.73192593705756992</v>
      </c>
      <c r="C184" s="269">
        <f t="shared" si="28"/>
        <v>0.74412816528462689</v>
      </c>
      <c r="D184" s="269">
        <f t="shared" si="28"/>
        <v>0.75727310311223539</v>
      </c>
      <c r="E184" s="269">
        <f t="shared" si="28"/>
        <v>0.76378308482857993</v>
      </c>
      <c r="F184" s="269">
        <f t="shared" si="28"/>
        <v>0.76251576753375339</v>
      </c>
      <c r="G184" s="269">
        <f t="shared" si="28"/>
        <v>0.75507915729019603</v>
      </c>
      <c r="H184" s="269">
        <f t="shared" si="28"/>
        <v>0.74933447447767798</v>
      </c>
      <c r="I184" s="269">
        <f t="shared" si="28"/>
        <v>0.75629539293755266</v>
      </c>
      <c r="J184" s="269">
        <f t="shared" si="28"/>
        <v>0.74658001410255992</v>
      </c>
      <c r="K184" s="269">
        <f t="shared" si="28"/>
        <v>0.74303606456161664</v>
      </c>
      <c r="L184" s="269">
        <f t="shared" si="28"/>
        <v>0.73834371857807091</v>
      </c>
      <c r="M184" s="269">
        <f t="shared" si="28"/>
        <v>0.72830533355748583</v>
      </c>
      <c r="N184" s="269">
        <f t="shared" si="28"/>
        <v>0.74174825705673431</v>
      </c>
      <c r="O184" s="269">
        <f t="shared" si="28"/>
        <v>0.72808111113071139</v>
      </c>
      <c r="P184" s="269">
        <f t="shared" si="28"/>
        <v>0.73937372104408694</v>
      </c>
      <c r="Q184" s="269">
        <f t="shared" si="28"/>
        <v>0.71799635341737866</v>
      </c>
      <c r="R184" s="269">
        <f t="shared" si="28"/>
        <v>0.71993248051930414</v>
      </c>
      <c r="S184" s="269">
        <f t="shared" si="28"/>
        <v>0.70943300864819614</v>
      </c>
      <c r="T184" s="269">
        <f t="shared" si="28"/>
        <v>0.70812649899912994</v>
      </c>
      <c r="U184" s="269">
        <f t="shared" si="28"/>
        <v>0.70904712247438717</v>
      </c>
      <c r="V184" s="269">
        <f t="shared" si="28"/>
        <v>0.70383863565530691</v>
      </c>
      <c r="W184" s="269">
        <f t="shared" si="28"/>
        <v>0.70326335416827357</v>
      </c>
      <c r="X184" s="269">
        <f t="shared" si="28"/>
        <v>0.7037011979903216</v>
      </c>
      <c r="Y184" s="269">
        <f t="shared" si="28"/>
        <v>0.70422723941102483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0.73179438826593768</v>
      </c>
      <c r="C185" s="318">
        <f t="shared" si="29"/>
        <v>0.74399931920144502</v>
      </c>
      <c r="D185" s="318">
        <f t="shared" si="29"/>
        <v>0.75714668182588718</v>
      </c>
      <c r="E185" s="318">
        <f t="shared" si="29"/>
        <v>0.76366255957326612</v>
      </c>
      <c r="F185" s="318">
        <f t="shared" si="29"/>
        <v>0.76239597803858328</v>
      </c>
      <c r="G185" s="318">
        <f t="shared" si="29"/>
        <v>0.75495514498314142</v>
      </c>
      <c r="H185" s="318">
        <f t="shared" si="29"/>
        <v>0.74920034945705016</v>
      </c>
      <c r="I185" s="318">
        <f t="shared" si="29"/>
        <v>0.75616176128066781</v>
      </c>
      <c r="J185" s="318">
        <f t="shared" si="29"/>
        <v>0.74644025645284706</v>
      </c>
      <c r="K185" s="318">
        <f t="shared" si="29"/>
        <v>0.7428876340060474</v>
      </c>
      <c r="L185" s="318">
        <f t="shared" si="29"/>
        <v>0.73819627611808603</v>
      </c>
      <c r="M185" s="318">
        <f t="shared" si="29"/>
        <v>0.72815148473236257</v>
      </c>
      <c r="N185" s="318">
        <f t="shared" si="29"/>
        <v>0.74160903476013551</v>
      </c>
      <c r="O185" s="318">
        <f t="shared" si="29"/>
        <v>0.72793612189993795</v>
      </c>
      <c r="P185" s="318">
        <f t="shared" si="29"/>
        <v>0.7392321319045343</v>
      </c>
      <c r="Q185" s="318">
        <f t="shared" si="29"/>
        <v>0.71784084861938902</v>
      </c>
      <c r="R185" s="318">
        <f t="shared" si="29"/>
        <v>0.71978345061342686</v>
      </c>
      <c r="S185" s="318">
        <f t="shared" si="29"/>
        <v>0.70927988865071356</v>
      </c>
      <c r="T185" s="318">
        <f t="shared" si="29"/>
        <v>0.707964963781889</v>
      </c>
      <c r="U185" s="318">
        <f t="shared" si="29"/>
        <v>0.70889358535604985</v>
      </c>
      <c r="V185" s="318">
        <f t="shared" si="29"/>
        <v>0.70368025894000241</v>
      </c>
      <c r="W185" s="318">
        <f t="shared" si="29"/>
        <v>0.70310398572492661</v>
      </c>
      <c r="X185" s="318">
        <f t="shared" si="29"/>
        <v>0.70352320607057728</v>
      </c>
      <c r="Y185" s="318">
        <f t="shared" si="29"/>
        <v>0.70405856636076614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1.3154879163217674E-4</v>
      </c>
      <c r="C186" s="318">
        <f t="shared" si="30"/>
        <v>1.2884608318192289E-4</v>
      </c>
      <c r="D186" s="318">
        <f t="shared" si="30"/>
        <v>1.2642128634826236E-4</v>
      </c>
      <c r="E186" s="318">
        <f t="shared" si="30"/>
        <v>1.2052525531384083E-4</v>
      </c>
      <c r="F186" s="318">
        <f t="shared" si="30"/>
        <v>1.1978949517012329E-4</v>
      </c>
      <c r="G186" s="318">
        <f t="shared" si="30"/>
        <v>1.2401230705463547E-4</v>
      </c>
      <c r="H186" s="318">
        <f t="shared" si="30"/>
        <v>1.3412502062779477E-4</v>
      </c>
      <c r="I186" s="318">
        <f t="shared" si="30"/>
        <v>1.3363165688487334E-4</v>
      </c>
      <c r="J186" s="318">
        <f t="shared" si="30"/>
        <v>1.3975764971272962E-4</v>
      </c>
      <c r="K186" s="318">
        <f t="shared" si="30"/>
        <v>1.4843055556925048E-4</v>
      </c>
      <c r="L186" s="318">
        <f t="shared" si="30"/>
        <v>1.4744245998498518E-4</v>
      </c>
      <c r="M186" s="318">
        <f t="shared" si="30"/>
        <v>1.5384882512317388E-4</v>
      </c>
      <c r="N186" s="318">
        <f t="shared" si="30"/>
        <v>1.3922229659889569E-4</v>
      </c>
      <c r="O186" s="318">
        <f t="shared" si="30"/>
        <v>1.449892307734637E-4</v>
      </c>
      <c r="P186" s="318">
        <f t="shared" si="30"/>
        <v>1.4158913955258166E-4</v>
      </c>
      <c r="Q186" s="318">
        <f t="shared" si="30"/>
        <v>1.5550479798959402E-4</v>
      </c>
      <c r="R186" s="318">
        <f t="shared" si="30"/>
        <v>1.4902990587732683E-4</v>
      </c>
      <c r="S186" s="318">
        <f t="shared" si="30"/>
        <v>1.5311999748252904E-4</v>
      </c>
      <c r="T186" s="318">
        <f t="shared" si="30"/>
        <v>1.6153521724097741E-4</v>
      </c>
      <c r="U186" s="318">
        <f t="shared" si="30"/>
        <v>1.5353711833727095E-4</v>
      </c>
      <c r="V186" s="318">
        <f t="shared" si="30"/>
        <v>1.5837671530452923E-4</v>
      </c>
      <c r="W186" s="318">
        <f t="shared" si="30"/>
        <v>1.5936844334704265E-4</v>
      </c>
      <c r="X186" s="318">
        <f t="shared" si="30"/>
        <v>1.7799191974437662E-4</v>
      </c>
      <c r="Y186" s="318">
        <f t="shared" si="30"/>
        <v>1.686730502587104E-4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0.12516645485133548</v>
      </c>
      <c r="C187" s="269">
        <f t="shared" si="31"/>
        <v>0.11761682798204547</v>
      </c>
      <c r="D187" s="269">
        <f t="shared" si="31"/>
        <v>0.10919765730812561</v>
      </c>
      <c r="E187" s="269">
        <f t="shared" si="31"/>
        <v>0.10713822306084721</v>
      </c>
      <c r="F187" s="269">
        <f t="shared" si="31"/>
        <v>0.10839503171636408</v>
      </c>
      <c r="G187" s="269">
        <f t="shared" si="31"/>
        <v>0.11186640579017744</v>
      </c>
      <c r="H187" s="269">
        <f t="shared" si="31"/>
        <v>0.11149958352285466</v>
      </c>
      <c r="I187" s="269">
        <f t="shared" si="31"/>
        <v>0.10667400962190479</v>
      </c>
      <c r="J187" s="269">
        <f t="shared" si="31"/>
        <v>0.11092863759503632</v>
      </c>
      <c r="K187" s="269">
        <f t="shared" si="31"/>
        <v>0.10950398052217644</v>
      </c>
      <c r="L187" s="269">
        <f t="shared" si="31"/>
        <v>0.11342226222352873</v>
      </c>
      <c r="M187" s="269">
        <f t="shared" si="31"/>
        <v>0.11779765834110531</v>
      </c>
      <c r="N187" s="269">
        <f t="shared" si="31"/>
        <v>0.11471257692784176</v>
      </c>
      <c r="O187" s="269">
        <f t="shared" si="31"/>
        <v>0.12200705408884721</v>
      </c>
      <c r="P187" s="269">
        <f t="shared" si="31"/>
        <v>0.11551185784844276</v>
      </c>
      <c r="Q187" s="269">
        <f t="shared" si="31"/>
        <v>0.12456250090007225</v>
      </c>
      <c r="R187" s="269">
        <f t="shared" si="31"/>
        <v>0.12608965445722289</v>
      </c>
      <c r="S187" s="269">
        <f t="shared" si="31"/>
        <v>0.13182555182547845</v>
      </c>
      <c r="T187" s="269">
        <f t="shared" si="31"/>
        <v>0.12900986741481302</v>
      </c>
      <c r="U187" s="269">
        <f t="shared" si="31"/>
        <v>0.13192768771837196</v>
      </c>
      <c r="V187" s="269">
        <f t="shared" si="31"/>
        <v>0.13351522155356474</v>
      </c>
      <c r="W187" s="269">
        <f t="shared" si="31"/>
        <v>0.13347631396085333</v>
      </c>
      <c r="X187" s="269">
        <f t="shared" si="31"/>
        <v>0.12464614725201589</v>
      </c>
      <c r="Y187" s="269">
        <f t="shared" si="31"/>
        <v>0.12858296288287774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0.12433610656779229</v>
      </c>
      <c r="C188" s="318">
        <f t="shared" si="32"/>
        <v>0.11670021921095346</v>
      </c>
      <c r="D188" s="318">
        <f t="shared" si="32"/>
        <v>0.10815203996125096</v>
      </c>
      <c r="E188" s="318">
        <f t="shared" si="32"/>
        <v>0.10617486730179407</v>
      </c>
      <c r="F188" s="318">
        <f t="shared" si="32"/>
        <v>0.10747470355757424</v>
      </c>
      <c r="G188" s="318">
        <f t="shared" si="32"/>
        <v>0.11092976024376704</v>
      </c>
      <c r="H188" s="318">
        <f t="shared" si="32"/>
        <v>0.11032482138279036</v>
      </c>
      <c r="I188" s="318">
        <f t="shared" si="32"/>
        <v>0.10537881880739679</v>
      </c>
      <c r="J188" s="318">
        <f t="shared" si="32"/>
        <v>0.10959879730143321</v>
      </c>
      <c r="K188" s="318">
        <f t="shared" si="32"/>
        <v>0.10788523129673601</v>
      </c>
      <c r="L188" s="318">
        <f t="shared" si="32"/>
        <v>0.1119585954951635</v>
      </c>
      <c r="M188" s="318">
        <f t="shared" si="32"/>
        <v>0.11630508086338032</v>
      </c>
      <c r="N188" s="318">
        <f t="shared" si="32"/>
        <v>0.11349504927108095</v>
      </c>
      <c r="O188" s="318">
        <f t="shared" si="32"/>
        <v>0.12084305304719514</v>
      </c>
      <c r="P188" s="318">
        <f t="shared" si="32"/>
        <v>0.11426063614094563</v>
      </c>
      <c r="Q188" s="318">
        <f t="shared" si="32"/>
        <v>0.12321895289949991</v>
      </c>
      <c r="R188" s="318">
        <f t="shared" si="32"/>
        <v>0.1249268626037917</v>
      </c>
      <c r="S188" s="318">
        <f t="shared" si="32"/>
        <v>0.1307068101159391</v>
      </c>
      <c r="T188" s="318">
        <f t="shared" si="32"/>
        <v>0.12763692537271304</v>
      </c>
      <c r="U188" s="318">
        <f t="shared" si="32"/>
        <v>0.13080083653852967</v>
      </c>
      <c r="V188" s="318">
        <f t="shared" si="32"/>
        <v>0.13232529772854973</v>
      </c>
      <c r="W188" s="318">
        <f t="shared" si="32"/>
        <v>0.1322682310771833</v>
      </c>
      <c r="X188" s="318">
        <f t="shared" si="32"/>
        <v>0.12268486709076531</v>
      </c>
      <c r="Y188" s="318">
        <f t="shared" si="32"/>
        <v>0.1270264958834815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8.3034828354316742E-4</v>
      </c>
      <c r="C189" s="318">
        <f t="shared" si="33"/>
        <v>9.1660877109199263E-4</v>
      </c>
      <c r="D189" s="318">
        <f t="shared" si="33"/>
        <v>1.045617346874608E-3</v>
      </c>
      <c r="E189" s="318">
        <f t="shared" si="33"/>
        <v>9.6335575905313962E-4</v>
      </c>
      <c r="F189" s="318">
        <f t="shared" si="33"/>
        <v>9.2032815878985365E-4</v>
      </c>
      <c r="G189" s="318">
        <f t="shared" si="33"/>
        <v>9.3664554641039875E-4</v>
      </c>
      <c r="H189" s="318">
        <f t="shared" si="33"/>
        <v>1.1747621400643063E-3</v>
      </c>
      <c r="I189" s="318">
        <f t="shared" si="33"/>
        <v>1.2951908145079716E-3</v>
      </c>
      <c r="J189" s="318">
        <f t="shared" si="33"/>
        <v>1.3298402936031191E-3</v>
      </c>
      <c r="K189" s="318">
        <f t="shared" si="33"/>
        <v>1.6187492254404385E-3</v>
      </c>
      <c r="L189" s="318">
        <f t="shared" si="33"/>
        <v>1.4636667283652461E-3</v>
      </c>
      <c r="M189" s="318">
        <f t="shared" si="33"/>
        <v>1.4925774777250315E-3</v>
      </c>
      <c r="N189" s="318">
        <f t="shared" si="33"/>
        <v>1.2175276567608568E-3</v>
      </c>
      <c r="O189" s="318">
        <f t="shared" si="33"/>
        <v>1.1640010416520616E-3</v>
      </c>
      <c r="P189" s="318">
        <f t="shared" si="33"/>
        <v>1.2512217074971278E-3</v>
      </c>
      <c r="Q189" s="318">
        <f t="shared" si="33"/>
        <v>1.3435480005723399E-3</v>
      </c>
      <c r="R189" s="318">
        <f t="shared" si="33"/>
        <v>1.1627918534312012E-3</v>
      </c>
      <c r="S189" s="318">
        <f t="shared" si="33"/>
        <v>1.1187417095393749E-3</v>
      </c>
      <c r="T189" s="318">
        <f t="shared" si="33"/>
        <v>1.3729420420999366E-3</v>
      </c>
      <c r="U189" s="318">
        <f t="shared" si="33"/>
        <v>1.1268511798422833E-3</v>
      </c>
      <c r="V189" s="318">
        <f t="shared" si="33"/>
        <v>1.1899238250150373E-3</v>
      </c>
      <c r="W189" s="318">
        <f t="shared" si="33"/>
        <v>1.2080828836700036E-3</v>
      </c>
      <c r="X189" s="318">
        <f t="shared" si="33"/>
        <v>1.9612801612505695E-3</v>
      </c>
      <c r="Y189" s="318">
        <f t="shared" si="33"/>
        <v>1.5564669993962258E-3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3.6694352038199519E-2</v>
      </c>
      <c r="C190" s="269">
        <f t="shared" si="34"/>
        <v>3.5356200202634969E-2</v>
      </c>
      <c r="D190" s="269">
        <f t="shared" si="34"/>
        <v>3.3911649049363266E-2</v>
      </c>
      <c r="E190" s="269">
        <f t="shared" si="34"/>
        <v>3.3561171684472271E-2</v>
      </c>
      <c r="F190" s="269">
        <f t="shared" si="34"/>
        <v>3.3782634441046129E-2</v>
      </c>
      <c r="G190" s="269">
        <f t="shared" si="34"/>
        <v>3.4372039932692069E-2</v>
      </c>
      <c r="H190" s="269">
        <f t="shared" si="34"/>
        <v>3.4291743922210162E-2</v>
      </c>
      <c r="I190" s="269">
        <f t="shared" si="34"/>
        <v>3.3487029882775611E-2</v>
      </c>
      <c r="J190" s="269">
        <f t="shared" si="34"/>
        <v>3.4216261864129148E-2</v>
      </c>
      <c r="K190" s="269">
        <f t="shared" si="34"/>
        <v>3.4039939319530511E-2</v>
      </c>
      <c r="L190" s="269">
        <f t="shared" si="34"/>
        <v>3.4651615851465693E-2</v>
      </c>
      <c r="M190" s="269">
        <f t="shared" si="34"/>
        <v>3.5401984642670449E-2</v>
      </c>
      <c r="N190" s="269">
        <f t="shared" si="34"/>
        <v>3.4830557543656319E-2</v>
      </c>
      <c r="O190" s="269">
        <f t="shared" si="34"/>
        <v>3.6076775828916274E-2</v>
      </c>
      <c r="P190" s="269">
        <f t="shared" si="34"/>
        <v>3.496684809133449E-2</v>
      </c>
      <c r="Q190" s="269">
        <f t="shared" si="34"/>
        <v>3.6520876737766897E-2</v>
      </c>
      <c r="R190" s="269">
        <f t="shared" si="34"/>
        <v>3.6772346379739834E-2</v>
      </c>
      <c r="S190" s="269">
        <f t="shared" si="34"/>
        <v>3.7767012574607135E-2</v>
      </c>
      <c r="T190" s="269">
        <f t="shared" si="34"/>
        <v>3.7266596314439029E-2</v>
      </c>
      <c r="U190" s="269">
        <f t="shared" si="34"/>
        <v>3.7776619911272277E-2</v>
      </c>
      <c r="V190" s="269">
        <f t="shared" si="34"/>
        <v>3.8049772848145737E-2</v>
      </c>
      <c r="W190" s="269">
        <f t="shared" si="34"/>
        <v>3.8048116174026807E-2</v>
      </c>
      <c r="X190" s="269">
        <f t="shared" si="34"/>
        <v>3.6647631887456261E-2</v>
      </c>
      <c r="Y190" s="269">
        <f t="shared" si="34"/>
        <v>3.7220410543027688E-2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2.2247757847455082E-2</v>
      </c>
      <c r="C191" s="318">
        <f t="shared" si="35"/>
        <v>2.0533024335722967E-2</v>
      </c>
      <c r="D191" s="318">
        <f t="shared" si="35"/>
        <v>1.8639540263132196E-2</v>
      </c>
      <c r="E191" s="318">
        <f t="shared" si="35"/>
        <v>1.8350348475312195E-2</v>
      </c>
      <c r="F191" s="318">
        <f t="shared" si="35"/>
        <v>1.8678168435143496E-2</v>
      </c>
      <c r="G191" s="318">
        <f t="shared" si="35"/>
        <v>1.9351254719949387E-2</v>
      </c>
      <c r="H191" s="318">
        <f t="shared" si="35"/>
        <v>1.888875928057691E-2</v>
      </c>
      <c r="I191" s="318">
        <f t="shared" si="35"/>
        <v>1.7745798354347836E-2</v>
      </c>
      <c r="J191" s="318">
        <f t="shared" si="35"/>
        <v>1.8559475397476714E-2</v>
      </c>
      <c r="K191" s="318">
        <f t="shared" si="35"/>
        <v>1.7894335326017047E-2</v>
      </c>
      <c r="L191" s="318">
        <f t="shared" si="35"/>
        <v>1.8864350034768943E-2</v>
      </c>
      <c r="M191" s="318">
        <f t="shared" si="35"/>
        <v>1.9705210516615022E-2</v>
      </c>
      <c r="N191" s="318">
        <f t="shared" si="35"/>
        <v>1.9459778476753606E-2</v>
      </c>
      <c r="O191" s="318">
        <f t="shared" si="35"/>
        <v>2.1019162607021E-2</v>
      </c>
      <c r="P191" s="318">
        <f t="shared" si="35"/>
        <v>1.9561203672197908E-2</v>
      </c>
      <c r="Q191" s="318">
        <f t="shared" si="35"/>
        <v>2.1268407781134247E-2</v>
      </c>
      <c r="R191" s="318">
        <f t="shared" si="35"/>
        <v>2.1849698181342952E-2</v>
      </c>
      <c r="S191" s="318">
        <f t="shared" si="35"/>
        <v>2.3096687284170535E-2</v>
      </c>
      <c r="T191" s="318">
        <f t="shared" si="35"/>
        <v>2.2100134303821677E-2</v>
      </c>
      <c r="U191" s="318">
        <f t="shared" si="35"/>
        <v>2.3092789985656899E-2</v>
      </c>
      <c r="V191" s="318">
        <f t="shared" si="35"/>
        <v>2.3321699330565864E-2</v>
      </c>
      <c r="W191" s="318">
        <f t="shared" si="35"/>
        <v>2.3291282399055584E-2</v>
      </c>
      <c r="X191" s="318">
        <f t="shared" si="35"/>
        <v>2.0425585079459539E-2</v>
      </c>
      <c r="Y191" s="318">
        <f t="shared" si="35"/>
        <v>2.1751536502186017E-2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1.2547423335647396E-2</v>
      </c>
      <c r="C192" s="318">
        <f t="shared" si="36"/>
        <v>1.2756690361584871E-2</v>
      </c>
      <c r="D192" s="318">
        <f t="shared" si="36"/>
        <v>1.2982116420108013E-2</v>
      </c>
      <c r="E192" s="318">
        <f t="shared" si="36"/>
        <v>1.3093838343384061E-2</v>
      </c>
      <c r="F192" s="318">
        <f t="shared" si="36"/>
        <v>1.307212140354466E-2</v>
      </c>
      <c r="G192" s="318">
        <f t="shared" si="36"/>
        <v>1.2944540099542398E-2</v>
      </c>
      <c r="H192" s="318">
        <f t="shared" si="36"/>
        <v>1.2845867771858862E-2</v>
      </c>
      <c r="I192" s="318">
        <f t="shared" si="36"/>
        <v>1.2965228869136036E-2</v>
      </c>
      <c r="J192" s="318">
        <f t="shared" si="36"/>
        <v>1.2798542927715737E-2</v>
      </c>
      <c r="K192" s="318">
        <f t="shared" si="36"/>
        <v>1.2737629290625198E-2</v>
      </c>
      <c r="L192" s="318">
        <f t="shared" si="36"/>
        <v>1.2657190776223955E-2</v>
      </c>
      <c r="M192" s="318">
        <f t="shared" si="36"/>
        <v>1.2484961729573859E-2</v>
      </c>
      <c r="N192" s="318">
        <f t="shared" si="36"/>
        <v>1.271570629384859E-2</v>
      </c>
      <c r="O192" s="318">
        <f t="shared" si="36"/>
        <v>1.2481269095860715E-2</v>
      </c>
      <c r="P192" s="318">
        <f t="shared" si="36"/>
        <v>1.2674951668184397E-2</v>
      </c>
      <c r="Q192" s="318">
        <f t="shared" si="36"/>
        <v>1.2308174481347136E-2</v>
      </c>
      <c r="R192" s="318">
        <f t="shared" si="36"/>
        <v>1.234148253888721E-2</v>
      </c>
      <c r="S192" s="318">
        <f t="shared" si="36"/>
        <v>1.2161387363805769E-2</v>
      </c>
      <c r="T192" s="318">
        <f t="shared" si="36"/>
        <v>1.2138841524088676E-2</v>
      </c>
      <c r="U192" s="318">
        <f t="shared" si="36"/>
        <v>1.2154763766997952E-2</v>
      </c>
      <c r="V192" s="318">
        <f t="shared" si="36"/>
        <v>1.2065375525467338E-2</v>
      </c>
      <c r="W192" s="318">
        <f t="shared" si="36"/>
        <v>1.2055494684479088E-2</v>
      </c>
      <c r="X192" s="318">
        <f t="shared" si="36"/>
        <v>1.2062682680495644E-2</v>
      </c>
      <c r="Y192" s="318">
        <f t="shared" si="36"/>
        <v>1.207186202418262E-2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1.8991708550970404E-3</v>
      </c>
      <c r="C193" s="318">
        <f t="shared" si="37"/>
        <v>2.0664855053271294E-3</v>
      </c>
      <c r="D193" s="318">
        <f t="shared" si="37"/>
        <v>2.2899923661230536E-3</v>
      </c>
      <c r="E193" s="318">
        <f t="shared" si="37"/>
        <v>2.1169848657760218E-3</v>
      </c>
      <c r="F193" s="318">
        <f t="shared" si="37"/>
        <v>2.0323446023579731E-3</v>
      </c>
      <c r="G193" s="318">
        <f t="shared" si="37"/>
        <v>2.0762451132002829E-3</v>
      </c>
      <c r="H193" s="318">
        <f t="shared" si="37"/>
        <v>2.5571168697743865E-3</v>
      </c>
      <c r="I193" s="318">
        <f t="shared" si="37"/>
        <v>2.7760026592917376E-3</v>
      </c>
      <c r="J193" s="318">
        <f t="shared" si="37"/>
        <v>2.8582435389366938E-3</v>
      </c>
      <c r="K193" s="318">
        <f t="shared" si="37"/>
        <v>3.4079747028882682E-3</v>
      </c>
      <c r="L193" s="318">
        <f t="shared" si="37"/>
        <v>3.130075040472793E-3</v>
      </c>
      <c r="M193" s="318">
        <f t="shared" si="37"/>
        <v>3.2118123964815708E-3</v>
      </c>
      <c r="N193" s="318">
        <f t="shared" si="37"/>
        <v>2.655072773054129E-3</v>
      </c>
      <c r="O193" s="318">
        <f t="shared" si="37"/>
        <v>2.5763441260345599E-3</v>
      </c>
      <c r="P193" s="318">
        <f t="shared" si="37"/>
        <v>2.7306927509521857E-3</v>
      </c>
      <c r="Q193" s="318">
        <f t="shared" si="37"/>
        <v>2.9442944752855181E-3</v>
      </c>
      <c r="R193" s="318">
        <f t="shared" si="37"/>
        <v>2.5811656595096676E-3</v>
      </c>
      <c r="S193" s="318">
        <f t="shared" si="37"/>
        <v>2.5089379266308265E-3</v>
      </c>
      <c r="T193" s="318">
        <f t="shared" si="37"/>
        <v>3.027620486528671E-3</v>
      </c>
      <c r="U193" s="318">
        <f t="shared" si="37"/>
        <v>2.5290661586174269E-3</v>
      </c>
      <c r="V193" s="318">
        <f t="shared" si="37"/>
        <v>2.6626979921125352E-3</v>
      </c>
      <c r="W193" s="318">
        <f t="shared" si="37"/>
        <v>2.7013390904921382E-3</v>
      </c>
      <c r="X193" s="318">
        <f t="shared" si="37"/>
        <v>4.159364127501077E-3</v>
      </c>
      <c r="Y193" s="318">
        <f t="shared" si="37"/>
        <v>3.3970120166590544E-3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9.2455337556311187E-3</v>
      </c>
      <c r="C194" s="319">
        <f t="shared" si="38"/>
        <v>9.0555815569190179E-3</v>
      </c>
      <c r="D194" s="319">
        <f t="shared" si="38"/>
        <v>8.8851615880390263E-3</v>
      </c>
      <c r="E194" s="319">
        <f t="shared" si="38"/>
        <v>8.4707757675640399E-3</v>
      </c>
      <c r="F194" s="319">
        <f t="shared" si="38"/>
        <v>8.4190649524331067E-3</v>
      </c>
      <c r="G194" s="319">
        <f t="shared" si="38"/>
        <v>8.7158533101027343E-3</v>
      </c>
      <c r="H194" s="319">
        <f t="shared" si="38"/>
        <v>9.4265967045620413E-3</v>
      </c>
      <c r="I194" s="319">
        <f t="shared" si="38"/>
        <v>9.3919220330398647E-3</v>
      </c>
      <c r="J194" s="319">
        <f t="shared" si="38"/>
        <v>9.8224700660089932E-3</v>
      </c>
      <c r="K194" s="319">
        <f t="shared" si="38"/>
        <v>1.0432020658310002E-2</v>
      </c>
      <c r="L194" s="319">
        <f t="shared" si="38"/>
        <v>1.0362575162347874E-2</v>
      </c>
      <c r="M194" s="319">
        <f t="shared" si="38"/>
        <v>1.0812828368030178E-2</v>
      </c>
      <c r="N194" s="319">
        <f t="shared" si="38"/>
        <v>9.784844290631492E-3</v>
      </c>
      <c r="O194" s="319">
        <f t="shared" si="38"/>
        <v>1.0190156904422393E-2</v>
      </c>
      <c r="P194" s="319">
        <f t="shared" si="38"/>
        <v>9.9191561096192704E-3</v>
      </c>
      <c r="Q194" s="319">
        <f t="shared" si="38"/>
        <v>1.0929213724709896E-2</v>
      </c>
      <c r="R194" s="319">
        <f t="shared" si="38"/>
        <v>1.0474144294992742E-2</v>
      </c>
      <c r="S194" s="319">
        <f t="shared" si="38"/>
        <v>1.0761604784217563E-2</v>
      </c>
      <c r="T194" s="319">
        <f t="shared" si="38"/>
        <v>1.1353044639897386E-2</v>
      </c>
      <c r="U194" s="319">
        <f t="shared" si="38"/>
        <v>1.0790920940564162E-2</v>
      </c>
      <c r="V194" s="319">
        <f t="shared" si="38"/>
        <v>1.1131058288610246E-2</v>
      </c>
      <c r="W194" s="319">
        <f t="shared" si="38"/>
        <v>1.1200759081598921E-2</v>
      </c>
      <c r="X194" s="319">
        <f t="shared" si="38"/>
        <v>1.2509657305158387E-2</v>
      </c>
      <c r="Y194" s="319">
        <f t="shared" si="38"/>
        <v>1.1854706991095802E-2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</v>
      </c>
      <c r="C197" s="232">
        <f t="shared" si="39"/>
        <v>1</v>
      </c>
      <c r="D197" s="232">
        <f t="shared" si="39"/>
        <v>1.0000000000000002</v>
      </c>
      <c r="E197" s="232">
        <f t="shared" si="39"/>
        <v>0.99999999999999989</v>
      </c>
      <c r="F197" s="232">
        <f t="shared" si="39"/>
        <v>1.0000000000000002</v>
      </c>
      <c r="G197" s="232">
        <f t="shared" si="39"/>
        <v>1</v>
      </c>
      <c r="H197" s="232">
        <f t="shared" si="39"/>
        <v>1</v>
      </c>
      <c r="I197" s="232">
        <f t="shared" si="39"/>
        <v>1</v>
      </c>
      <c r="J197" s="232">
        <f t="shared" si="39"/>
        <v>0.99999999999999989</v>
      </c>
      <c r="K197" s="232">
        <f t="shared" si="39"/>
        <v>1</v>
      </c>
      <c r="L197" s="232">
        <f t="shared" si="39"/>
        <v>1.0000000000000004</v>
      </c>
      <c r="M197" s="232">
        <f t="shared" si="39"/>
        <v>1.0000000000000002</v>
      </c>
      <c r="N197" s="232">
        <f t="shared" si="39"/>
        <v>1.0000000000000002</v>
      </c>
      <c r="O197" s="232">
        <f t="shared" si="39"/>
        <v>0.99999999999999978</v>
      </c>
      <c r="P197" s="232">
        <f t="shared" si="39"/>
        <v>1</v>
      </c>
      <c r="Q197" s="232">
        <f t="shared" si="39"/>
        <v>1</v>
      </c>
      <c r="R197" s="232">
        <f t="shared" si="39"/>
        <v>1.0000000000000002</v>
      </c>
      <c r="S197" s="232">
        <f t="shared" si="39"/>
        <v>0.99999999999999989</v>
      </c>
      <c r="T197" s="232">
        <f t="shared" si="39"/>
        <v>1.0000000000000002</v>
      </c>
      <c r="U197" s="232">
        <f t="shared" si="39"/>
        <v>0.99999999999999967</v>
      </c>
      <c r="V197" s="232">
        <f t="shared" si="39"/>
        <v>1</v>
      </c>
      <c r="W197" s="232">
        <f t="shared" si="39"/>
        <v>1.0000000000000004</v>
      </c>
      <c r="X197" s="232">
        <f t="shared" si="39"/>
        <v>0.99999999999999989</v>
      </c>
      <c r="Y197" s="232">
        <f t="shared" si="39"/>
        <v>0.99999999999999989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1.3494998143209576E-3</v>
      </c>
      <c r="C198" s="266">
        <f t="shared" si="40"/>
        <v>1.3288855535921692E-3</v>
      </c>
      <c r="D198" s="266">
        <f t="shared" si="40"/>
        <v>1.3114595856293769E-3</v>
      </c>
      <c r="E198" s="266">
        <f t="shared" si="40"/>
        <v>1.2526724800126462E-3</v>
      </c>
      <c r="F198" s="266">
        <f t="shared" si="40"/>
        <v>1.2431931830595431E-3</v>
      </c>
      <c r="G198" s="266">
        <f t="shared" si="40"/>
        <v>1.2844684842325223E-3</v>
      </c>
      <c r="H198" s="266">
        <f t="shared" si="40"/>
        <v>1.388209697703618E-3</v>
      </c>
      <c r="I198" s="266">
        <f t="shared" si="40"/>
        <v>1.38685744372899E-3</v>
      </c>
      <c r="J198" s="266">
        <f t="shared" si="40"/>
        <v>1.4463390369172757E-3</v>
      </c>
      <c r="K198" s="266">
        <f t="shared" si="40"/>
        <v>1.5319891773713662E-3</v>
      </c>
      <c r="L198" s="266">
        <f t="shared" si="40"/>
        <v>1.5222415757489198E-3</v>
      </c>
      <c r="M198" s="266">
        <f t="shared" si="40"/>
        <v>1.5828842328353696E-3</v>
      </c>
      <c r="N198" s="266">
        <f t="shared" si="40"/>
        <v>1.4290706433146034E-3</v>
      </c>
      <c r="O198" s="266">
        <f t="shared" si="40"/>
        <v>1.4890114576837099E-3</v>
      </c>
      <c r="P198" s="266">
        <f t="shared" si="40"/>
        <v>1.4580591419503027E-3</v>
      </c>
      <c r="Q198" s="266">
        <f t="shared" si="40"/>
        <v>1.7746389192483134E-3</v>
      </c>
      <c r="R198" s="266">
        <f t="shared" si="40"/>
        <v>1.5492219603302714E-3</v>
      </c>
      <c r="S198" s="266">
        <f t="shared" si="40"/>
        <v>1.6353732715235706E-3</v>
      </c>
      <c r="T198" s="266">
        <f t="shared" si="40"/>
        <v>2.0137943911134786E-3</v>
      </c>
      <c r="U198" s="266">
        <f t="shared" si="40"/>
        <v>2.0701532747727674E-3</v>
      </c>
      <c r="V198" s="266">
        <f t="shared" si="40"/>
        <v>2.0034311710211646E-3</v>
      </c>
      <c r="W198" s="266">
        <f t="shared" si="40"/>
        <v>1.9547514585233332E-3</v>
      </c>
      <c r="X198" s="266">
        <f t="shared" si="40"/>
        <v>2.6167464247391502E-3</v>
      </c>
      <c r="Y198" s="266">
        <f t="shared" si="40"/>
        <v>2.4480328113513595E-3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2.9022209206273075E-3</v>
      </c>
      <c r="C199" s="267">
        <f t="shared" si="41"/>
        <v>2.8578880958907123E-3</v>
      </c>
      <c r="D199" s="267">
        <f t="shared" si="41"/>
        <v>2.8204119819653147E-3</v>
      </c>
      <c r="E199" s="267">
        <f t="shared" si="41"/>
        <v>2.6939850154896997E-3</v>
      </c>
      <c r="F199" s="267">
        <f t="shared" si="41"/>
        <v>2.6735989334479055E-3</v>
      </c>
      <c r="G199" s="267">
        <f t="shared" si="41"/>
        <v>2.7623651869132207E-3</v>
      </c>
      <c r="H199" s="267">
        <f t="shared" si="41"/>
        <v>2.9854700120284247E-3</v>
      </c>
      <c r="I199" s="267">
        <f t="shared" si="41"/>
        <v>2.98256186803795E-3</v>
      </c>
      <c r="J199" s="267">
        <f t="shared" si="41"/>
        <v>3.1104823925992278E-3</v>
      </c>
      <c r="K199" s="267">
        <f t="shared" si="41"/>
        <v>3.313372120048382E-3</v>
      </c>
      <c r="L199" s="267">
        <f t="shared" si="41"/>
        <v>3.2737176400503502E-3</v>
      </c>
      <c r="M199" s="267">
        <f t="shared" si="41"/>
        <v>3.404135137119279E-3</v>
      </c>
      <c r="N199" s="267">
        <f t="shared" si="41"/>
        <v>3.1048773391938959E-3</v>
      </c>
      <c r="O199" s="267">
        <f t="shared" si="41"/>
        <v>3.2022532776100356E-3</v>
      </c>
      <c r="P199" s="267">
        <f t="shared" si="41"/>
        <v>3.1356875342804912E-3</v>
      </c>
      <c r="Q199" s="267">
        <f t="shared" si="41"/>
        <v>3.8165208645052459E-3</v>
      </c>
      <c r="R199" s="267">
        <f t="shared" si="41"/>
        <v>3.3812396111595326E-3</v>
      </c>
      <c r="S199" s="267">
        <f t="shared" si="41"/>
        <v>3.5839646754302723E-3</v>
      </c>
      <c r="T199" s="267">
        <f t="shared" si="41"/>
        <v>4.3638855482688492E-3</v>
      </c>
      <c r="U199" s="267">
        <f t="shared" si="41"/>
        <v>4.5462489301562629E-3</v>
      </c>
      <c r="V199" s="267">
        <f t="shared" si="41"/>
        <v>4.4511989300899321E-3</v>
      </c>
      <c r="W199" s="267">
        <f t="shared" si="41"/>
        <v>4.387489327084773E-3</v>
      </c>
      <c r="X199" s="267">
        <f t="shared" si="41"/>
        <v>5.9261001591042568E-3</v>
      </c>
      <c r="Y199" s="267">
        <f t="shared" si="41"/>
        <v>5.587833195201071E-3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1.8668133852034731E-2</v>
      </c>
      <c r="C200" s="267">
        <f t="shared" si="42"/>
        <v>1.8382969101019612E-2</v>
      </c>
      <c r="D200" s="267">
        <f t="shared" si="42"/>
        <v>1.8141909192023378E-2</v>
      </c>
      <c r="E200" s="267">
        <f t="shared" si="42"/>
        <v>1.7328685251730327E-2</v>
      </c>
      <c r="F200" s="267">
        <f t="shared" si="42"/>
        <v>1.7197554604311327E-2</v>
      </c>
      <c r="G200" s="267">
        <f t="shared" si="42"/>
        <v>1.7768531227578176E-2</v>
      </c>
      <c r="H200" s="267">
        <f t="shared" si="42"/>
        <v>1.9203622094949208E-2</v>
      </c>
      <c r="I200" s="267">
        <f t="shared" si="42"/>
        <v>1.9184915861771252E-2</v>
      </c>
      <c r="J200" s="267">
        <f t="shared" si="42"/>
        <v>2.0007746907457578E-2</v>
      </c>
      <c r="K200" s="267">
        <f t="shared" si="42"/>
        <v>2.1155705275111226E-2</v>
      </c>
      <c r="L200" s="267">
        <f t="shared" si="42"/>
        <v>2.1057735013851935E-2</v>
      </c>
      <c r="M200" s="267">
        <f t="shared" si="42"/>
        <v>2.1896627489137323E-2</v>
      </c>
      <c r="N200" s="267">
        <f t="shared" si="42"/>
        <v>1.9735256060366205E-2</v>
      </c>
      <c r="O200" s="267">
        <f t="shared" si="42"/>
        <v>2.0598050406727762E-2</v>
      </c>
      <c r="P200" s="267">
        <f t="shared" si="42"/>
        <v>2.0169875488132143E-2</v>
      </c>
      <c r="Q200" s="267">
        <f t="shared" si="42"/>
        <v>2.4549241527852865E-2</v>
      </c>
      <c r="R200" s="267">
        <f t="shared" si="42"/>
        <v>2.1395408633412639E-2</v>
      </c>
      <c r="S200" s="267">
        <f t="shared" si="42"/>
        <v>2.2552311524793284E-2</v>
      </c>
      <c r="T200" s="267">
        <f t="shared" si="42"/>
        <v>2.7735275993203027E-2</v>
      </c>
      <c r="U200" s="267">
        <f t="shared" si="42"/>
        <v>2.8479260256920047E-2</v>
      </c>
      <c r="V200" s="267">
        <f t="shared" si="42"/>
        <v>2.7533817059007752E-2</v>
      </c>
      <c r="W200" s="267">
        <f t="shared" si="42"/>
        <v>2.6841015725287014E-2</v>
      </c>
      <c r="X200" s="267">
        <f t="shared" si="42"/>
        <v>3.5902757530081313E-2</v>
      </c>
      <c r="Y200" s="267">
        <f t="shared" si="42"/>
        <v>3.3564499919745652E-2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2.6035129685360835E-2</v>
      </c>
      <c r="C201" s="267">
        <f t="shared" si="43"/>
        <v>2.5637430518790812E-2</v>
      </c>
      <c r="D201" s="267">
        <f t="shared" si="43"/>
        <v>2.5301241264824515E-2</v>
      </c>
      <c r="E201" s="267">
        <f t="shared" si="43"/>
        <v>2.4167095189132952E-2</v>
      </c>
      <c r="F201" s="267">
        <f t="shared" si="43"/>
        <v>2.3984216523362804E-2</v>
      </c>
      <c r="G201" s="267">
        <f t="shared" si="43"/>
        <v>2.4780517350852398E-2</v>
      </c>
      <c r="H201" s="267">
        <f t="shared" si="43"/>
        <v>2.6781937371644124E-2</v>
      </c>
      <c r="I201" s="267">
        <f t="shared" si="43"/>
        <v>2.6755849107515911E-2</v>
      </c>
      <c r="J201" s="267">
        <f t="shared" si="43"/>
        <v>2.7903393535543958E-2</v>
      </c>
      <c r="K201" s="267">
        <f t="shared" si="43"/>
        <v>2.9723468750501914E-2</v>
      </c>
      <c r="L201" s="267">
        <f t="shared" si="43"/>
        <v>2.9367737895549924E-2</v>
      </c>
      <c r="M201" s="267">
        <f t="shared" si="43"/>
        <v>3.053768206668344E-2</v>
      </c>
      <c r="N201" s="267">
        <f t="shared" si="43"/>
        <v>2.7853111942139377E-2</v>
      </c>
      <c r="O201" s="267">
        <f t="shared" si="43"/>
        <v>2.872664819393856E-2</v>
      </c>
      <c r="P201" s="267">
        <f t="shared" si="43"/>
        <v>2.8129502832650023E-2</v>
      </c>
      <c r="Q201" s="267">
        <f t="shared" si="43"/>
        <v>3.4237095786905973E-2</v>
      </c>
      <c r="R201" s="267">
        <f t="shared" si="43"/>
        <v>3.0267239604331746E-2</v>
      </c>
      <c r="S201" s="267">
        <f t="shared" si="43"/>
        <v>3.2150889840739938E-2</v>
      </c>
      <c r="T201" s="267">
        <f t="shared" si="43"/>
        <v>3.9147373438647159E-2</v>
      </c>
      <c r="U201" s="267">
        <f t="shared" si="43"/>
        <v>4.0699286084124153E-2</v>
      </c>
      <c r="V201" s="267">
        <f t="shared" si="43"/>
        <v>3.9777512264176904E-2</v>
      </c>
      <c r="W201" s="267">
        <f t="shared" si="43"/>
        <v>3.9147707147021461E-2</v>
      </c>
      <c r="X201" s="267">
        <f t="shared" si="43"/>
        <v>5.2805040307175796E-2</v>
      </c>
      <c r="Y201" s="267">
        <f t="shared" si="43"/>
        <v>4.9732396439683732E-2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4.2490390414436058E-2</v>
      </c>
      <c r="C202" s="268">
        <f t="shared" si="44"/>
        <v>3.9872423216288824E-2</v>
      </c>
      <c r="D202" s="268">
        <f t="shared" si="44"/>
        <v>3.6997610347615541E-2</v>
      </c>
      <c r="E202" s="268">
        <f t="shared" si="44"/>
        <v>3.6295755095317343E-2</v>
      </c>
      <c r="F202" s="268">
        <f t="shared" si="44"/>
        <v>3.6714183575929184E-2</v>
      </c>
      <c r="G202" s="268">
        <f t="shared" si="44"/>
        <v>3.7917913209315091E-2</v>
      </c>
      <c r="H202" s="268">
        <f t="shared" si="44"/>
        <v>3.7742714544448643E-2</v>
      </c>
      <c r="I202" s="268">
        <f t="shared" si="44"/>
        <v>3.6088657312896087E-2</v>
      </c>
      <c r="J202" s="268">
        <f t="shared" si="44"/>
        <v>3.757247247826373E-2</v>
      </c>
      <c r="K202" s="268">
        <f t="shared" si="44"/>
        <v>3.7268195968151931E-2</v>
      </c>
      <c r="L202" s="268">
        <f t="shared" si="44"/>
        <v>3.8419110573307894E-2</v>
      </c>
      <c r="M202" s="268">
        <f t="shared" si="44"/>
        <v>3.9910562822056225E-2</v>
      </c>
      <c r="N202" s="268">
        <f t="shared" si="44"/>
        <v>3.8987887260198681E-2</v>
      </c>
      <c r="O202" s="268">
        <f t="shared" si="44"/>
        <v>4.1290170969560461E-2</v>
      </c>
      <c r="P202" s="268">
        <f t="shared" si="44"/>
        <v>3.9004419058004849E-2</v>
      </c>
      <c r="Q202" s="268">
        <f t="shared" si="44"/>
        <v>4.1625770553711743E-2</v>
      </c>
      <c r="R202" s="268">
        <f t="shared" si="44"/>
        <v>4.2784316771267657E-2</v>
      </c>
      <c r="S202" s="268">
        <f t="shared" si="44"/>
        <v>4.4584866011894604E-2</v>
      </c>
      <c r="T202" s="268">
        <f t="shared" si="44"/>
        <v>4.2665047224694608E-2</v>
      </c>
      <c r="U202" s="268">
        <f t="shared" si="44"/>
        <v>4.3454887017651884E-2</v>
      </c>
      <c r="V202" s="268">
        <f t="shared" si="44"/>
        <v>4.512208606733812E-2</v>
      </c>
      <c r="W202" s="268">
        <f t="shared" si="44"/>
        <v>4.5013457370312371E-2</v>
      </c>
      <c r="X202" s="268">
        <f t="shared" si="44"/>
        <v>4.0890266518243464E-2</v>
      </c>
      <c r="Y202" s="268">
        <f t="shared" si="44"/>
        <v>4.2972129153314866E-2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0.62422420589083938</v>
      </c>
      <c r="C203" s="269">
        <f t="shared" si="45"/>
        <v>0.63804625418337979</v>
      </c>
      <c r="D203" s="269">
        <f t="shared" si="45"/>
        <v>0.65309424676347838</v>
      </c>
      <c r="E203" s="269">
        <f t="shared" si="45"/>
        <v>0.65995913017790764</v>
      </c>
      <c r="F203" s="269">
        <f t="shared" si="45"/>
        <v>0.65850252494815664</v>
      </c>
      <c r="G203" s="269">
        <f t="shared" si="45"/>
        <v>0.65018452359552037</v>
      </c>
      <c r="H203" s="269">
        <f t="shared" si="45"/>
        <v>0.64487596161862792</v>
      </c>
      <c r="I203" s="269">
        <f t="shared" si="45"/>
        <v>0.65304587540932069</v>
      </c>
      <c r="J203" s="269">
        <f t="shared" si="45"/>
        <v>0.6423501017223584</v>
      </c>
      <c r="K203" s="269">
        <f t="shared" si="45"/>
        <v>0.63885363863431321</v>
      </c>
      <c r="L203" s="269">
        <f t="shared" si="45"/>
        <v>0.63376508340344684</v>
      </c>
      <c r="M203" s="269">
        <f t="shared" si="45"/>
        <v>0.62298129632120347</v>
      </c>
      <c r="N203" s="269">
        <f t="shared" si="45"/>
        <v>0.63611195478659432</v>
      </c>
      <c r="O203" s="269">
        <f t="shared" si="45"/>
        <v>0.62165539140051884</v>
      </c>
      <c r="P203" s="269">
        <f t="shared" si="45"/>
        <v>0.63457289376474879</v>
      </c>
      <c r="Q203" s="269">
        <f t="shared" si="45"/>
        <v>0.60389266797634189</v>
      </c>
      <c r="R203" s="269">
        <f t="shared" si="45"/>
        <v>0.61058031973547922</v>
      </c>
      <c r="S203" s="269">
        <f t="shared" si="45"/>
        <v>0.5968891831608536</v>
      </c>
      <c r="T203" s="269">
        <f t="shared" si="45"/>
        <v>0.58546130430951937</v>
      </c>
      <c r="U203" s="269">
        <f t="shared" si="45"/>
        <v>0.57836881407651974</v>
      </c>
      <c r="V203" s="269">
        <f t="shared" si="45"/>
        <v>0.57327428954096515</v>
      </c>
      <c r="W203" s="269">
        <f t="shared" si="45"/>
        <v>0.57632244964156554</v>
      </c>
      <c r="X203" s="269">
        <f t="shared" si="45"/>
        <v>0.55864738439709449</v>
      </c>
      <c r="Y203" s="269">
        <f t="shared" si="45"/>
        <v>0.55769760576371175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0.62406708920010123</v>
      </c>
      <c r="C204" s="318">
        <f t="shared" si="46"/>
        <v>0.63789153752589356</v>
      </c>
      <c r="D204" s="318">
        <f t="shared" si="46"/>
        <v>0.65294155893948291</v>
      </c>
      <c r="E204" s="318">
        <f t="shared" si="46"/>
        <v>0.65981328669386285</v>
      </c>
      <c r="F204" s="318">
        <f t="shared" si="46"/>
        <v>0.65835778509951226</v>
      </c>
      <c r="G204" s="318">
        <f t="shared" si="46"/>
        <v>0.65003497823400314</v>
      </c>
      <c r="H204" s="318">
        <f t="shared" si="46"/>
        <v>0.64471433809601675</v>
      </c>
      <c r="I204" s="318">
        <f t="shared" si="46"/>
        <v>0.65288440932405567</v>
      </c>
      <c r="J204" s="318">
        <f t="shared" si="46"/>
        <v>0.64218171044082262</v>
      </c>
      <c r="K204" s="318">
        <f t="shared" si="46"/>
        <v>0.63867426357055224</v>
      </c>
      <c r="L204" s="318">
        <f t="shared" si="46"/>
        <v>0.63358785510274795</v>
      </c>
      <c r="M204" s="318">
        <f t="shared" si="46"/>
        <v>0.62279700764635859</v>
      </c>
      <c r="N204" s="318">
        <f t="shared" si="46"/>
        <v>0.63594386694420613</v>
      </c>
      <c r="O204" s="318">
        <f t="shared" si="46"/>
        <v>0.62148203194524532</v>
      </c>
      <c r="P204" s="318">
        <f t="shared" si="46"/>
        <v>0.6344031379597812</v>
      </c>
      <c r="Q204" s="318">
        <f t="shared" si="46"/>
        <v>0.60370951485283841</v>
      </c>
      <c r="R204" s="318">
        <f t="shared" si="46"/>
        <v>0.61040279708663259</v>
      </c>
      <c r="S204" s="318">
        <f t="shared" si="46"/>
        <v>0.59670744407663068</v>
      </c>
      <c r="T204" s="318">
        <f t="shared" si="46"/>
        <v>0.5852734859498071</v>
      </c>
      <c r="U204" s="318">
        <f t="shared" si="46"/>
        <v>0.57819254091614691</v>
      </c>
      <c r="V204" s="318">
        <f t="shared" si="46"/>
        <v>0.5730932375929163</v>
      </c>
      <c r="W204" s="318">
        <f t="shared" si="46"/>
        <v>0.57613898283382581</v>
      </c>
      <c r="X204" s="318">
        <f t="shared" si="46"/>
        <v>0.55844901660411472</v>
      </c>
      <c r="Y204" s="318">
        <f t="shared" si="46"/>
        <v>0.55751069625318639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1.5711669073813656E-4</v>
      </c>
      <c r="C205" s="318">
        <f t="shared" si="47"/>
        <v>1.547166574862978E-4</v>
      </c>
      <c r="D205" s="318">
        <f t="shared" si="47"/>
        <v>1.5268782399542377E-4</v>
      </c>
      <c r="E205" s="318">
        <f t="shared" si="47"/>
        <v>1.4584348404475723E-4</v>
      </c>
      <c r="F205" s="318">
        <f t="shared" si="47"/>
        <v>1.4473984864444775E-4</v>
      </c>
      <c r="G205" s="318">
        <f t="shared" si="47"/>
        <v>1.4954536151721645E-4</v>
      </c>
      <c r="H205" s="318">
        <f t="shared" si="47"/>
        <v>1.6162352261125029E-4</v>
      </c>
      <c r="I205" s="318">
        <f t="shared" si="47"/>
        <v>1.6146608526500057E-4</v>
      </c>
      <c r="J205" s="318">
        <f t="shared" si="47"/>
        <v>1.6839128153579665E-4</v>
      </c>
      <c r="K205" s="318">
        <f t="shared" si="47"/>
        <v>1.7937506376099115E-4</v>
      </c>
      <c r="L205" s="318">
        <f t="shared" si="47"/>
        <v>1.7722830069896842E-4</v>
      </c>
      <c r="M205" s="318">
        <f t="shared" si="47"/>
        <v>1.8428867484491431E-4</v>
      </c>
      <c r="N205" s="318">
        <f t="shared" si="47"/>
        <v>1.6808784238814357E-4</v>
      </c>
      <c r="O205" s="318">
        <f t="shared" si="47"/>
        <v>1.7335945527354639E-4</v>
      </c>
      <c r="P205" s="318">
        <f t="shared" si="47"/>
        <v>1.6975580496762774E-4</v>
      </c>
      <c r="Q205" s="318">
        <f t="shared" si="47"/>
        <v>1.8315312350353815E-4</v>
      </c>
      <c r="R205" s="318">
        <f t="shared" si="47"/>
        <v>1.7752264884662646E-4</v>
      </c>
      <c r="S205" s="318">
        <f t="shared" si="47"/>
        <v>1.8173908422297637E-4</v>
      </c>
      <c r="T205" s="318">
        <f t="shared" si="47"/>
        <v>1.8781835971222E-4</v>
      </c>
      <c r="U205" s="318">
        <f t="shared" si="47"/>
        <v>1.7627316037271805E-4</v>
      </c>
      <c r="V205" s="318">
        <f t="shared" si="47"/>
        <v>1.8105194804885505E-4</v>
      </c>
      <c r="W205" s="318">
        <f t="shared" si="47"/>
        <v>1.8346680773977691E-4</v>
      </c>
      <c r="X205" s="318">
        <f t="shared" si="47"/>
        <v>1.9836779297986197E-4</v>
      </c>
      <c r="Y205" s="318">
        <f t="shared" si="47"/>
        <v>1.869095105252983E-4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0.1132182608038188</v>
      </c>
      <c r="C206" s="269">
        <f t="shared" si="48"/>
        <v>0.10696172137034556</v>
      </c>
      <c r="D206" s="269">
        <f t="shared" si="48"/>
        <v>9.9882772675716103E-2</v>
      </c>
      <c r="E206" s="269">
        <f t="shared" si="48"/>
        <v>9.818530126271896E-2</v>
      </c>
      <c r="F206" s="269">
        <f t="shared" si="48"/>
        <v>9.9190898374659178E-2</v>
      </c>
      <c r="G206" s="269">
        <f t="shared" si="48"/>
        <v>0.10216471130210644</v>
      </c>
      <c r="H206" s="269">
        <f t="shared" si="48"/>
        <v>0.10175624654985721</v>
      </c>
      <c r="I206" s="269">
        <f t="shared" si="48"/>
        <v>9.7616593848419447E-2</v>
      </c>
      <c r="J206" s="269">
        <f t="shared" si="48"/>
        <v>0.10122336255483799</v>
      </c>
      <c r="K206" s="269">
        <f t="shared" si="48"/>
        <v>0.10022169169762407</v>
      </c>
      <c r="L206" s="269">
        <f t="shared" si="48"/>
        <v>0.10325280953096247</v>
      </c>
      <c r="M206" s="269">
        <f t="shared" si="48"/>
        <v>0.10686467957460448</v>
      </c>
      <c r="N206" s="269">
        <f t="shared" si="48"/>
        <v>0.10488940271254099</v>
      </c>
      <c r="O206" s="269">
        <f t="shared" si="48"/>
        <v>0.11048155962832906</v>
      </c>
      <c r="P206" s="269">
        <f t="shared" si="48"/>
        <v>0.1048852283793205</v>
      </c>
      <c r="Q206" s="269">
        <f t="shared" si="48"/>
        <v>0.111109430796638</v>
      </c>
      <c r="R206" s="269">
        <f t="shared" si="48"/>
        <v>0.11418003629605544</v>
      </c>
      <c r="S206" s="269">
        <f t="shared" si="48"/>
        <v>0.11849747258636532</v>
      </c>
      <c r="T206" s="269">
        <f t="shared" si="48"/>
        <v>0.11360222032633242</v>
      </c>
      <c r="U206" s="269">
        <f t="shared" si="48"/>
        <v>0.11551577123925866</v>
      </c>
      <c r="V206" s="269">
        <f t="shared" si="48"/>
        <v>0.11979691252670138</v>
      </c>
      <c r="W206" s="269">
        <f t="shared" si="48"/>
        <v>0.11947815559552215</v>
      </c>
      <c r="X206" s="269">
        <f t="shared" si="48"/>
        <v>0.10864978095709787</v>
      </c>
      <c r="Y206" s="269">
        <f t="shared" si="48"/>
        <v>0.11421909179315068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0.112467176268942</v>
      </c>
      <c r="C207" s="318">
        <f t="shared" si="49"/>
        <v>0.10612814973216023</v>
      </c>
      <c r="D207" s="318">
        <f t="shared" si="49"/>
        <v>9.8926349595420862E-2</v>
      </c>
      <c r="E207" s="318">
        <f t="shared" si="49"/>
        <v>9.7302447574058398E-2</v>
      </c>
      <c r="F207" s="318">
        <f t="shared" si="49"/>
        <v>9.8348717922064857E-2</v>
      </c>
      <c r="G207" s="318">
        <f t="shared" si="49"/>
        <v>0.10130929701427362</v>
      </c>
      <c r="H207" s="318">
        <f t="shared" si="49"/>
        <v>0.10068414042905435</v>
      </c>
      <c r="I207" s="318">
        <f t="shared" si="49"/>
        <v>9.6431374354522523E-2</v>
      </c>
      <c r="J207" s="318">
        <f t="shared" si="49"/>
        <v>0.10000987152945606</v>
      </c>
      <c r="K207" s="318">
        <f t="shared" si="49"/>
        <v>9.8740158469021441E-2</v>
      </c>
      <c r="L207" s="318">
        <f t="shared" si="49"/>
        <v>0.10192037532485515</v>
      </c>
      <c r="M207" s="318">
        <f t="shared" si="49"/>
        <v>0.10551063046918438</v>
      </c>
      <c r="N207" s="318">
        <f t="shared" si="49"/>
        <v>0.1037761355179249</v>
      </c>
      <c r="O207" s="318">
        <f t="shared" si="49"/>
        <v>0.10942751688095585</v>
      </c>
      <c r="P207" s="318">
        <f t="shared" si="49"/>
        <v>0.10374911407046586</v>
      </c>
      <c r="Q207" s="318">
        <f t="shared" si="49"/>
        <v>0.10991098943175796</v>
      </c>
      <c r="R207" s="318">
        <f t="shared" si="49"/>
        <v>0.11312707428580127</v>
      </c>
      <c r="S207" s="318">
        <f t="shared" si="49"/>
        <v>0.11749184004228261</v>
      </c>
      <c r="T207" s="318">
        <f t="shared" si="49"/>
        <v>0.11239324873766762</v>
      </c>
      <c r="U207" s="318">
        <f t="shared" si="49"/>
        <v>0.11452910130391328</v>
      </c>
      <c r="V207" s="318">
        <f t="shared" si="49"/>
        <v>0.11873515298936292</v>
      </c>
      <c r="W207" s="318">
        <f t="shared" si="49"/>
        <v>0.11839676886506641</v>
      </c>
      <c r="X207" s="318">
        <f t="shared" si="49"/>
        <v>0.10694020015886803</v>
      </c>
      <c r="Y207" s="318">
        <f t="shared" si="49"/>
        <v>0.11284442884913787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7.5108453487680231E-4</v>
      </c>
      <c r="C208" s="318">
        <f t="shared" si="50"/>
        <v>8.335716381853369E-4</v>
      </c>
      <c r="D208" s="318">
        <f t="shared" si="50"/>
        <v>9.5642308029524363E-4</v>
      </c>
      <c r="E208" s="318">
        <f t="shared" si="50"/>
        <v>8.8285368866056918E-4</v>
      </c>
      <c r="F208" s="318">
        <f t="shared" si="50"/>
        <v>8.4218045259430491E-4</v>
      </c>
      <c r="G208" s="318">
        <f t="shared" si="50"/>
        <v>8.5541428783282266E-4</v>
      </c>
      <c r="H208" s="318">
        <f t="shared" si="50"/>
        <v>1.0721061208028532E-3</v>
      </c>
      <c r="I208" s="318">
        <f t="shared" si="50"/>
        <v>1.1852194938969118E-3</v>
      </c>
      <c r="J208" s="318">
        <f t="shared" si="50"/>
        <v>1.2134910253819261E-3</v>
      </c>
      <c r="K208" s="318">
        <f t="shared" si="50"/>
        <v>1.4815332286026285E-3</v>
      </c>
      <c r="L208" s="318">
        <f t="shared" si="50"/>
        <v>1.3324342061073191E-3</v>
      </c>
      <c r="M208" s="318">
        <f t="shared" si="50"/>
        <v>1.3540491054201053E-3</v>
      </c>
      <c r="N208" s="318">
        <f t="shared" si="50"/>
        <v>1.1132671946161357E-3</v>
      </c>
      <c r="O208" s="318">
        <f t="shared" si="50"/>
        <v>1.0540427473732018E-3</v>
      </c>
      <c r="P208" s="318">
        <f t="shared" si="50"/>
        <v>1.136114308854646E-3</v>
      </c>
      <c r="Q208" s="318">
        <f t="shared" si="50"/>
        <v>1.19844136488004E-3</v>
      </c>
      <c r="R208" s="318">
        <f t="shared" si="50"/>
        <v>1.0529620102541788E-3</v>
      </c>
      <c r="S208" s="318">
        <f t="shared" si="50"/>
        <v>1.0056325440827294E-3</v>
      </c>
      <c r="T208" s="318">
        <f t="shared" si="50"/>
        <v>1.2089715886648004E-3</v>
      </c>
      <c r="U208" s="318">
        <f t="shared" si="50"/>
        <v>9.8666993534536791E-4</v>
      </c>
      <c r="V208" s="318">
        <f t="shared" si="50"/>
        <v>1.0617595373384572E-3</v>
      </c>
      <c r="W208" s="318">
        <f t="shared" si="50"/>
        <v>1.0813867304557455E-3</v>
      </c>
      <c r="X208" s="318">
        <f t="shared" si="50"/>
        <v>1.7095807982298429E-3</v>
      </c>
      <c r="Y208" s="318">
        <f t="shared" si="50"/>
        <v>1.3746629440128074E-3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0.13749597081264051</v>
      </c>
      <c r="C209" s="269">
        <f t="shared" si="51"/>
        <v>0.13380974364160766</v>
      </c>
      <c r="D209" s="269">
        <f t="shared" si="51"/>
        <v>0.12978174663538128</v>
      </c>
      <c r="E209" s="269">
        <f t="shared" si="51"/>
        <v>0.12891316719765558</v>
      </c>
      <c r="F209" s="269">
        <f t="shared" si="51"/>
        <v>0.12952575184974191</v>
      </c>
      <c r="G209" s="269">
        <f t="shared" si="51"/>
        <v>0.13114071937465574</v>
      </c>
      <c r="H209" s="269">
        <f t="shared" si="51"/>
        <v>0.13068538288075035</v>
      </c>
      <c r="I209" s="269">
        <f t="shared" si="51"/>
        <v>0.12839191871255937</v>
      </c>
      <c r="J209" s="269">
        <f t="shared" si="51"/>
        <v>0.13035763795166075</v>
      </c>
      <c r="K209" s="269">
        <f t="shared" si="51"/>
        <v>0.12987139024562472</v>
      </c>
      <c r="L209" s="269">
        <f t="shared" si="51"/>
        <v>0.13142236041216618</v>
      </c>
      <c r="M209" s="269">
        <f t="shared" si="51"/>
        <v>0.13339231318828587</v>
      </c>
      <c r="N209" s="269">
        <f t="shared" si="51"/>
        <v>0.13238262834153899</v>
      </c>
      <c r="O209" s="269">
        <f t="shared" si="51"/>
        <v>0.13546547658206917</v>
      </c>
      <c r="P209" s="269">
        <f t="shared" si="51"/>
        <v>0.13232392128377218</v>
      </c>
      <c r="Q209" s="269">
        <f t="shared" si="51"/>
        <v>0.13478818421921243</v>
      </c>
      <c r="R209" s="269">
        <f t="shared" si="51"/>
        <v>0.13736877760230465</v>
      </c>
      <c r="S209" s="269">
        <f t="shared" si="51"/>
        <v>0.13956239428107475</v>
      </c>
      <c r="T209" s="269">
        <f t="shared" si="51"/>
        <v>0.13518380244372807</v>
      </c>
      <c r="U209" s="269">
        <f t="shared" si="51"/>
        <v>0.13573248150086342</v>
      </c>
      <c r="V209" s="269">
        <f t="shared" si="51"/>
        <v>0.13863149497833199</v>
      </c>
      <c r="W209" s="269">
        <f t="shared" si="51"/>
        <v>0.13871171200349114</v>
      </c>
      <c r="X209" s="269">
        <f t="shared" si="51"/>
        <v>0.13019215523693342</v>
      </c>
      <c r="Y209" s="269">
        <f t="shared" si="51"/>
        <v>0.13362336865721292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7.6386396701433185E-2</v>
      </c>
      <c r="C210" s="318">
        <f t="shared" si="52"/>
        <v>7.0878266994151368E-2</v>
      </c>
      <c r="D210" s="318">
        <f t="shared" si="52"/>
        <v>6.4716304882920322E-2</v>
      </c>
      <c r="E210" s="318">
        <f t="shared" si="52"/>
        <v>6.3833344777495499E-2</v>
      </c>
      <c r="F210" s="318">
        <f t="shared" si="52"/>
        <v>6.4878078960742172E-2</v>
      </c>
      <c r="G210" s="318">
        <f t="shared" si="52"/>
        <v>6.708286535113929E-2</v>
      </c>
      <c r="H210" s="318">
        <f t="shared" si="52"/>
        <v>6.5432349249978747E-2</v>
      </c>
      <c r="I210" s="318">
        <f t="shared" si="52"/>
        <v>6.1639885040834397E-2</v>
      </c>
      <c r="J210" s="318">
        <f t="shared" si="52"/>
        <v>6.4284167624639663E-2</v>
      </c>
      <c r="K210" s="318">
        <f t="shared" si="52"/>
        <v>6.2165387039468792E-2</v>
      </c>
      <c r="L210" s="318">
        <f t="shared" si="52"/>
        <v>6.5184849405330064E-2</v>
      </c>
      <c r="M210" s="318">
        <f t="shared" si="52"/>
        <v>6.7854687863911425E-2</v>
      </c>
      <c r="N210" s="318">
        <f t="shared" si="52"/>
        <v>6.7539791573626592E-2</v>
      </c>
      <c r="O210" s="318">
        <f t="shared" si="52"/>
        <v>7.2247281944880226E-2</v>
      </c>
      <c r="P210" s="318">
        <f t="shared" si="52"/>
        <v>6.7419353215771666E-2</v>
      </c>
      <c r="Q210" s="318">
        <f t="shared" si="52"/>
        <v>7.2011163776427162E-2</v>
      </c>
      <c r="R210" s="318">
        <f t="shared" si="52"/>
        <v>7.5103021910335618E-2</v>
      </c>
      <c r="S210" s="318">
        <f t="shared" si="52"/>
        <v>7.8806208132528158E-2</v>
      </c>
      <c r="T210" s="318">
        <f t="shared" si="52"/>
        <v>7.3868631148819058E-2</v>
      </c>
      <c r="U210" s="318">
        <f t="shared" si="52"/>
        <v>7.6750813058324582E-2</v>
      </c>
      <c r="V210" s="318">
        <f t="shared" si="52"/>
        <v>7.9432434981544772E-2</v>
      </c>
      <c r="W210" s="318">
        <f t="shared" si="52"/>
        <v>7.9136885378492713E-2</v>
      </c>
      <c r="X210" s="318">
        <f t="shared" si="52"/>
        <v>6.7581176647827049E-2</v>
      </c>
      <c r="Y210" s="318">
        <f t="shared" si="52"/>
        <v>7.3394145531289312E-2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5.4588880235629314E-2</v>
      </c>
      <c r="C211" s="318">
        <f t="shared" si="53"/>
        <v>5.5798143097011102E-2</v>
      </c>
      <c r="D211" s="318">
        <f t="shared" si="53"/>
        <v>5.7114610237656405E-2</v>
      </c>
      <c r="E211" s="318">
        <f t="shared" si="53"/>
        <v>5.7715699335106681E-2</v>
      </c>
      <c r="F211" s="318">
        <f t="shared" si="53"/>
        <v>5.7588382571265438E-2</v>
      </c>
      <c r="G211" s="318">
        <f t="shared" si="53"/>
        <v>5.6860363556854865E-2</v>
      </c>
      <c r="H211" s="318">
        <f t="shared" si="53"/>
        <v>5.639495239786918E-2</v>
      </c>
      <c r="I211" s="318">
        <f t="shared" si="53"/>
        <v>5.7109611202190408E-2</v>
      </c>
      <c r="J211" s="318">
        <f t="shared" si="53"/>
        <v>5.6173416428189953E-2</v>
      </c>
      <c r="K211" s="318">
        <f t="shared" si="53"/>
        <v>5.5866610316399265E-2</v>
      </c>
      <c r="L211" s="318">
        <f t="shared" si="53"/>
        <v>5.5421688051656287E-2</v>
      </c>
      <c r="M211" s="318">
        <f t="shared" si="53"/>
        <v>5.4477782677327412E-2</v>
      </c>
      <c r="N211" s="318">
        <f t="shared" si="53"/>
        <v>5.5627774945954687E-2</v>
      </c>
      <c r="O211" s="318">
        <f t="shared" si="53"/>
        <v>5.4362758103362364E-2</v>
      </c>
      <c r="P211" s="318">
        <f t="shared" si="53"/>
        <v>5.5493003105776165E-2</v>
      </c>
      <c r="Q211" s="318">
        <f t="shared" si="53"/>
        <v>5.2808146710079926E-2</v>
      </c>
      <c r="R211" s="318">
        <f t="shared" si="53"/>
        <v>5.3393626682613278E-2</v>
      </c>
      <c r="S211" s="318">
        <f t="shared" si="53"/>
        <v>5.2195656146775696E-2</v>
      </c>
      <c r="T211" s="318">
        <f t="shared" si="53"/>
        <v>5.1195496097309862E-2</v>
      </c>
      <c r="U211" s="318">
        <f t="shared" si="53"/>
        <v>5.0576106183810317E-2</v>
      </c>
      <c r="V211" s="318">
        <f t="shared" si="53"/>
        <v>5.0130055970276734E-2</v>
      </c>
      <c r="W211" s="318">
        <f t="shared" si="53"/>
        <v>5.039647575920899E-2</v>
      </c>
      <c r="X211" s="318">
        <f t="shared" si="53"/>
        <v>4.8849085318986005E-2</v>
      </c>
      <c r="Y211" s="318">
        <f t="shared" si="53"/>
        <v>4.8767007833815094E-2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6.5206938755779931E-3</v>
      </c>
      <c r="C212" s="318">
        <f t="shared" si="54"/>
        <v>7.1333335504451855E-3</v>
      </c>
      <c r="D212" s="318">
        <f t="shared" si="54"/>
        <v>7.9508315148045482E-3</v>
      </c>
      <c r="E212" s="318">
        <f t="shared" si="54"/>
        <v>7.3641230850533916E-3</v>
      </c>
      <c r="F212" s="318">
        <f t="shared" si="54"/>
        <v>7.0592903177342896E-3</v>
      </c>
      <c r="G212" s="318">
        <f t="shared" si="54"/>
        <v>7.19749046666158E-3</v>
      </c>
      <c r="H212" s="318">
        <f t="shared" si="54"/>
        <v>8.8580812329024389E-3</v>
      </c>
      <c r="I212" s="318">
        <f t="shared" si="54"/>
        <v>9.6424224695345721E-3</v>
      </c>
      <c r="J212" s="318">
        <f t="shared" si="54"/>
        <v>9.9000538988311231E-3</v>
      </c>
      <c r="K212" s="318">
        <f t="shared" si="54"/>
        <v>1.1839392889756667E-2</v>
      </c>
      <c r="L212" s="318">
        <f t="shared" si="54"/>
        <v>1.0815822955179829E-2</v>
      </c>
      <c r="M212" s="318">
        <f t="shared" si="54"/>
        <v>1.1059842647047024E-2</v>
      </c>
      <c r="N212" s="318">
        <f t="shared" si="54"/>
        <v>9.2150618219577155E-3</v>
      </c>
      <c r="O212" s="318">
        <f t="shared" si="54"/>
        <v>8.8554365338265554E-3</v>
      </c>
      <c r="P212" s="318">
        <f t="shared" si="54"/>
        <v>9.4115649622243721E-3</v>
      </c>
      <c r="Q212" s="318">
        <f t="shared" si="54"/>
        <v>9.9688737327053387E-3</v>
      </c>
      <c r="R212" s="318">
        <f t="shared" si="54"/>
        <v>8.8721290093557535E-3</v>
      </c>
      <c r="S212" s="318">
        <f t="shared" si="54"/>
        <v>8.56053000177091E-3</v>
      </c>
      <c r="T212" s="318">
        <f t="shared" si="54"/>
        <v>1.0119675197599152E-2</v>
      </c>
      <c r="U212" s="318">
        <f t="shared" si="54"/>
        <v>8.405562258728504E-3</v>
      </c>
      <c r="V212" s="318">
        <f t="shared" si="54"/>
        <v>9.0690040265104833E-3</v>
      </c>
      <c r="W212" s="318">
        <f t="shared" si="54"/>
        <v>9.1783508657894315E-3</v>
      </c>
      <c r="X212" s="318">
        <f t="shared" si="54"/>
        <v>1.3761893270120368E-2</v>
      </c>
      <c r="Y212" s="318">
        <f t="shared" si="54"/>
        <v>1.1462215292108516E-2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3.3616187805921446E-2</v>
      </c>
      <c r="C213" s="319">
        <f t="shared" si="55"/>
        <v>3.3102684319084807E-2</v>
      </c>
      <c r="D213" s="319">
        <f t="shared" si="55"/>
        <v>3.2668601553366212E-2</v>
      </c>
      <c r="E213" s="319">
        <f t="shared" si="55"/>
        <v>3.1204208330034833E-2</v>
      </c>
      <c r="F213" s="319">
        <f t="shared" si="55"/>
        <v>3.0968078007331559E-2</v>
      </c>
      <c r="G213" s="319">
        <f t="shared" si="55"/>
        <v>3.1996250268826097E-2</v>
      </c>
      <c r="H213" s="319">
        <f t="shared" si="55"/>
        <v>3.4580455229990412E-2</v>
      </c>
      <c r="I213" s="319">
        <f t="shared" si="55"/>
        <v>3.454677043575035E-2</v>
      </c>
      <c r="J213" s="319">
        <f t="shared" si="55"/>
        <v>3.6028463420361083E-2</v>
      </c>
      <c r="K213" s="319">
        <f t="shared" si="55"/>
        <v>3.8060548131253091E-2</v>
      </c>
      <c r="L213" s="319">
        <f t="shared" si="55"/>
        <v>3.7919203954915853E-2</v>
      </c>
      <c r="M213" s="319">
        <f t="shared" si="55"/>
        <v>3.9429819168074635E-2</v>
      </c>
      <c r="N213" s="319">
        <f t="shared" si="55"/>
        <v>3.5505810914113166E-2</v>
      </c>
      <c r="O213" s="319">
        <f t="shared" si="55"/>
        <v>3.7091438083562148E-2</v>
      </c>
      <c r="P213" s="319">
        <f t="shared" si="55"/>
        <v>3.632041251714075E-2</v>
      </c>
      <c r="Q213" s="319">
        <f t="shared" si="55"/>
        <v>4.4206449355583502E-2</v>
      </c>
      <c r="R213" s="319">
        <f t="shared" si="55"/>
        <v>3.8493439785659056E-2</v>
      </c>
      <c r="S213" s="319">
        <f t="shared" si="55"/>
        <v>4.0543544647324466E-2</v>
      </c>
      <c r="T213" s="319">
        <f t="shared" si="55"/>
        <v>4.982729632449312E-2</v>
      </c>
      <c r="U213" s="319">
        <f t="shared" si="55"/>
        <v>5.1133097619732962E-2</v>
      </c>
      <c r="V213" s="319">
        <f t="shared" si="55"/>
        <v>4.9409257462367719E-2</v>
      </c>
      <c r="W213" s="319">
        <f t="shared" si="55"/>
        <v>4.8143261731192481E-2</v>
      </c>
      <c r="X213" s="319">
        <f t="shared" si="55"/>
        <v>6.436976846953002E-2</v>
      </c>
      <c r="Y213" s="319">
        <f t="shared" si="55"/>
        <v>6.0155042266627913E-2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0.53485812726420534</v>
      </c>
      <c r="C217" s="322">
        <f>IF(C$5=0,0,(C$5-C$16)/(CHI_fec!C$5-CHI_fec!C$16))</f>
        <v>0.53700680494380093</v>
      </c>
      <c r="D217" s="322">
        <f>IF(D$5=0,0,(D$5-D$16)/(CHI_fec!D$5-CHI_fec!D$16))</f>
        <v>0.53898340838660208</v>
      </c>
      <c r="E217" s="322">
        <f>IF(E$5=0,0,(E$5-E$16)/(CHI_fec!E$5-CHI_fec!E$16))</f>
        <v>0.54353281557552346</v>
      </c>
      <c r="F217" s="322">
        <f>IF(F$5=0,0,(F$5-F$16)/(CHI_fec!F$5-CHI_fec!F$16))</f>
        <v>0.54856609764973119</v>
      </c>
      <c r="G217" s="322">
        <f>IF(G$5=0,0,(G$5-G$16)/(CHI_fec!G$5-CHI_fec!G$16))</f>
        <v>0.54716735462720534</v>
      </c>
      <c r="H217" s="322">
        <f>IF(H$5=0,0,(H$5-H$16)/(CHI_fec!H$5-CHI_fec!H$16))</f>
        <v>0.54134969963828028</v>
      </c>
      <c r="I217" s="322">
        <f>IF(I$5=0,0,(I$5-I$16)/(CHI_fec!I$5-CHI_fec!I$16))</f>
        <v>0.54837291071801997</v>
      </c>
      <c r="J217" s="322">
        <f>IF(J$5=0,0,(J$5-J$16)/(CHI_fec!J$5-CHI_fec!J$16))</f>
        <v>0.54760731210955838</v>
      </c>
      <c r="K217" s="322">
        <f>IF(K$5=0,0,(K$5-K$16)/(CHI_fec!K$5-CHI_fec!K$16))</f>
        <v>0.54624890391157155</v>
      </c>
      <c r="L217" s="322">
        <f>IF(L$5=0,0,(L$5-L$16)/(CHI_fec!L$5-CHI_fec!L$16))</f>
        <v>0.54880423893517327</v>
      </c>
      <c r="M217" s="322">
        <f>IF(M$5=0,0,(M$5-M$16)/(CHI_fec!M$5-CHI_fec!M$16))</f>
        <v>0.54848392765153475</v>
      </c>
      <c r="N217" s="322">
        <f>IF(N$5=0,0,(N$5-N$16)/(CHI_fec!N$5-CHI_fec!N$16))</f>
        <v>0.54921127441596851</v>
      </c>
      <c r="O217" s="322">
        <f>IF(O$5=0,0,(O$5-O$16)/(CHI_fec!O$5-CHI_fec!O$16))</f>
        <v>0.54741450009955051</v>
      </c>
      <c r="P217" s="322">
        <f>IF(P$5=0,0,(P$5-P$16)/(CHI_fec!P$5-CHI_fec!P$16))</f>
        <v>0.55684792062853961</v>
      </c>
      <c r="Q217" s="322">
        <f>IF(Q$5=0,0,(Q$5-Q$16)/(CHI_fec!Q$5-CHI_fec!Q$16))</f>
        <v>0.55090697610196615</v>
      </c>
      <c r="R217" s="322">
        <f>IF(R$5=0,0,(R$5-R$16)/(CHI_fec!R$5-CHI_fec!R$16))</f>
        <v>0.54948178302377493</v>
      </c>
      <c r="S217" s="322">
        <f>IF(S$5=0,0,(S$5-S$16)/(CHI_fec!S$5-CHI_fec!S$16))</f>
        <v>0.55539794604434234</v>
      </c>
      <c r="T217" s="322">
        <f>IF(T$5=0,0,(T$5-T$16)/(CHI_fec!T$5-CHI_fec!T$16))</f>
        <v>0.56359252333143461</v>
      </c>
      <c r="U217" s="322">
        <f>IF(U$5=0,0,(U$5-U$16)/(CHI_fec!U$5-CHI_fec!U$16))</f>
        <v>0.56534894882965803</v>
      </c>
      <c r="V217" s="322">
        <f>IF(V$5=0,0,(V$5-V$16)/(CHI_fec!V$5-CHI_fec!V$16))</f>
        <v>0.56253936274190108</v>
      </c>
      <c r="W217" s="322">
        <f>IF(W$5=0,0,(W$5-W$16)/(CHI_fec!W$5-CHI_fec!W$16))</f>
        <v>0.58539658040101961</v>
      </c>
      <c r="X217" s="322">
        <f>IF(X$5=0,0,(X$5-X$16)/(CHI_fec!X$5-CHI_fec!X$16))</f>
        <v>0.59091163469643226</v>
      </c>
      <c r="Y217" s="322">
        <f>IF(Y$5=0,0,(Y$5-Y$16)/(CHI_fec!Y$5-CHI_fec!Y$16))</f>
        <v>0.59175375417045795</v>
      </c>
      <c r="DA217" s="95"/>
    </row>
    <row r="218" spans="1:105" ht="12" customHeight="1" x14ac:dyDescent="0.25">
      <c r="A218" s="55" t="s">
        <v>91</v>
      </c>
      <c r="B218" s="305">
        <f>IF(B$6=0,0,B$6/CHI_fec!B$6)</f>
        <v>0.40954729674352641</v>
      </c>
      <c r="C218" s="305">
        <f>IF(C$6=0,0,C$6/CHI_fec!C$6)</f>
        <v>0.41001387980688309</v>
      </c>
      <c r="D218" s="305">
        <f>IF(D$6=0,0,D$6/CHI_fec!D$6)</f>
        <v>0.41001387980688297</v>
      </c>
      <c r="E218" s="305">
        <f>IF(E$6=0,0,E$6/CHI_fec!E$6)</f>
        <v>0.41259343377185509</v>
      </c>
      <c r="F218" s="305">
        <f>IF(F$6=0,0,F$6/CHI_fec!F$6)</f>
        <v>0.41551875977685848</v>
      </c>
      <c r="G218" s="305">
        <f>IF(G$6=0,0,G$6/CHI_fec!G$6)</f>
        <v>0.41551875977685854</v>
      </c>
      <c r="H218" s="305">
        <f>IF(H$6=0,0,H$6/CHI_fec!H$6)</f>
        <v>0.41551875977685859</v>
      </c>
      <c r="I218" s="305">
        <f>IF(I$6=0,0,I$6/CHI_fec!I$6)</f>
        <v>0.42037390069865871</v>
      </c>
      <c r="J218" s="305">
        <f>IF(J$6=0,0,J$6/CHI_fec!J$6)</f>
        <v>0.42037390069865882</v>
      </c>
      <c r="K218" s="305">
        <f>IF(K$6=0,0,K$6/CHI_fec!K$6)</f>
        <v>0.42037390069865882</v>
      </c>
      <c r="L218" s="305">
        <f>IF(L$6=0,0,L$6/CHI_fec!L$6)</f>
        <v>0.42401765858449092</v>
      </c>
      <c r="M218" s="305">
        <f>IF(M$6=0,0,M$6/CHI_fec!M$6)</f>
        <v>0.42401765858449081</v>
      </c>
      <c r="N218" s="305">
        <f>IF(N$6=0,0,N$6/CHI_fec!N$6)</f>
        <v>0.42401765858449086</v>
      </c>
      <c r="O218" s="305">
        <f>IF(O$6=0,0,O$6/CHI_fec!O$6)</f>
        <v>0.42401765858449075</v>
      </c>
      <c r="P218" s="305">
        <f>IF(P$6=0,0,P$6/CHI_fec!P$6)</f>
        <v>0.42972775702916388</v>
      </c>
      <c r="Q218" s="305">
        <f>IF(Q$6=0,0,Q$6/CHI_fec!Q$6)</f>
        <v>0.42972775702916394</v>
      </c>
      <c r="R218" s="305">
        <f>IF(R$6=0,0,R$6/CHI_fec!R$6)</f>
        <v>0.42972775702916377</v>
      </c>
      <c r="S218" s="305">
        <f>IF(S$6=0,0,S$6/CHI_fec!S$6)</f>
        <v>0.43667423888888202</v>
      </c>
      <c r="T218" s="305">
        <f>IF(T$6=0,0,T$6/CHI_fec!T$6)</f>
        <v>0.44369849557366076</v>
      </c>
      <c r="U218" s="305">
        <f>IF(U$6=0,0,U$6/CHI_fec!U$6)</f>
        <v>0.44369849557366076</v>
      </c>
      <c r="V218" s="305">
        <f>IF(V$6=0,0,V$6/CHI_fec!V$6)</f>
        <v>0.4436984955736607</v>
      </c>
      <c r="W218" s="305">
        <f>IF(W$6=0,0,W$6/CHI_fec!W$6)</f>
        <v>0.45432864601629497</v>
      </c>
      <c r="X218" s="305">
        <f>IF(X$6=0,0,X$6/CHI_fec!X$6)</f>
        <v>0.46389578141466531</v>
      </c>
      <c r="Y218" s="305">
        <f>IF(Y$6=0,0,Y$6/CHI_fec!Y$6)</f>
        <v>0.46689675582755191</v>
      </c>
      <c r="DA218" s="76"/>
    </row>
    <row r="219" spans="1:105" ht="12" customHeight="1" x14ac:dyDescent="0.25">
      <c r="A219" s="173" t="s">
        <v>92</v>
      </c>
      <c r="B219" s="306">
        <f>IF(B$7=0,0,B$7/CHI_fec!B$7)</f>
        <v>0.10730915025161294</v>
      </c>
      <c r="C219" s="306">
        <f>IF(C$7=0,0,C$7/CHI_fec!C$7)</f>
        <v>0.10743140385320844</v>
      </c>
      <c r="D219" s="306">
        <f>IF(D$7=0,0,D$7/CHI_fec!D$7)</f>
        <v>0.10743140385320847</v>
      </c>
      <c r="E219" s="306">
        <f>IF(E$7=0,0,E$7/CHI_fec!E$7)</f>
        <v>0.10810729585935859</v>
      </c>
      <c r="F219" s="306">
        <f>IF(F$7=0,0,F$7/CHI_fec!F$7)</f>
        <v>0.10887378669033686</v>
      </c>
      <c r="G219" s="306">
        <f>IF(G$7=0,0,G$7/CHI_fec!G$7)</f>
        <v>0.1088737866903369</v>
      </c>
      <c r="H219" s="306">
        <f>IF(H$7=0,0,H$7/CHI_fec!H$7)</f>
        <v>0.10887378669033684</v>
      </c>
      <c r="I219" s="306">
        <f>IF(I$7=0,0,I$7/CHI_fec!I$7)</f>
        <v>0.11014592558812207</v>
      </c>
      <c r="J219" s="306">
        <f>IF(J$7=0,0,J$7/CHI_fec!J$7)</f>
        <v>0.11014592558812202</v>
      </c>
      <c r="K219" s="306">
        <f>IF(K$7=0,0,K$7/CHI_fec!K$7)</f>
        <v>0.11014592558812204</v>
      </c>
      <c r="L219" s="306">
        <f>IF(L$7=0,0,L$7/CHI_fec!L$7)</f>
        <v>0.11110065918192261</v>
      </c>
      <c r="M219" s="306">
        <f>IF(M$7=0,0,M$7/CHI_fec!M$7)</f>
        <v>0.11110065918192259</v>
      </c>
      <c r="N219" s="306">
        <f>IF(N$7=0,0,N$7/CHI_fec!N$7)</f>
        <v>0.11110065918192256</v>
      </c>
      <c r="O219" s="306">
        <f>IF(O$7=0,0,O$7/CHI_fec!O$7)</f>
        <v>0.11110065918192259</v>
      </c>
      <c r="P219" s="306">
        <f>IF(P$7=0,0,P$7/CHI_fec!P$7)</f>
        <v>0.11259681314710103</v>
      </c>
      <c r="Q219" s="306">
        <f>IF(Q$7=0,0,Q$7/CHI_fec!Q$7)</f>
        <v>0.11259681314710099</v>
      </c>
      <c r="R219" s="306">
        <f>IF(R$7=0,0,R$7/CHI_fec!R$7)</f>
        <v>0.11259681314710099</v>
      </c>
      <c r="S219" s="306">
        <f>IF(S$7=0,0,S$7/CHI_fec!S$7)</f>
        <v>0.1144169229891919</v>
      </c>
      <c r="T219" s="306">
        <f>IF(T$7=0,0,T$7/CHI_fec!T$7)</f>
        <v>0.11625741130882267</v>
      </c>
      <c r="U219" s="306">
        <f>IF(U$7=0,0,U$7/CHI_fec!U$7)</f>
        <v>0.11625741130882263</v>
      </c>
      <c r="V219" s="306">
        <f>IF(V$7=0,0,V$7/CHI_fec!V$7)</f>
        <v>0.11625741130882265</v>
      </c>
      <c r="W219" s="306">
        <f>IF(W$7=0,0,W$7/CHI_fec!W$7)</f>
        <v>0.12140705633319783</v>
      </c>
      <c r="X219" s="306">
        <f>IF(X$7=0,0,X$7/CHI_fec!X$7)</f>
        <v>0.12233579496549649</v>
      </c>
      <c r="Y219" s="306">
        <f>IF(Y$7=0,0,Y$7/CHI_fec!Y$7)</f>
        <v>0.12233579496549651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0.5816282205625718</v>
      </c>
      <c r="C220" s="306">
        <f>IF(C$8=0,0,C$8/CHI_fec!C$8)</f>
        <v>0.58229084946781084</v>
      </c>
      <c r="D220" s="306">
        <f>IF(D$8=0,0,D$8/CHI_fec!D$8)</f>
        <v>0.58229084946781051</v>
      </c>
      <c r="E220" s="306">
        <f>IF(E$8=0,0,E$8/CHI_fec!E$8)</f>
        <v>0.58595426366788395</v>
      </c>
      <c r="F220" s="306">
        <f>IF(F$8=0,0,F$8/CHI_fec!F$8)</f>
        <v>0.59010873415855603</v>
      </c>
      <c r="G220" s="306">
        <f>IF(G$8=0,0,G$8/CHI_fec!G$8)</f>
        <v>0.59010873415855625</v>
      </c>
      <c r="H220" s="306">
        <f>IF(H$8=0,0,H$8/CHI_fec!H$8)</f>
        <v>0.59010873415855614</v>
      </c>
      <c r="I220" s="306">
        <f>IF(I$8=0,0,I$8/CHI_fec!I$8)</f>
        <v>0.5970038766668353</v>
      </c>
      <c r="J220" s="306">
        <f>IF(J$8=0,0,J$8/CHI_fec!J$8)</f>
        <v>0.59700387666683552</v>
      </c>
      <c r="K220" s="306">
        <f>IF(K$8=0,0,K$8/CHI_fec!K$8)</f>
        <v>0.59700387666683563</v>
      </c>
      <c r="L220" s="306">
        <f>IF(L$8=0,0,L$8/CHI_fec!L$8)</f>
        <v>0.60217864508100627</v>
      </c>
      <c r="M220" s="306">
        <f>IF(M$8=0,0,M$8/CHI_fec!M$8)</f>
        <v>0.60217864508100605</v>
      </c>
      <c r="N220" s="306">
        <f>IF(N$8=0,0,N$8/CHI_fec!N$8)</f>
        <v>0.60217864508100605</v>
      </c>
      <c r="O220" s="306">
        <f>IF(O$8=0,0,O$8/CHI_fec!O$8)</f>
        <v>0.60217864508100638</v>
      </c>
      <c r="P220" s="306">
        <f>IF(P$8=0,0,P$8/CHI_fec!P$8)</f>
        <v>0.61028797561259585</v>
      </c>
      <c r="Q220" s="306">
        <f>IF(Q$8=0,0,Q$8/CHI_fec!Q$8)</f>
        <v>0.61028797561259596</v>
      </c>
      <c r="R220" s="306">
        <f>IF(R$8=0,0,R$8/CHI_fec!R$8)</f>
        <v>0.61028797561259551</v>
      </c>
      <c r="S220" s="306">
        <f>IF(S$8=0,0,S$8/CHI_fec!S$8)</f>
        <v>0.62015318511431572</v>
      </c>
      <c r="T220" s="306">
        <f>IF(T$8=0,0,T$8/CHI_fec!T$8)</f>
        <v>0.63012884836207272</v>
      </c>
      <c r="U220" s="306">
        <f>IF(U$8=0,0,U$8/CHI_fec!U$8)</f>
        <v>0.63012884836207306</v>
      </c>
      <c r="V220" s="306">
        <f>IF(V$8=0,0,V$8/CHI_fec!V$8)</f>
        <v>0.63012884836207272</v>
      </c>
      <c r="W220" s="306">
        <f>IF(W$8=0,0,W$8/CHI_fec!W$8)</f>
        <v>0.64373196544159861</v>
      </c>
      <c r="X220" s="306">
        <f>IF(X$8=0,0,X$8/CHI_fec!X$8)</f>
        <v>0.65597477081317224</v>
      </c>
      <c r="Y220" s="306">
        <f>IF(Y$8=0,0,Y$8/CHI_fec!Y$8)</f>
        <v>0.66307440297543352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0.41287010742275004</v>
      </c>
      <c r="C221" s="306">
        <f>IF(C$9=0,0,C$9/CHI_fec!C$9)</f>
        <v>0.41334047604933227</v>
      </c>
      <c r="D221" s="306">
        <f>IF(D$9=0,0,D$9/CHI_fec!D$9)</f>
        <v>0.41334047604933233</v>
      </c>
      <c r="E221" s="306">
        <f>IF(E$9=0,0,E$9/CHI_fec!E$9)</f>
        <v>0.41594095890220217</v>
      </c>
      <c r="F221" s="306">
        <f>IF(F$9=0,0,F$9/CHI_fec!F$9)</f>
        <v>0.41889001917322799</v>
      </c>
      <c r="G221" s="306">
        <f>IF(G$9=0,0,G$9/CHI_fec!G$9)</f>
        <v>0.41889001917322788</v>
      </c>
      <c r="H221" s="306">
        <f>IF(H$9=0,0,H$9/CHI_fec!H$9)</f>
        <v>0.41889001917322782</v>
      </c>
      <c r="I221" s="306">
        <f>IF(I$9=0,0,I$9/CHI_fec!I$9)</f>
        <v>0.42378455167258805</v>
      </c>
      <c r="J221" s="306">
        <f>IF(J$9=0,0,J$9/CHI_fec!J$9)</f>
        <v>0.42378455167258811</v>
      </c>
      <c r="K221" s="306">
        <f>IF(K$9=0,0,K$9/CHI_fec!K$9)</f>
        <v>0.42378455167258794</v>
      </c>
      <c r="L221" s="306">
        <f>IF(L$9=0,0,L$9/CHI_fec!L$9)</f>
        <v>0.42745787273149372</v>
      </c>
      <c r="M221" s="306">
        <f>IF(M$9=0,0,M$9/CHI_fec!M$9)</f>
        <v>0.42745787273149377</v>
      </c>
      <c r="N221" s="306">
        <f>IF(N$9=0,0,N$9/CHI_fec!N$9)</f>
        <v>0.42745787273149388</v>
      </c>
      <c r="O221" s="306">
        <f>IF(O$9=0,0,O$9/CHI_fec!O$9)</f>
        <v>0.42745787273149388</v>
      </c>
      <c r="P221" s="306">
        <f>IF(P$9=0,0,P$9/CHI_fec!P$9)</f>
        <v>0.43321429934446959</v>
      </c>
      <c r="Q221" s="306">
        <f>IF(Q$9=0,0,Q$9/CHI_fec!Q$9)</f>
        <v>0.43321429934446926</v>
      </c>
      <c r="R221" s="306">
        <f>IF(R$9=0,0,R$9/CHI_fec!R$9)</f>
        <v>0.43321429934446942</v>
      </c>
      <c r="S221" s="306">
        <f>IF(S$9=0,0,S$9/CHI_fec!S$9)</f>
        <v>0.44021714061441936</v>
      </c>
      <c r="T221" s="306">
        <f>IF(T$9=0,0,T$9/CHI_fec!T$9)</f>
        <v>0.44729838772572877</v>
      </c>
      <c r="U221" s="306">
        <f>IF(U$9=0,0,U$9/CHI_fec!U$9)</f>
        <v>0.44729838772572861</v>
      </c>
      <c r="V221" s="306">
        <f>IF(V$9=0,0,V$9/CHI_fec!V$9)</f>
        <v>0.44729838772572855</v>
      </c>
      <c r="W221" s="306">
        <f>IF(W$9=0,0,W$9/CHI_fec!W$9)</f>
        <v>0.46772076687838421</v>
      </c>
      <c r="X221" s="306">
        <f>IF(X$9=0,0,X$9/CHI_fec!X$9)</f>
        <v>0.47068486415763849</v>
      </c>
      <c r="Y221" s="306">
        <f>IF(Y$9=0,0,Y$9/CHI_fec!Y$9)</f>
        <v>0.47068486415763844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0.58856088974430953</v>
      </c>
      <c r="C222" s="307">
        <f>IF(C$10=0,0,C$10/CHI_fec!C$10)</f>
        <v>0.59049110851260855</v>
      </c>
      <c r="D222" s="307">
        <f>IF(D$10=0,0,D$10/CHI_fec!D$10)</f>
        <v>0.59228416144869311</v>
      </c>
      <c r="E222" s="307">
        <f>IF(E$10=0,0,E$10/CHI_fec!E$10)</f>
        <v>0.59541933784845835</v>
      </c>
      <c r="F222" s="307">
        <f>IF(F$10=0,0,F$10/CHI_fec!F$10)</f>
        <v>0.59911929538829123</v>
      </c>
      <c r="G222" s="307">
        <f>IF(G$10=0,0,G$10/CHI_fec!G$10)</f>
        <v>0.59904011545256886</v>
      </c>
      <c r="H222" s="307">
        <f>IF(H$10=0,0,H$10/CHI_fec!H$10)</f>
        <v>0.60126612361070331</v>
      </c>
      <c r="I222" s="307">
        <f>IF(I$10=0,0,I$10/CHI_fec!I$10)</f>
        <v>0.60997490455590786</v>
      </c>
      <c r="J222" s="307">
        <f>IF(J$10=0,0,J$10/CHI_fec!J$10)</f>
        <v>0.60978645463352266</v>
      </c>
      <c r="K222" s="307">
        <f>IF(K$10=0,0,K$10/CHI_fec!K$10)</f>
        <v>0.61254308895521681</v>
      </c>
      <c r="L222" s="307">
        <f>IF(L$10=0,0,L$10/CHI_fec!L$10)</f>
        <v>0.61599754274318441</v>
      </c>
      <c r="M222" s="307">
        <f>IF(M$10=0,0,M$10/CHI_fec!M$10)</f>
        <v>0.61577205041731453</v>
      </c>
      <c r="N222" s="307">
        <f>IF(N$10=0,0,N$10/CHI_fec!N$10)</f>
        <v>0.61364694190314917</v>
      </c>
      <c r="O222" s="307">
        <f>IF(O$10=0,0,O$10/CHI_fec!O$10)</f>
        <v>0.61257951606731953</v>
      </c>
      <c r="P222" s="307">
        <f>IF(P$10=0,0,P$10/CHI_fec!P$10)</f>
        <v>0.62220724259214599</v>
      </c>
      <c r="Q222" s="307">
        <f>IF(Q$10=0,0,Q$10/CHI_fec!Q$10)</f>
        <v>0.62212672151034742</v>
      </c>
      <c r="R222" s="307">
        <f>IF(R$10=0,0,R$10/CHI_fec!R$10)</f>
        <v>0.62047542984287418</v>
      </c>
      <c r="S222" s="307">
        <f>IF(S$10=0,0,S$10/CHI_fec!S$10)</f>
        <v>0.62970940088999949</v>
      </c>
      <c r="T222" s="307">
        <f>IF(T$10=0,0,T$10/CHI_fec!T$10)</f>
        <v>0.64198288134891801</v>
      </c>
      <c r="U222" s="307">
        <f>IF(U$10=0,0,U$10/CHI_fec!U$10)</f>
        <v>0.63979549984463913</v>
      </c>
      <c r="V222" s="307">
        <f>IF(V$10=0,0,V$10/CHI_fec!V$10)</f>
        <v>0.64028010492209475</v>
      </c>
      <c r="W222" s="307">
        <f>IF(W$10=0,0,W$10/CHI_fec!W$10)</f>
        <v>0.67391135317738904</v>
      </c>
      <c r="X222" s="307">
        <f>IF(X$10=0,0,X$10/CHI_fec!X$10)</f>
        <v>0.68114304557797967</v>
      </c>
      <c r="Y222" s="307">
        <f>IF(Y$10=0,0,Y$10/CHI_fec!Y$10)</f>
        <v>0.67717872534020251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0.59637523016906435</v>
      </c>
      <c r="C224" s="308">
        <f>IF(C$25=0,0,C$25/CHI_fec!C$25)</f>
        <v>0.59531916568045817</v>
      </c>
      <c r="D224" s="308">
        <f>IF(D$25=0,0,D$25/CHI_fec!D$25)</f>
        <v>0.59374328454349723</v>
      </c>
      <c r="E224" s="308">
        <f>IF(E$25=0,0,E$25/CHI_fec!E$25)</f>
        <v>0.5972000272877902</v>
      </c>
      <c r="F224" s="308">
        <f>IF(F$25=0,0,F$25/CHI_fec!F$25)</f>
        <v>0.60378905269084238</v>
      </c>
      <c r="G224" s="308">
        <f>IF(G$25=0,0,G$25/CHI_fec!G$25)</f>
        <v>0.60414908100963338</v>
      </c>
      <c r="H224" s="308">
        <f>IF(H$25=0,0,H$25/CHI_fec!H$25)</f>
        <v>0.59621733066785887</v>
      </c>
      <c r="I224" s="308">
        <f>IF(I$25=0,0,I$25/CHI_fec!I$25)</f>
        <v>0.60182591549502051</v>
      </c>
      <c r="J224" s="308">
        <f>IF(J$25=0,0,J$25/CHI_fec!J$25)</f>
        <v>0.60388370535491653</v>
      </c>
      <c r="K224" s="308">
        <f>IF(K$25=0,0,K$25/CHI_fec!K$25)</f>
        <v>0.60256750824613148</v>
      </c>
      <c r="L224" s="308">
        <f>IF(L$25=0,0,L$25/CHI_fec!L$25)</f>
        <v>0.60584104701898045</v>
      </c>
      <c r="M224" s="308">
        <f>IF(M$25=0,0,M$25/CHI_fec!M$25)</f>
        <v>0.60883032413643434</v>
      </c>
      <c r="N224" s="308">
        <f>IF(N$25=0,0,N$25/CHI_fec!N$25)</f>
        <v>0.60558254185686922</v>
      </c>
      <c r="O224" s="308">
        <f>IF(O$25=0,0,O$25/CHI_fec!O$25)</f>
        <v>0.60728351911699607</v>
      </c>
      <c r="P224" s="308">
        <f>IF(P$25=0,0,P$25/CHI_fec!P$25)</f>
        <v>0.61484911668844588</v>
      </c>
      <c r="Q224" s="308">
        <f>IF(Q$25=0,0,Q$25/CHI_fec!Q$25)</f>
        <v>0.61205640428657559</v>
      </c>
      <c r="R224" s="308">
        <f>IF(R$25=0,0,R$25/CHI_fec!R$25)</f>
        <v>0.60894299646035255</v>
      </c>
      <c r="S224" s="308">
        <f>IF(S$25=0,0,S$25/CHI_fec!S$25)</f>
        <v>0.61719961629682307</v>
      </c>
      <c r="T224" s="308">
        <f>IF(T$25=0,0,T$25/CHI_fec!T$25)</f>
        <v>0.62616077342981391</v>
      </c>
      <c r="U224" s="308">
        <f>IF(U$25=0,0,U$25/CHI_fec!U$25)</f>
        <v>0.62915342008192121</v>
      </c>
      <c r="V224" s="308">
        <f>IF(V$25=0,0,V$25/CHI_fec!V$25)</f>
        <v>0.62584295321453043</v>
      </c>
      <c r="W224" s="308">
        <f>IF(W$25=0,0,W$25/CHI_fec!W$25)</f>
        <v>0.65098155532486668</v>
      </c>
      <c r="X224" s="308">
        <f>IF(X$25=0,0,X$25/CHI_fec!X$25)</f>
        <v>0.65723522267392143</v>
      </c>
      <c r="Y224" s="308">
        <f>IF(Y$25=0,0,Y$25/CHI_fec!Y$25)</f>
        <v>0.6578605508265154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0.38511224958485102</v>
      </c>
      <c r="C225" s="308">
        <f>IF(C$36=0,0,C$36/CHI_fec!C$36)</f>
        <v>0.3855018264387004</v>
      </c>
      <c r="D225" s="308">
        <f>IF(D$36=0,0,D$36/CHI_fec!D$36)</f>
        <v>0.38613249340410166</v>
      </c>
      <c r="E225" s="308">
        <f>IF(E$36=0,0,E$36/CHI_fec!E$36)</f>
        <v>0.38848169093526924</v>
      </c>
      <c r="F225" s="308">
        <f>IF(F$36=0,0,F$36/CHI_fec!F$36)</f>
        <v>0.39123652578118362</v>
      </c>
      <c r="G225" s="308">
        <f>IF(G$36=0,0,G$36/CHI_fec!G$36)</f>
        <v>0.39123876276353975</v>
      </c>
      <c r="H225" s="308">
        <f>IF(H$36=0,0,H$36/CHI_fec!H$36)</f>
        <v>0.39133992361675002</v>
      </c>
      <c r="I225" s="308">
        <f>IF(I$36=0,0,I$36/CHI_fec!I$36)</f>
        <v>0.39605903587142033</v>
      </c>
      <c r="J225" s="308">
        <f>IF(J$36=0,0,J$36/CHI_fec!J$36)</f>
        <v>0.39611430778980961</v>
      </c>
      <c r="K225" s="308">
        <f>IF(K$36=0,0,K$36/CHI_fec!K$36)</f>
        <v>0.3963284535461456</v>
      </c>
      <c r="L225" s="308">
        <f>IF(L$36=0,0,L$36/CHI_fec!L$36)</f>
        <v>0.39962005147744517</v>
      </c>
      <c r="M225" s="308">
        <f>IF(M$36=0,0,M$36/CHI_fec!M$36)</f>
        <v>0.39959230113944932</v>
      </c>
      <c r="N225" s="308">
        <f>IF(N$36=0,0,N$36/CHI_fec!N$36)</f>
        <v>0.39935022205482085</v>
      </c>
      <c r="O225" s="308">
        <f>IF(O$36=0,0,O$36/CHI_fec!O$36)</f>
        <v>0.39932287484992757</v>
      </c>
      <c r="P225" s="308">
        <f>IF(P$36=0,0,P$36/CHI_fec!P$36)</f>
        <v>0.40477592389741063</v>
      </c>
      <c r="Q225" s="308">
        <f>IF(Q$36=0,0,Q$36/CHI_fec!Q$36)</f>
        <v>0.40483293962003969</v>
      </c>
      <c r="R225" s="308">
        <f>IF(R$36=0,0,R$36/CHI_fec!R$36)</f>
        <v>0.40471505483274345</v>
      </c>
      <c r="S225" s="308">
        <f>IF(S$36=0,0,S$36/CHI_fec!S$36)</f>
        <v>0.41120016727437209</v>
      </c>
      <c r="T225" s="308">
        <f>IF(T$36=0,0,T$36/CHI_fec!T$36)</f>
        <v>0.41787060034146289</v>
      </c>
      <c r="U225" s="308">
        <f>IF(U$36=0,0,U$36/CHI_fec!U$36)</f>
        <v>0.41776258449140541</v>
      </c>
      <c r="V225" s="308">
        <f>IF(V$36=0,0,V$36/CHI_fec!V$36)</f>
        <v>0.41783407247413157</v>
      </c>
      <c r="W225" s="308">
        <f>IF(W$36=0,0,W$36/CHI_fec!W$36)</f>
        <v>0.43968778893241517</v>
      </c>
      <c r="X225" s="308">
        <f>IF(X$36=0,0,X$36/CHI_fec!X$36)</f>
        <v>0.44014887438804357</v>
      </c>
      <c r="Y225" s="308">
        <f>IF(Y$36=0,0,Y$36/CHI_fec!Y$36)</f>
        <v>0.4398249132000791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0.50020517635098971</v>
      </c>
      <c r="C226" s="308">
        <f>IF(C$44=0,0,C$44/CHI_fec!C$44)</f>
        <v>0.50043697602596116</v>
      </c>
      <c r="D226" s="308">
        <f>IF(D$44=0,0,D$44/CHI_fec!D$44)</f>
        <v>0.50033923157942428</v>
      </c>
      <c r="E226" s="308">
        <f>IF(E$44=0,0,E$44/CHI_fec!E$44)</f>
        <v>0.50237692076966034</v>
      </c>
      <c r="F226" s="308">
        <f>IF(F$44=0,0,F$44/CHI_fec!F$44)</f>
        <v>0.50658779378452856</v>
      </c>
      <c r="G226" s="308">
        <f>IF(G$44=0,0,G$44/CHI_fec!G$44)</f>
        <v>0.50718582990599737</v>
      </c>
      <c r="H226" s="308">
        <f>IF(H$44=0,0,H$44/CHI_fec!H$44)</f>
        <v>0.50622156827968767</v>
      </c>
      <c r="I226" s="308">
        <f>IF(I$44=0,0,I$44/CHI_fec!I$44)</f>
        <v>0.51227190366591635</v>
      </c>
      <c r="J226" s="308">
        <f>IF(J$44=0,0,J$44/CHI_fec!J$44)</f>
        <v>0.51389423606955531</v>
      </c>
      <c r="K226" s="308">
        <f>IF(K$44=0,0,K$44/CHI_fec!K$44)</f>
        <v>0.51600604595482802</v>
      </c>
      <c r="L226" s="308">
        <f>IF(L$44=0,0,L$44/CHI_fec!L$44)</f>
        <v>0.51851881680269385</v>
      </c>
      <c r="M226" s="308">
        <f>IF(M$44=0,0,M$44/CHI_fec!M$44)</f>
        <v>0.52044792254883732</v>
      </c>
      <c r="N226" s="308">
        <f>IF(N$44=0,0,N$44/CHI_fec!N$44)</f>
        <v>0.51613804661952822</v>
      </c>
      <c r="O226" s="308">
        <f>IF(O$44=0,0,O$44/CHI_fec!O$44)</f>
        <v>0.51700194843784475</v>
      </c>
      <c r="P226" s="308">
        <f>IF(P$44=0,0,P$44/CHI_fec!P$44)</f>
        <v>0.52394416428972779</v>
      </c>
      <c r="Q226" s="308">
        <f>IF(Q$44=0,0,Q$44/CHI_fec!Q$44)</f>
        <v>0.52462594856688538</v>
      </c>
      <c r="R226" s="308">
        <f>IF(R$44=0,0,R$44/CHI_fec!R$44)</f>
        <v>0.52177228693789024</v>
      </c>
      <c r="S226" s="308">
        <f>IF(S$44=0,0,S$44/CHI_fec!S$44)</f>
        <v>0.52976841012423004</v>
      </c>
      <c r="T226" s="308">
        <f>IF(T$44=0,0,T$44/CHI_fec!T$44)</f>
        <v>0.54022042515143964</v>
      </c>
      <c r="U226" s="308">
        <f>IF(U$44=0,0,U$44/CHI_fec!U$44)</f>
        <v>0.53915364694573298</v>
      </c>
      <c r="V226" s="308">
        <f>IF(V$44=0,0,V$44/CHI_fec!V$44)</f>
        <v>0.53871519125375567</v>
      </c>
      <c r="W226" s="308">
        <f>IF(W$44=0,0,W$44/CHI_fec!W$44)</f>
        <v>0.56456856937026101</v>
      </c>
      <c r="X226" s="308">
        <f>IF(X$44=0,0,X$44/CHI_fec!X$44)</f>
        <v>0.57354316707393449</v>
      </c>
      <c r="Y226" s="308">
        <f>IF(Y$44=0,0,Y$44/CHI_fec!Y$44)</f>
        <v>0.56996948706166495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0.58415404458591103</v>
      </c>
      <c r="C227" s="309">
        <f>IF(C$58=0,0,C$58/CHI_fec!C$58)</f>
        <v>0.58481955107505712</v>
      </c>
      <c r="D227" s="309">
        <f>IF(D$58=0,0,D$58/CHI_fec!D$58)</f>
        <v>0.58481955107505723</v>
      </c>
      <c r="E227" s="309">
        <f>IF(E$58=0,0,E$58/CHI_fec!E$58)</f>
        <v>0.58849887430304026</v>
      </c>
      <c r="F227" s="309">
        <f>IF(F$58=0,0,F$58/CHI_fec!F$58)</f>
        <v>0.5926713863209262</v>
      </c>
      <c r="G227" s="309">
        <f>IF(G$58=0,0,G$58/CHI_fec!G$58)</f>
        <v>0.59267138632092631</v>
      </c>
      <c r="H227" s="309">
        <f>IF(H$58=0,0,H$58/CHI_fec!H$58)</f>
        <v>0.59267138632092631</v>
      </c>
      <c r="I227" s="309">
        <f>IF(I$58=0,0,I$58/CHI_fec!I$58)</f>
        <v>0.59959647221223966</v>
      </c>
      <c r="J227" s="309">
        <f>IF(J$58=0,0,J$58/CHI_fec!J$58)</f>
        <v>0.59959647221223955</v>
      </c>
      <c r="K227" s="309">
        <f>IF(K$58=0,0,K$58/CHI_fec!K$58)</f>
        <v>0.59959647221223977</v>
      </c>
      <c r="L227" s="309">
        <f>IF(L$58=0,0,L$58/CHI_fec!L$58)</f>
        <v>0.60479371297887452</v>
      </c>
      <c r="M227" s="309">
        <f>IF(M$58=0,0,M$58/CHI_fec!M$58)</f>
        <v>0.60479371297887452</v>
      </c>
      <c r="N227" s="309">
        <f>IF(N$58=0,0,N$58/CHI_fec!N$58)</f>
        <v>0.60479371297887485</v>
      </c>
      <c r="O227" s="309">
        <f>IF(O$58=0,0,O$58/CHI_fec!O$58)</f>
        <v>0.60479371297887485</v>
      </c>
      <c r="P227" s="309">
        <f>IF(P$58=0,0,P$58/CHI_fec!P$58)</f>
        <v>0.61293825972100202</v>
      </c>
      <c r="Q227" s="309">
        <f>IF(Q$58=0,0,Q$58/CHI_fec!Q$58)</f>
        <v>0.6129382597210018</v>
      </c>
      <c r="R227" s="309">
        <f>IF(R$58=0,0,R$58/CHI_fec!R$58)</f>
        <v>0.61293825972100191</v>
      </c>
      <c r="S227" s="309">
        <f>IF(S$58=0,0,S$58/CHI_fec!S$58)</f>
        <v>0.62284631065007001</v>
      </c>
      <c r="T227" s="309">
        <f>IF(T$58=0,0,T$58/CHI_fec!T$58)</f>
        <v>0.6328652949902176</v>
      </c>
      <c r="U227" s="309">
        <f>IF(U$58=0,0,U$58/CHI_fec!U$58)</f>
        <v>0.6328652949902176</v>
      </c>
      <c r="V227" s="309">
        <f>IF(V$58=0,0,V$58/CHI_fec!V$58)</f>
        <v>0.63286529499021749</v>
      </c>
      <c r="W227" s="309">
        <f>IF(W$58=0,0,W$58/CHI_fec!W$58)</f>
        <v>0.64866626549119577</v>
      </c>
      <c r="X227" s="309">
        <f>IF(X$58=0,0,X$58/CHI_fec!X$58)</f>
        <v>0.66288713894207596</v>
      </c>
      <c r="Y227" s="309">
        <f>IF(Y$58=0,0,Y$58/CHI_fec!Y$58)</f>
        <v>0.66595392153572064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0.65554402280559931</v>
      </c>
      <c r="C229" s="322">
        <f>IF(C$61=0,0,C$61/CHI_fec!C$61)</f>
        <v>0.65925505165784348</v>
      </c>
      <c r="D229" s="322">
        <f>IF(D$61=0,0,D$61/CHI_fec!D$61)</f>
        <v>0.66319989264648849</v>
      </c>
      <c r="E229" s="322">
        <f>IF(E$61=0,0,E$61/CHI_fec!E$61)</f>
        <v>0.66475443808904378</v>
      </c>
      <c r="F229" s="322">
        <f>IF(F$61=0,0,F$61/CHI_fec!F$61)</f>
        <v>0.67424481662928581</v>
      </c>
      <c r="G229" s="322">
        <f>IF(G$61=0,0,G$61/CHI_fec!G$61)</f>
        <v>0.67290081070462582</v>
      </c>
      <c r="H229" s="322">
        <f>IF(H$61=0,0,H$61/CHI_fec!H$61)</f>
        <v>0.67074841450931888</v>
      </c>
      <c r="I229" s="322">
        <f>IF(I$61=0,0,I$61/CHI_fec!I$61)</f>
        <v>0.67772356793761213</v>
      </c>
      <c r="J229" s="322">
        <f>IF(J$61=0,0,J$61/CHI_fec!J$61)</f>
        <v>0.67724089076751803</v>
      </c>
      <c r="K229" s="322">
        <f>IF(K$61=0,0,K$61/CHI_fec!K$61)</f>
        <v>0.67515814212814251</v>
      </c>
      <c r="L229" s="322">
        <f>IF(L$61=0,0,L$61/CHI_fec!L$61)</f>
        <v>0.67222150390522306</v>
      </c>
      <c r="M229" s="322">
        <f>IF(M$61=0,0,M$61/CHI_fec!M$61)</f>
        <v>0.6720001568624494</v>
      </c>
      <c r="N229" s="322">
        <f>IF(N$61=0,0,N$61/CHI_fec!N$61)</f>
        <v>0.67288733557623048</v>
      </c>
      <c r="O229" s="322">
        <f>IF(O$61=0,0,O$61/CHI_fec!O$61)</f>
        <v>0.67065390398612701</v>
      </c>
      <c r="P229" s="322">
        <f>IF(P$61=0,0,P$61/CHI_fec!P$61)</f>
        <v>0.68061667067417553</v>
      </c>
      <c r="Q229" s="322">
        <f>IF(Q$61=0,0,Q$61/CHI_fec!Q$61)</f>
        <v>0.67385725797962637</v>
      </c>
      <c r="R229" s="322">
        <f>IF(R$61=0,0,R$61/CHI_fec!R$61)</f>
        <v>0.67187371696994225</v>
      </c>
      <c r="S229" s="322">
        <f>IF(S$61=0,0,S$61/CHI_fec!S$61)</f>
        <v>0.66793120677804518</v>
      </c>
      <c r="T229" s="322">
        <f>IF(T$61=0,0,T$61/CHI_fec!T$61)</f>
        <v>0.66676813771586085</v>
      </c>
      <c r="U229" s="322">
        <f>IF(U$61=0,0,U$61/CHI_fec!U$61)</f>
        <v>0.66939925130505817</v>
      </c>
      <c r="V229" s="322">
        <f>IF(V$61=0,0,V$61/CHI_fec!V$61)</f>
        <v>0.66550679069374696</v>
      </c>
      <c r="W229" s="322">
        <f>IF(W$61=0,0,W$61/CHI_fec!W$61)</f>
        <v>0.66708495401293544</v>
      </c>
      <c r="X229" s="322">
        <f>IF(X$61=0,0,X$61/CHI_fec!X$61)</f>
        <v>0.66654049278361538</v>
      </c>
      <c r="Y229" s="322">
        <f>IF(Y$61=0,0,Y$61/CHI_fec!Y$61)</f>
        <v>0.66502803084938356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0.48316583616829256</v>
      </c>
      <c r="C230" s="305">
        <f>IF(C$62=0,0,C$62/CHI_fec!C$62)</f>
        <v>0.48453610932948304</v>
      </c>
      <c r="D230" s="305">
        <f>IF(D$62=0,0,D$62/CHI_fec!D$62)</f>
        <v>0.4856824757678917</v>
      </c>
      <c r="E230" s="305">
        <f>IF(E$62=0,0,E$62/CHI_fec!E$62)</f>
        <v>0.48568247576789175</v>
      </c>
      <c r="F230" s="305">
        <f>IF(F$62=0,0,F$62/CHI_fec!F$62)</f>
        <v>0.49170767750066591</v>
      </c>
      <c r="G230" s="305">
        <f>IF(G$62=0,0,G$62/CHI_fec!G$62)</f>
        <v>0.49170767750066596</v>
      </c>
      <c r="H230" s="305">
        <f>IF(H$62=0,0,H$62/CHI_fec!H$62)</f>
        <v>0.49645002923563658</v>
      </c>
      <c r="I230" s="305">
        <f>IF(I$62=0,0,I$62/CHI_fec!I$62)</f>
        <v>0.50130501916455972</v>
      </c>
      <c r="J230" s="305">
        <f>IF(J$62=0,0,J$62/CHI_fec!J$62)</f>
        <v>0.50130501916456005</v>
      </c>
      <c r="K230" s="305">
        <f>IF(K$62=0,0,K$62/CHI_fec!K$62)</f>
        <v>0.50130501916456005</v>
      </c>
      <c r="L230" s="305">
        <f>IF(L$62=0,0,L$62/CHI_fec!L$62)</f>
        <v>0.50130501916456005</v>
      </c>
      <c r="M230" s="305">
        <f>IF(M$62=0,0,M$62/CHI_fec!M$62)</f>
        <v>0.50130501916455994</v>
      </c>
      <c r="N230" s="305">
        <f>IF(N$62=0,0,N$62/CHI_fec!N$62)</f>
        <v>0.50130501916455994</v>
      </c>
      <c r="O230" s="305">
        <f>IF(O$62=0,0,O$62/CHI_fec!O$62)</f>
        <v>0.50130501916455983</v>
      </c>
      <c r="P230" s="305">
        <f>IF(P$62=0,0,P$62/CHI_fec!P$62)</f>
        <v>0.50617451724810436</v>
      </c>
      <c r="Q230" s="305">
        <f>IF(Q$62=0,0,Q$62/CHI_fec!Q$62)</f>
        <v>0.50779891211682837</v>
      </c>
      <c r="R230" s="305">
        <f>IF(R$62=0,0,R$62/CHI_fec!R$62)</f>
        <v>0.50779891211682859</v>
      </c>
      <c r="S230" s="305">
        <f>IF(S$62=0,0,S$62/CHI_fec!S$62)</f>
        <v>0.50779891211682848</v>
      </c>
      <c r="T230" s="305">
        <f>IF(T$62=0,0,T$62/CHI_fec!T$62)</f>
        <v>0.50779891211682859</v>
      </c>
      <c r="U230" s="305">
        <f>IF(U$62=0,0,U$62/CHI_fec!U$62)</f>
        <v>0.5077989121168287</v>
      </c>
      <c r="V230" s="305">
        <f>IF(V$62=0,0,V$62/CHI_fec!V$62)</f>
        <v>0.50779891211682837</v>
      </c>
      <c r="W230" s="305">
        <f>IF(W$62=0,0,W$62/CHI_fec!W$62)</f>
        <v>0.5077989121168287</v>
      </c>
      <c r="X230" s="305">
        <f>IF(X$62=0,0,X$62/CHI_fec!X$62)</f>
        <v>0.50779891211682859</v>
      </c>
      <c r="Y230" s="305">
        <f>IF(Y$62=0,0,Y$62/CHI_fec!Y$62)</f>
        <v>0.50779891211682859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0.12852238826408691</v>
      </c>
      <c r="C231" s="306">
        <f>IF(C$63=0,0,C$63/CHI_fec!C$63)</f>
        <v>0.1288868817072637</v>
      </c>
      <c r="D231" s="306">
        <f>IF(D$63=0,0,D$63/CHI_fec!D$63)</f>
        <v>0.12919181583435035</v>
      </c>
      <c r="E231" s="306">
        <f>IF(E$63=0,0,E$63/CHI_fec!E$63)</f>
        <v>0.12919181583435041</v>
      </c>
      <c r="F231" s="306">
        <f>IF(F$63=0,0,F$63/CHI_fec!F$63)</f>
        <v>0.13079452293510521</v>
      </c>
      <c r="G231" s="306">
        <f>IF(G$63=0,0,G$63/CHI_fec!G$63)</f>
        <v>0.13079452293510521</v>
      </c>
      <c r="H231" s="306">
        <f>IF(H$63=0,0,H$63/CHI_fec!H$63)</f>
        <v>0.13205599120405476</v>
      </c>
      <c r="I231" s="306">
        <f>IF(I$63=0,0,I$63/CHI_fec!I$63)</f>
        <v>0.13334742129690175</v>
      </c>
      <c r="J231" s="306">
        <f>IF(J$63=0,0,J$63/CHI_fec!J$63)</f>
        <v>0.13334742129690175</v>
      </c>
      <c r="K231" s="306">
        <f>IF(K$63=0,0,K$63/CHI_fec!K$63)</f>
        <v>0.13334742129690172</v>
      </c>
      <c r="L231" s="306">
        <f>IF(L$63=0,0,L$63/CHI_fec!L$63)</f>
        <v>0.13334742129690166</v>
      </c>
      <c r="M231" s="306">
        <f>IF(M$63=0,0,M$63/CHI_fec!M$63)</f>
        <v>0.13334742129690172</v>
      </c>
      <c r="N231" s="306">
        <f>IF(N$63=0,0,N$63/CHI_fec!N$63)</f>
        <v>0.13334742129690172</v>
      </c>
      <c r="O231" s="306">
        <f>IF(O$63=0,0,O$63/CHI_fec!O$63)</f>
        <v>0.13334742129690172</v>
      </c>
      <c r="P231" s="306">
        <f>IF(P$63=0,0,P$63/CHI_fec!P$63)</f>
        <v>0.13507480052962167</v>
      </c>
      <c r="Q231" s="306">
        <f>IF(Q$63=0,0,Q$63/CHI_fec!Q$63)</f>
        <v>0.13507480052962162</v>
      </c>
      <c r="R231" s="306">
        <f>IF(R$63=0,0,R$63/CHI_fec!R$63)</f>
        <v>0.13507480052962165</v>
      </c>
      <c r="S231" s="306">
        <f>IF(S$63=0,0,S$63/CHI_fec!S$63)</f>
        <v>0.13507480052962159</v>
      </c>
      <c r="T231" s="306">
        <f>IF(T$63=0,0,T$63/CHI_fec!T$63)</f>
        <v>0.13507480052962165</v>
      </c>
      <c r="U231" s="306">
        <f>IF(U$63=0,0,U$63/CHI_fec!U$63)</f>
        <v>0.13507480052962165</v>
      </c>
      <c r="V231" s="306">
        <f>IF(V$63=0,0,V$63/CHI_fec!V$63)</f>
        <v>0.13507480052962162</v>
      </c>
      <c r="W231" s="306">
        <f>IF(W$63=0,0,W$63/CHI_fec!W$63)</f>
        <v>0.13507480052962167</v>
      </c>
      <c r="X231" s="306">
        <f>IF(X$63=0,0,X$63/CHI_fec!X$63)</f>
        <v>0.13507480052962162</v>
      </c>
      <c r="Y231" s="306">
        <f>IF(Y$63=0,0,Y$63/CHI_fec!Y$63)</f>
        <v>0.13507480052962165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0.68350988455369099</v>
      </c>
      <c r="C232" s="306">
        <f>IF(C$64=0,0,C$64/CHI_fec!C$64)</f>
        <v>0.68544833959355878</v>
      </c>
      <c r="D232" s="306">
        <f>IF(D$64=0,0,D$64/CHI_fec!D$64)</f>
        <v>0.68707004529648441</v>
      </c>
      <c r="E232" s="306">
        <f>IF(E$64=0,0,E$64/CHI_fec!E$64)</f>
        <v>0.68707004529648441</v>
      </c>
      <c r="F232" s="306">
        <f>IF(F$64=0,0,F$64/CHI_fec!F$64)</f>
        <v>0.69497904268256905</v>
      </c>
      <c r="G232" s="306">
        <f>IF(G$64=0,0,G$64/CHI_fec!G$64)</f>
        <v>0.69559358862777809</v>
      </c>
      <c r="H232" s="306">
        <f>IF(H$64=0,0,H$64/CHI_fec!H$64)</f>
        <v>0.70230234997686058</v>
      </c>
      <c r="I232" s="306">
        <f>IF(I$64=0,0,I$64/CHI_fec!I$64)</f>
        <v>0.70868811689490741</v>
      </c>
      <c r="J232" s="306">
        <f>IF(J$64=0,0,J$64/CHI_fec!J$64)</f>
        <v>0.70917045479185359</v>
      </c>
      <c r="K232" s="306">
        <f>IF(K$64=0,0,K$64/CHI_fec!K$64)</f>
        <v>0.70917045479185359</v>
      </c>
      <c r="L232" s="306">
        <f>IF(L$64=0,0,L$64/CHI_fec!L$64)</f>
        <v>0.70917045479185359</v>
      </c>
      <c r="M232" s="306">
        <f>IF(M$64=0,0,M$64/CHI_fec!M$64)</f>
        <v>0.7091704547918537</v>
      </c>
      <c r="N232" s="306">
        <f>IF(N$64=0,0,N$64/CHI_fec!N$64)</f>
        <v>0.7091704547918537</v>
      </c>
      <c r="O232" s="306">
        <f>IF(O$64=0,0,O$64/CHI_fec!O$64)</f>
        <v>0.70917045479185348</v>
      </c>
      <c r="P232" s="306">
        <f>IF(P$64=0,0,P$64/CHI_fec!P$64)</f>
        <v>0.71486941122840142</v>
      </c>
      <c r="Q232" s="306">
        <f>IF(Q$64=0,0,Q$64/CHI_fec!Q$64)</f>
        <v>0.71835703151116248</v>
      </c>
      <c r="R232" s="306">
        <f>IF(R$64=0,0,R$64/CHI_fec!R$64)</f>
        <v>0.7183570315111627</v>
      </c>
      <c r="S232" s="306">
        <f>IF(S$64=0,0,S$64/CHI_fec!S$64)</f>
        <v>0.71835703151116259</v>
      </c>
      <c r="T232" s="306">
        <f>IF(T$64=0,0,T$64/CHI_fec!T$64)</f>
        <v>0.71835703151116259</v>
      </c>
      <c r="U232" s="306">
        <f>IF(U$64=0,0,U$64/CHI_fec!U$64)</f>
        <v>0.71835703151116281</v>
      </c>
      <c r="V232" s="306">
        <f>IF(V$64=0,0,V$64/CHI_fec!V$64)</f>
        <v>0.7183570315111627</v>
      </c>
      <c r="W232" s="306">
        <f>IF(W$64=0,0,W$64/CHI_fec!W$64)</f>
        <v>0.7183570315111627</v>
      </c>
      <c r="X232" s="306">
        <f>IF(X$64=0,0,X$64/CHI_fec!X$64)</f>
        <v>0.71835703151116248</v>
      </c>
      <c r="Y232" s="306">
        <f>IF(Y$64=0,0,Y$64/CHI_fec!Y$64)</f>
        <v>0.71835703151116281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0.50245668544166833</v>
      </c>
      <c r="C233" s="306">
        <f>IF(C$65=0,0,C$65/CHI_fec!C$65)</f>
        <v>0.50388166804429135</v>
      </c>
      <c r="D233" s="306">
        <f>IF(D$65=0,0,D$65/CHI_fec!D$65)</f>
        <v>0.50507380423817505</v>
      </c>
      <c r="E233" s="306">
        <f>IF(E$65=0,0,E$65/CHI_fec!E$65)</f>
        <v>0.50507380423817505</v>
      </c>
      <c r="F233" s="306">
        <f>IF(F$65=0,0,F$65/CHI_fec!F$65)</f>
        <v>0.51133956780245282</v>
      </c>
      <c r="G233" s="306">
        <f>IF(G$65=0,0,G$65/CHI_fec!G$65)</f>
        <v>0.51133956780245293</v>
      </c>
      <c r="H233" s="306">
        <f>IF(H$65=0,0,H$65/CHI_fec!H$65)</f>
        <v>0.51627126237930632</v>
      </c>
      <c r="I233" s="306">
        <f>IF(I$65=0,0,I$65/CHI_fec!I$65)</f>
        <v>0.521320092335673</v>
      </c>
      <c r="J233" s="306">
        <f>IF(J$65=0,0,J$65/CHI_fec!J$65)</f>
        <v>0.52132009233567289</v>
      </c>
      <c r="K233" s="306">
        <f>IF(K$65=0,0,K$65/CHI_fec!K$65)</f>
        <v>0.521320092335673</v>
      </c>
      <c r="L233" s="306">
        <f>IF(L$65=0,0,L$65/CHI_fec!L$65)</f>
        <v>0.52132009233567289</v>
      </c>
      <c r="M233" s="306">
        <f>IF(M$65=0,0,M$65/CHI_fec!M$65)</f>
        <v>0.52132009233567278</v>
      </c>
      <c r="N233" s="306">
        <f>IF(N$65=0,0,N$65/CHI_fec!N$65)</f>
        <v>0.52132009233567289</v>
      </c>
      <c r="O233" s="306">
        <f>IF(O$65=0,0,O$65/CHI_fec!O$65)</f>
        <v>0.521320092335673</v>
      </c>
      <c r="P233" s="306">
        <f>IF(P$65=0,0,P$65/CHI_fec!P$65)</f>
        <v>0.52807326005606903</v>
      </c>
      <c r="Q233" s="306">
        <f>IF(Q$65=0,0,Q$65/CHI_fec!Q$65)</f>
        <v>0.52807326005606903</v>
      </c>
      <c r="R233" s="306">
        <f>IF(R$65=0,0,R$65/CHI_fec!R$65)</f>
        <v>0.52807326005606892</v>
      </c>
      <c r="S233" s="306">
        <f>IF(S$65=0,0,S$65/CHI_fec!S$65)</f>
        <v>0.52807326005606903</v>
      </c>
      <c r="T233" s="306">
        <f>IF(T$65=0,0,T$65/CHI_fec!T$65)</f>
        <v>0.52807326005606903</v>
      </c>
      <c r="U233" s="306">
        <f>IF(U$65=0,0,U$65/CHI_fec!U$65)</f>
        <v>0.52807326005606903</v>
      </c>
      <c r="V233" s="306">
        <f>IF(V$65=0,0,V$65/CHI_fec!V$65)</f>
        <v>0.52807326005606881</v>
      </c>
      <c r="W233" s="306">
        <f>IF(W$65=0,0,W$65/CHI_fec!W$65)</f>
        <v>0.52807326005606903</v>
      </c>
      <c r="X233" s="306">
        <f>IF(X$65=0,0,X$65/CHI_fec!X$65)</f>
        <v>0.52807326005606892</v>
      </c>
      <c r="Y233" s="306">
        <f>IF(Y$65=0,0,Y$65/CHI_fec!Y$65)</f>
        <v>0.52807326005606881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0.69228785684903105</v>
      </c>
      <c r="C234" s="307">
        <f>IF(C$66=0,0,C$66/CHI_fec!C$66)</f>
        <v>0.69573541535171024</v>
      </c>
      <c r="D234" s="307">
        <f>IF(D$66=0,0,D$66/CHI_fec!D$66)</f>
        <v>0.69949908961611051</v>
      </c>
      <c r="E234" s="307">
        <f>IF(E$66=0,0,E$66/CHI_fec!E$66)</f>
        <v>0.6988053424013263</v>
      </c>
      <c r="F234" s="307">
        <f>IF(F$66=0,0,F$66/CHI_fec!F$66)</f>
        <v>0.70685904513434117</v>
      </c>
      <c r="G234" s="307">
        <f>IF(G$66=0,0,G$66/CHI_fec!G$66)</f>
        <v>0.70676562625401262</v>
      </c>
      <c r="H234" s="307">
        <f>IF(H$66=0,0,H$66/CHI_fec!H$66)</f>
        <v>0.71623377962137247</v>
      </c>
      <c r="I234" s="307">
        <f>IF(I$66=0,0,I$66/CHI_fec!I$66)</f>
        <v>0.72523947611180062</v>
      </c>
      <c r="J234" s="307">
        <f>IF(J$66=0,0,J$66/CHI_fec!J$66)</f>
        <v>0.72501541554477922</v>
      </c>
      <c r="K234" s="307">
        <f>IF(K$66=0,0,K$66/CHI_fec!K$66)</f>
        <v>0.72829296027057855</v>
      </c>
      <c r="L234" s="307">
        <f>IF(L$66=0,0,L$66/CHI_fec!L$66)</f>
        <v>0.7261063730566345</v>
      </c>
      <c r="M234" s="307">
        <f>IF(M$66=0,0,M$66/CHI_fec!M$66)</f>
        <v>0.72584057424490411</v>
      </c>
      <c r="N234" s="307">
        <f>IF(N$66=0,0,N$66/CHI_fec!N$66)</f>
        <v>0.72333560510379302</v>
      </c>
      <c r="O234" s="307">
        <f>IF(O$66=0,0,O$66/CHI_fec!O$66)</f>
        <v>0.72207737816556528</v>
      </c>
      <c r="P234" s="307">
        <f>IF(P$66=0,0,P$66/CHI_fec!P$66)</f>
        <v>0.73305503509732228</v>
      </c>
      <c r="Q234" s="307">
        <f>IF(Q$66=0,0,Q$66/CHI_fec!Q$66)</f>
        <v>0.73296016898133454</v>
      </c>
      <c r="R234" s="307">
        <f>IF(R$66=0,0,R$66/CHI_fec!R$66)</f>
        <v>0.7310146955307002</v>
      </c>
      <c r="S234" s="307">
        <f>IF(S$66=0,0,S$66/CHI_fec!S$66)</f>
        <v>0.73009190067427276</v>
      </c>
      <c r="T234" s="307">
        <f>IF(T$66=0,0,T$66/CHI_fec!T$66)</f>
        <v>0.73253843637790061</v>
      </c>
      <c r="U234" s="307">
        <f>IF(U$66=0,0,U$66/CHI_fec!U$66)</f>
        <v>0.73004251152778721</v>
      </c>
      <c r="V234" s="307">
        <f>IF(V$66=0,0,V$66/CHI_fec!V$66)</f>
        <v>0.73059547307242267</v>
      </c>
      <c r="W234" s="307">
        <f>IF(W$66=0,0,W$66/CHI_fec!W$66)</f>
        <v>0.73076349161361842</v>
      </c>
      <c r="X234" s="307">
        <f>IF(X$66=0,0,X$66/CHI_fec!X$66)</f>
        <v>0.73860526006582627</v>
      </c>
      <c r="Y234" s="307">
        <f>IF(Y$66=0,0,Y$66/CHI_fec!Y$66)</f>
        <v>0.73430650402740427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0.73567352974533018</v>
      </c>
      <c r="C235" s="308">
        <f>IF(C$72=0,0,C$72/CHI_fec!C$72)</f>
        <v>0.73546057092748474</v>
      </c>
      <c r="D235" s="308">
        <f>IF(D$72=0,0,D$72/CHI_fec!D$72)</f>
        <v>0.73510026091971947</v>
      </c>
      <c r="E235" s="308">
        <f>IF(E$72=0,0,E$72/CHI_fec!E$72)</f>
        <v>0.73471271488588485</v>
      </c>
      <c r="F235" s="308">
        <f>IF(F$72=0,0,F$72/CHI_fec!F$72)</f>
        <v>0.74632712388720823</v>
      </c>
      <c r="G235" s="308">
        <f>IF(G$72=0,0,G$72/CHI_fec!G$72)</f>
        <v>0.74747852840974849</v>
      </c>
      <c r="H235" s="308">
        <f>IF(H$72=0,0,H$72/CHI_fec!H$72)</f>
        <v>0.74351152607206072</v>
      </c>
      <c r="I235" s="308">
        <f>IF(I$72=0,0,I$72/CHI_fec!I$72)</f>
        <v>0.74848452015244948</v>
      </c>
      <c r="J235" s="308">
        <f>IF(J$72=0,0,J$72/CHI_fec!J$72)</f>
        <v>0.75186279364438924</v>
      </c>
      <c r="K235" s="308">
        <f>IF(K$72=0,0,K$72/CHI_fec!K$72)</f>
        <v>0.75001808318725882</v>
      </c>
      <c r="L235" s="308">
        <f>IF(L$72=0,0,L$72/CHI_fec!L$72)</f>
        <v>0.74729469901284129</v>
      </c>
      <c r="M235" s="308">
        <f>IF(M$72=0,0,M$72/CHI_fec!M$72)</f>
        <v>0.75136960070110093</v>
      </c>
      <c r="N235" s="308">
        <f>IF(N$72=0,0,N$72/CHI_fec!N$72)</f>
        <v>0.74693165833239894</v>
      </c>
      <c r="O235" s="308">
        <f>IF(O$72=0,0,O$72/CHI_fec!O$72)</f>
        <v>0.74916395547827974</v>
      </c>
      <c r="P235" s="308">
        <f>IF(P$72=0,0,P$72/CHI_fec!P$72)</f>
        <v>0.75631060139001638</v>
      </c>
      <c r="Q235" s="308">
        <f>IF(Q$72=0,0,Q$72/CHI_fec!Q$72)</f>
        <v>0.75412566983274143</v>
      </c>
      <c r="R235" s="308">
        <f>IF(R$72=0,0,R$72/CHI_fec!R$72)</f>
        <v>0.74983964300678196</v>
      </c>
      <c r="S235" s="308">
        <f>IF(S$72=0,0,S$72/CHI_fec!S$72)</f>
        <v>0.74758686221306503</v>
      </c>
      <c r="T235" s="308">
        <f>IF(T$72=0,0,T$72/CHI_fec!T$72)</f>
        <v>0.74631401076872039</v>
      </c>
      <c r="U235" s="308">
        <f>IF(U$72=0,0,U$72/CHI_fec!U$72)</f>
        <v>0.75033218842470628</v>
      </c>
      <c r="V235" s="308">
        <f>IF(V$72=0,0,V$72/CHI_fec!V$72)</f>
        <v>0.74583339391475645</v>
      </c>
      <c r="W235" s="308">
        <f>IF(W$72=0,0,W$72/CHI_fec!W$72)</f>
        <v>0.74885836433547692</v>
      </c>
      <c r="X235" s="308">
        <f>IF(X$72=0,0,X$72/CHI_fec!X$72)</f>
        <v>0.74779972993075194</v>
      </c>
      <c r="Y235" s="308">
        <f>IF(Y$72=0,0,Y$72/CHI_fec!Y$72)</f>
        <v>0.74500076219986155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0.47350649997717731</v>
      </c>
      <c r="C236" s="308">
        <f>IF(C$85=0,0,C$85/CHI_fec!C$85)</f>
        <v>0.47478882279295714</v>
      </c>
      <c r="D236" s="308">
        <f>IF(D$85=0,0,D$85/CHI_fec!D$85)</f>
        <v>0.47669070300691641</v>
      </c>
      <c r="E236" s="308">
        <f>IF(E$85=0,0,E$85/CHI_fec!E$85)</f>
        <v>0.47659242402623581</v>
      </c>
      <c r="F236" s="308">
        <f>IF(F$85=0,0,F$85/CHI_fec!F$85)</f>
        <v>0.48250542929658852</v>
      </c>
      <c r="G236" s="308">
        <f>IF(G$85=0,0,G$85/CHI_fec!G$85)</f>
        <v>0.48250818812931778</v>
      </c>
      <c r="H236" s="308">
        <f>IF(H$85=0,0,H$85/CHI_fec!H$85)</f>
        <v>0.48728777719428951</v>
      </c>
      <c r="I236" s="308">
        <f>IF(I$85=0,0,I$85/CHI_fec!I$85)</f>
        <v>0.49223522783061374</v>
      </c>
      <c r="J236" s="308">
        <f>IF(J$85=0,0,J$85/CHI_fec!J$85)</f>
        <v>0.49230392159310049</v>
      </c>
      <c r="K236" s="308">
        <f>IF(K$85=0,0,K$85/CHI_fec!K$85)</f>
        <v>0.49257006899945155</v>
      </c>
      <c r="L236" s="308">
        <f>IF(L$85=0,0,L$85/CHI_fec!L$85)</f>
        <v>0.49239296368993168</v>
      </c>
      <c r="M236" s="308">
        <f>IF(M$85=0,0,M$85/CHI_fec!M$85)</f>
        <v>0.49235877103338527</v>
      </c>
      <c r="N236" s="308">
        <f>IF(N$85=0,0,N$85/CHI_fec!N$85)</f>
        <v>0.49206049261245294</v>
      </c>
      <c r="O236" s="308">
        <f>IF(O$85=0,0,O$85/CHI_fec!O$85)</f>
        <v>0.49202679667748617</v>
      </c>
      <c r="P236" s="308">
        <f>IF(P$85=0,0,P$85/CHI_fec!P$85)</f>
        <v>0.49849348845731428</v>
      </c>
      <c r="Q236" s="308">
        <f>IF(Q$85=0,0,Q$85/CHI_fec!Q$85)</f>
        <v>0.49856370500131408</v>
      </c>
      <c r="R236" s="308">
        <f>IF(R$85=0,0,R$85/CHI_fec!R$85)</f>
        <v>0.4984185264089474</v>
      </c>
      <c r="S236" s="308">
        <f>IF(S$85=0,0,S$85/CHI_fec!S$85)</f>
        <v>0.49834939378244641</v>
      </c>
      <c r="T236" s="308">
        <f>IF(T$85=0,0,T$85/CHI_fec!T$85)</f>
        <v>0.49841612509278643</v>
      </c>
      <c r="U236" s="308">
        <f>IF(U$85=0,0,U$85/CHI_fec!U$85)</f>
        <v>0.49828728893778967</v>
      </c>
      <c r="V236" s="308">
        <f>IF(V$85=0,0,V$85/CHI_fec!V$85)</f>
        <v>0.49837255639453848</v>
      </c>
      <c r="W236" s="308">
        <f>IF(W$85=0,0,W$85/CHI_fec!W$85)</f>
        <v>0.49838133811435048</v>
      </c>
      <c r="X236" s="308">
        <f>IF(X$85=0,0,X$85/CHI_fec!X$85)</f>
        <v>0.4989039734754987</v>
      </c>
      <c r="Y236" s="308">
        <f>IF(Y$85=0,0,Y$85/CHI_fec!Y$85)</f>
        <v>0.49853676698394045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0.61296562520789999</v>
      </c>
      <c r="C237" s="308">
        <f>IF(C$93=0,0,C$93/CHI_fec!C$93)</f>
        <v>0.61462795769608114</v>
      </c>
      <c r="D237" s="308">
        <f>IF(D$93=0,0,D$93/CHI_fec!D$93)</f>
        <v>0.61637609749287414</v>
      </c>
      <c r="E237" s="308">
        <f>IF(E$93=0,0,E$93/CHI_fec!E$93)</f>
        <v>0.61489574342631825</v>
      </c>
      <c r="F237" s="308">
        <f>IF(F$93=0,0,F$93/CHI_fec!F$93)</f>
        <v>0.62288608293709991</v>
      </c>
      <c r="G237" s="308">
        <f>IF(G$93=0,0,G$93/CHI_fec!G$93)</f>
        <v>0.62381086253912521</v>
      </c>
      <c r="H237" s="308">
        <f>IF(H$93=0,0,H$93/CHI_fec!H$93)</f>
        <v>0.62937043357901201</v>
      </c>
      <c r="I237" s="308">
        <f>IF(I$93=0,0,I$93/CHI_fec!I$93)</f>
        <v>0.63591396325621974</v>
      </c>
      <c r="J237" s="308">
        <f>IF(J$93=0,0,J$93/CHI_fec!J$93)</f>
        <v>0.63800257745071487</v>
      </c>
      <c r="K237" s="308">
        <f>IF(K$93=0,0,K$93/CHI_fec!K$93)</f>
        <v>0.64122440370401823</v>
      </c>
      <c r="L237" s="308">
        <f>IF(L$93=0,0,L$93/CHI_fec!L$93)</f>
        <v>0.63852769674376619</v>
      </c>
      <c r="M237" s="308">
        <f>IF(M$93=0,0,M$93/CHI_fec!M$93)</f>
        <v>0.64072486114031024</v>
      </c>
      <c r="N237" s="308">
        <f>IF(N$93=0,0,N$93/CHI_fec!N$93)</f>
        <v>0.63515293390539818</v>
      </c>
      <c r="O237" s="308">
        <f>IF(O$93=0,0,O$93/CHI_fec!O$93)</f>
        <v>0.63590806151471868</v>
      </c>
      <c r="P237" s="308">
        <f>IF(P$93=0,0,P$93/CHI_fec!P$93)</f>
        <v>0.64387433347170209</v>
      </c>
      <c r="Q237" s="308">
        <f>IF(Q$93=0,0,Q$93/CHI_fec!Q$93)</f>
        <v>0.64534503761181516</v>
      </c>
      <c r="R237" s="308">
        <f>IF(R$93=0,0,R$93/CHI_fec!R$93)</f>
        <v>0.6416536942757135</v>
      </c>
      <c r="S237" s="308">
        <f>IF(S$93=0,0,S$93/CHI_fec!S$93)</f>
        <v>0.64101111026676894</v>
      </c>
      <c r="T237" s="308">
        <f>IF(T$93=0,0,T$93/CHI_fec!T$93)</f>
        <v>0.64380428973508219</v>
      </c>
      <c r="U237" s="308">
        <f>IF(U$93=0,0,U$93/CHI_fec!U$93)</f>
        <v>0.64197760966739648</v>
      </c>
      <c r="V237" s="308">
        <f>IF(V$93=0,0,V$93/CHI_fec!V$93)</f>
        <v>0.64164734220276176</v>
      </c>
      <c r="W237" s="308">
        <f>IF(W$93=0,0,W$93/CHI_fec!W$93)</f>
        <v>0.64280708322778668</v>
      </c>
      <c r="X237" s="308">
        <f>IF(X$93=0,0,X$93/CHI_fec!X$93)</f>
        <v>0.65165206162303291</v>
      </c>
      <c r="Y237" s="308">
        <f>IF(Y$93=0,0,Y$93/CHI_fec!Y$93)</f>
        <v>0.6458438574901435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0.69490088774818681</v>
      </c>
      <c r="C238" s="309">
        <f>IF(C$107=0,0,C$107/CHI_fec!C$107)</f>
        <v>0.69687164802320944</v>
      </c>
      <c r="D238" s="309">
        <f>IF(D$107=0,0,D$107/CHI_fec!D$107)</f>
        <v>0.6985203801894827</v>
      </c>
      <c r="E238" s="309">
        <f>IF(E$107=0,0,E$107/CHI_fec!E$107)</f>
        <v>0.69852038018948259</v>
      </c>
      <c r="F238" s="309">
        <f>IF(F$107=0,0,F$107/CHI_fec!F$107)</f>
        <v>0.70718597224824786</v>
      </c>
      <c r="G238" s="309">
        <f>IF(G$107=0,0,G$107/CHI_fec!G$107)</f>
        <v>0.70718597224824797</v>
      </c>
      <c r="H238" s="309">
        <f>IF(H$107=0,0,H$107/CHI_fec!H$107)</f>
        <v>0.71400653815741855</v>
      </c>
      <c r="I238" s="309">
        <f>IF(I$107=0,0,I$107/CHI_fec!I$107)</f>
        <v>0.72098910306385389</v>
      </c>
      <c r="J238" s="309">
        <f>IF(J$107=0,0,J$107/CHI_fec!J$107)</f>
        <v>0.72098910306385411</v>
      </c>
      <c r="K238" s="309">
        <f>IF(K$107=0,0,K$107/CHI_fec!K$107)</f>
        <v>0.72098910306385411</v>
      </c>
      <c r="L238" s="309">
        <f>IF(L$107=0,0,L$107/CHI_fec!L$107)</f>
        <v>0.72098910306385422</v>
      </c>
      <c r="M238" s="309">
        <f>IF(M$107=0,0,M$107/CHI_fec!M$107)</f>
        <v>0.72098910306385366</v>
      </c>
      <c r="N238" s="309">
        <f>IF(N$107=0,0,N$107/CHI_fec!N$107)</f>
        <v>0.72098910306385389</v>
      </c>
      <c r="O238" s="309">
        <f>IF(O$107=0,0,O$107/CHI_fec!O$107)</f>
        <v>0.72098910306385411</v>
      </c>
      <c r="P238" s="309">
        <f>IF(P$107=0,0,P$107/CHI_fec!P$107)</f>
        <v>0.7279776927574686</v>
      </c>
      <c r="Q238" s="309">
        <f>IF(Q$107=0,0,Q$107/CHI_fec!Q$107)</f>
        <v>0.73032877826369846</v>
      </c>
      <c r="R238" s="309">
        <f>IF(R$107=0,0,R$107/CHI_fec!R$107)</f>
        <v>0.73032877826369857</v>
      </c>
      <c r="S238" s="309">
        <f>IF(S$107=0,0,S$107/CHI_fec!S$107)</f>
        <v>0.73032877826369824</v>
      </c>
      <c r="T238" s="309">
        <f>IF(T$107=0,0,T$107/CHI_fec!T$107)</f>
        <v>0.73032877826369857</v>
      </c>
      <c r="U238" s="309">
        <f>IF(U$107=0,0,U$107/CHI_fec!U$107)</f>
        <v>0.73032877826369824</v>
      </c>
      <c r="V238" s="309">
        <f>IF(V$107=0,0,V$107/CHI_fec!V$107)</f>
        <v>0.73032877826369846</v>
      </c>
      <c r="W238" s="309">
        <f>IF(W$107=0,0,W$107/CHI_fec!W$107)</f>
        <v>0.73032877826369846</v>
      </c>
      <c r="X238" s="309">
        <f>IF(X$107=0,0,X$107/CHI_fec!X$107)</f>
        <v>0.73032877826369857</v>
      </c>
      <c r="Y238" s="309">
        <f>IF(Y$107=0,0,Y$107/CHI_fec!Y$107)</f>
        <v>0.73032877826369846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0.6238824387138806</v>
      </c>
      <c r="C240" s="322">
        <f>IF(C$110=0,0,C$110/CHI_fec!C$110)</f>
        <v>0.62580694061837472</v>
      </c>
      <c r="D240" s="322">
        <f>IF(D$110=0,0,D$110/CHI_fec!D$110)</f>
        <v>0.63165174164450588</v>
      </c>
      <c r="E240" s="322">
        <f>IF(E$110=0,0,E$110/CHI_fec!E$110)</f>
        <v>0.6326945753150558</v>
      </c>
      <c r="F240" s="322">
        <f>IF(F$110=0,0,F$110/CHI_fec!F$110)</f>
        <v>0.63405355486023507</v>
      </c>
      <c r="G240" s="322">
        <f>IF(G$110=0,0,G$110/CHI_fec!G$110)</f>
        <v>0.63253188958718365</v>
      </c>
      <c r="H240" s="322">
        <f>IF(H$110=0,0,H$110/CHI_fec!H$110)</f>
        <v>0.62601580707827642</v>
      </c>
      <c r="I240" s="322">
        <f>IF(I$110=0,0,I$110/CHI_fec!I$110)</f>
        <v>0.62699736093861458</v>
      </c>
      <c r="J240" s="322">
        <f>IF(J$110=0,0,J$110/CHI_fec!J$110)</f>
        <v>0.62642224519768952</v>
      </c>
      <c r="K240" s="322">
        <f>IF(K$110=0,0,K$110/CHI_fec!K$110)</f>
        <v>0.64011064994693301</v>
      </c>
      <c r="L240" s="322">
        <f>IF(L$110=0,0,L$110/CHI_fec!L$110)</f>
        <v>0.63907270990139176</v>
      </c>
      <c r="M240" s="322">
        <f>IF(M$110=0,0,M$110/CHI_fec!M$110)</f>
        <v>0.63908780263336606</v>
      </c>
      <c r="N240" s="322">
        <f>IF(N$110=0,0,N$110/CHI_fec!N$110)</f>
        <v>0.65386002656767417</v>
      </c>
      <c r="O240" s="322">
        <f>IF(O$110=0,0,O$110/CHI_fec!O$110)</f>
        <v>0.65467930369765281</v>
      </c>
      <c r="P240" s="322">
        <f>IF(P$110=0,0,P$110/CHI_fec!P$110)</f>
        <v>0.65723150427617882</v>
      </c>
      <c r="Q240" s="322">
        <f>IF(Q$110=0,0,Q$110/CHI_fec!Q$110)</f>
        <v>0.64902137691166284</v>
      </c>
      <c r="R240" s="322">
        <f>IF(R$110=0,0,R$110/CHI_fec!R$110)</f>
        <v>0.66461047751249813</v>
      </c>
      <c r="S240" s="322">
        <f>IF(S$110=0,0,S$110/CHI_fec!S$110)</f>
        <v>0.66981532979994229</v>
      </c>
      <c r="T240" s="322">
        <f>IF(T$110=0,0,T$110/CHI_fec!T$110)</f>
        <v>0.66907309062458942</v>
      </c>
      <c r="U240" s="322">
        <f>IF(U$110=0,0,U$110/CHI_fec!U$110)</f>
        <v>0.6841964976573639</v>
      </c>
      <c r="V240" s="322">
        <f>IF(V$110=0,0,V$110/CHI_fec!V$110)</f>
        <v>0.7006464668546839</v>
      </c>
      <c r="W240" s="322">
        <f>IF(W$110=0,0,W$110/CHI_fec!W$110)</f>
        <v>0.71217542819295787</v>
      </c>
      <c r="X240" s="322">
        <f>IF(X$110=0,0,X$110/CHI_fec!X$110)</f>
        <v>0.71956652520650244</v>
      </c>
      <c r="Y240" s="322">
        <f>IF(Y$110=0,0,Y$110/CHI_fec!Y$110)</f>
        <v>0.73281584477952333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0.45338488082743472</v>
      </c>
      <c r="C241" s="305">
        <f>IF(C$111=0,0,C$111/CHI_fec!C$111)</f>
        <v>0.453384880827435</v>
      </c>
      <c r="D241" s="305">
        <f>IF(D$111=0,0,D$111/CHI_fec!D$111)</f>
        <v>0.45579290459931965</v>
      </c>
      <c r="E241" s="305">
        <f>IF(E$111=0,0,E$111/CHI_fec!E$111)</f>
        <v>0.45579290459931959</v>
      </c>
      <c r="F241" s="305">
        <f>IF(F$111=0,0,F$111/CHI_fec!F$111)</f>
        <v>0.45579290459931976</v>
      </c>
      <c r="G241" s="305">
        <f>IF(G$111=0,0,G$111/CHI_fec!G$111)</f>
        <v>0.45579290459931976</v>
      </c>
      <c r="H241" s="305">
        <f>IF(H$111=0,0,H$111/CHI_fec!H$111)</f>
        <v>0.45579290459931976</v>
      </c>
      <c r="I241" s="305">
        <f>IF(I$111=0,0,I$111/CHI_fec!I$111)</f>
        <v>0.45579290459931976</v>
      </c>
      <c r="J241" s="305">
        <f>IF(J$111=0,0,J$111/CHI_fec!J$111)</f>
        <v>0.45579290459931976</v>
      </c>
      <c r="K241" s="305">
        <f>IF(K$111=0,0,K$111/CHI_fec!K$111)</f>
        <v>0.46521361413938772</v>
      </c>
      <c r="L241" s="305">
        <f>IF(L$111=0,0,L$111/CHI_fec!L$111)</f>
        <v>0.46785286427580453</v>
      </c>
      <c r="M241" s="305">
        <f>IF(M$111=0,0,M$111/CHI_fec!M$111)</f>
        <v>0.46785286427580464</v>
      </c>
      <c r="N241" s="305">
        <f>IF(N$111=0,0,N$111/CHI_fec!N$111)</f>
        <v>0.47606757784822401</v>
      </c>
      <c r="O241" s="305">
        <f>IF(O$111=0,0,O$111/CHI_fec!O$111)</f>
        <v>0.48095197874051882</v>
      </c>
      <c r="P241" s="305">
        <f>IF(P$111=0,0,P$111/CHI_fec!P$111)</f>
        <v>0.48095197874051909</v>
      </c>
      <c r="Q241" s="305">
        <f>IF(Q$111=0,0,Q$111/CHI_fec!Q$111)</f>
        <v>0.4809519787405187</v>
      </c>
      <c r="R241" s="305">
        <f>IF(R$111=0,0,R$111/CHI_fec!R$111)</f>
        <v>0.48785678086646678</v>
      </c>
      <c r="S241" s="305">
        <f>IF(S$111=0,0,S$111/CHI_fec!S$111)</f>
        <v>0.4940711027798203</v>
      </c>
      <c r="T241" s="305">
        <f>IF(T$111=0,0,T$111/CHI_fec!T$111)</f>
        <v>0.49966399250183802</v>
      </c>
      <c r="U241" s="305">
        <f>IF(U$111=0,0,U$111/CHI_fec!U$111)</f>
        <v>0.50469759325165453</v>
      </c>
      <c r="V241" s="305">
        <f>IF(V$111=0,0,V$111/CHI_fec!V$111)</f>
        <v>0.50922783392648907</v>
      </c>
      <c r="W241" s="305">
        <f>IF(W$111=0,0,W$111/CHI_fec!W$111)</f>
        <v>0.51330505053384012</v>
      </c>
      <c r="X241" s="305">
        <f>IF(X$111=0,0,X$111/CHI_fec!X$111)</f>
        <v>0.51697454548045618</v>
      </c>
      <c r="Y241" s="305">
        <f>IF(Y$111=0,0,Y$111/CHI_fec!Y$111)</f>
        <v>0.52027709093241048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0.12218419494365984</v>
      </c>
      <c r="C242" s="306">
        <f>IF(C$112=0,0,C$112/CHI_fec!C$112)</f>
        <v>0.12218419494365977</v>
      </c>
      <c r="D242" s="306">
        <f>IF(D$112=0,0,D$112/CHI_fec!D$112)</f>
        <v>0.12283314125487335</v>
      </c>
      <c r="E242" s="306">
        <f>IF(E$112=0,0,E$112/CHI_fec!E$112)</f>
        <v>0.12283314125487334</v>
      </c>
      <c r="F242" s="306">
        <f>IF(F$112=0,0,F$112/CHI_fec!F$112)</f>
        <v>0.12283314125487331</v>
      </c>
      <c r="G242" s="306">
        <f>IF(G$112=0,0,G$112/CHI_fec!G$112)</f>
        <v>0.12283314125487331</v>
      </c>
      <c r="H242" s="306">
        <f>IF(H$112=0,0,H$112/CHI_fec!H$112)</f>
        <v>0.12283314125487334</v>
      </c>
      <c r="I242" s="306">
        <f>IF(I$112=0,0,I$112/CHI_fec!I$112)</f>
        <v>0.12283314125487335</v>
      </c>
      <c r="J242" s="306">
        <f>IF(J$112=0,0,J$112/CHI_fec!J$112)</f>
        <v>0.12283314125487335</v>
      </c>
      <c r="K242" s="306">
        <f>IF(K$112=0,0,K$112/CHI_fec!K$112)</f>
        <v>0.12608321977852208</v>
      </c>
      <c r="L242" s="306">
        <f>IF(L$112=0,0,L$112/CHI_fec!L$112)</f>
        <v>0.12608321977852208</v>
      </c>
      <c r="M242" s="306">
        <f>IF(M$112=0,0,M$112/CHI_fec!M$112)</f>
        <v>0.12608321977852208</v>
      </c>
      <c r="N242" s="306">
        <f>IF(N$112=0,0,N$112/CHI_fec!N$112)</f>
        <v>0.12961334357185414</v>
      </c>
      <c r="O242" s="306">
        <f>IF(O$112=0,0,O$112/CHI_fec!O$112)</f>
        <v>0.12961334357185414</v>
      </c>
      <c r="P242" s="306">
        <f>IF(P$112=0,0,P$112/CHI_fec!P$112)</f>
        <v>0.12961334357185417</v>
      </c>
      <c r="Q242" s="306">
        <f>IF(Q$112=0,0,Q$112/CHI_fec!Q$112)</f>
        <v>0.12961334357185414</v>
      </c>
      <c r="R242" s="306">
        <f>IF(R$112=0,0,R$112/CHI_fec!R$112)</f>
        <v>0.13342739536992612</v>
      </c>
      <c r="S242" s="306">
        <f>IF(S$112=0,0,S$112/CHI_fec!S$112)</f>
        <v>0.13568337498003299</v>
      </c>
      <c r="T242" s="306">
        <f>IF(T$112=0,0,T$112/CHI_fec!T$112)</f>
        <v>0.13568337498003291</v>
      </c>
      <c r="U242" s="306">
        <f>IF(U$112=0,0,U$112/CHI_fec!U$112)</f>
        <v>0.1388904236372871</v>
      </c>
      <c r="V242" s="306">
        <f>IF(V$112=0,0,V$112/CHI_fec!V$112)</f>
        <v>0.14177676742881579</v>
      </c>
      <c r="W242" s="306">
        <f>IF(W$112=0,0,W$112/CHI_fec!W$112)</f>
        <v>0.14437447684119162</v>
      </c>
      <c r="X242" s="306">
        <f>IF(X$112=0,0,X$112/CHI_fec!X$112)</f>
        <v>0.1467124153123299</v>
      </c>
      <c r="Y242" s="306">
        <f>IF(Y$112=0,0,Y$112/CHI_fec!Y$112)</f>
        <v>0.14881655993635434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0.64100671834688883</v>
      </c>
      <c r="C243" s="306">
        <f>IF(C$113=0,0,C$113/CHI_fec!C$113)</f>
        <v>0.64100671834688894</v>
      </c>
      <c r="D243" s="306">
        <f>IF(D$113=0,0,D$113/CHI_fec!D$113)</f>
        <v>0.64441124170219</v>
      </c>
      <c r="E243" s="306">
        <f>IF(E$113=0,0,E$113/CHI_fec!E$113)</f>
        <v>0.64441124170219011</v>
      </c>
      <c r="F243" s="306">
        <f>IF(F$113=0,0,F$113/CHI_fec!F$113)</f>
        <v>0.64441124170218966</v>
      </c>
      <c r="G243" s="306">
        <f>IF(G$113=0,0,G$113/CHI_fec!G$113)</f>
        <v>0.64441124170219</v>
      </c>
      <c r="H243" s="306">
        <f>IF(H$113=0,0,H$113/CHI_fec!H$113)</f>
        <v>0.64441124170218977</v>
      </c>
      <c r="I243" s="306">
        <f>IF(I$113=0,0,I$113/CHI_fec!I$113)</f>
        <v>0.64441124170218966</v>
      </c>
      <c r="J243" s="306">
        <f>IF(J$113=0,0,J$113/CHI_fec!J$113)</f>
        <v>0.64441124170218989</v>
      </c>
      <c r="K243" s="306">
        <f>IF(K$113=0,0,K$113/CHI_fec!K$113)</f>
        <v>0.65658611944770384</v>
      </c>
      <c r="L243" s="306">
        <f>IF(L$113=0,0,L$113/CHI_fec!L$113)</f>
        <v>0.66146190991483744</v>
      </c>
      <c r="M243" s="306">
        <f>IF(M$113=0,0,M$113/CHI_fec!M$113)</f>
        <v>0.66146190991483744</v>
      </c>
      <c r="N243" s="306">
        <f>IF(N$113=0,0,N$113/CHI_fec!N$113)</f>
        <v>0.67193172083908648</v>
      </c>
      <c r="O243" s="306">
        <f>IF(O$113=0,0,O$113/CHI_fec!O$113)</f>
        <v>0.67998176077742634</v>
      </c>
      <c r="P243" s="306">
        <f>IF(P$113=0,0,P$113/CHI_fec!P$113)</f>
        <v>0.67998176077742656</v>
      </c>
      <c r="Q243" s="306">
        <f>IF(Q$113=0,0,Q$113/CHI_fec!Q$113)</f>
        <v>0.67998176077742634</v>
      </c>
      <c r="R243" s="306">
        <f>IF(R$113=0,0,R$113/CHI_fec!R$113)</f>
        <v>0.68859958661541665</v>
      </c>
      <c r="S243" s="306">
        <f>IF(S$113=0,0,S$113/CHI_fec!S$113)</f>
        <v>0.69635562986960808</v>
      </c>
      <c r="T243" s="306">
        <f>IF(T$113=0,0,T$113/CHI_fec!T$113)</f>
        <v>0.7033360687983804</v>
      </c>
      <c r="U243" s="306">
        <f>IF(U$113=0,0,U$113/CHI_fec!U$113)</f>
        <v>0.70961846383427551</v>
      </c>
      <c r="V243" s="306">
        <f>IF(V$113=0,0,V$113/CHI_fec!V$113)</f>
        <v>0.71527261936658082</v>
      </c>
      <c r="W243" s="306">
        <f>IF(W$113=0,0,W$113/CHI_fec!W$113)</f>
        <v>0.72036135934565593</v>
      </c>
      <c r="X243" s="306">
        <f>IF(X$113=0,0,X$113/CHI_fec!X$113)</f>
        <v>0.72494122532682315</v>
      </c>
      <c r="Y243" s="306">
        <f>IF(Y$113=0,0,Y$113/CHI_fec!Y$113)</f>
        <v>0.7290631047098739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0.48277395753768504</v>
      </c>
      <c r="C244" s="306">
        <f>IF(C$114=0,0,C$114/CHI_fec!C$114)</f>
        <v>0.48277395753768526</v>
      </c>
      <c r="D244" s="306">
        <f>IF(D$114=0,0,D$114/CHI_fec!D$114)</f>
        <v>0.48533807296225795</v>
      </c>
      <c r="E244" s="306">
        <f>IF(E$114=0,0,E$114/CHI_fec!E$114)</f>
        <v>0.48533807296225789</v>
      </c>
      <c r="F244" s="306">
        <f>IF(F$114=0,0,F$114/CHI_fec!F$114)</f>
        <v>0.48533807296225789</v>
      </c>
      <c r="G244" s="306">
        <f>IF(G$114=0,0,G$114/CHI_fec!G$114)</f>
        <v>0.48533807296225806</v>
      </c>
      <c r="H244" s="306">
        <f>IF(H$114=0,0,H$114/CHI_fec!H$114)</f>
        <v>0.48533807296225778</v>
      </c>
      <c r="I244" s="306">
        <f>IF(I$114=0,0,I$114/CHI_fec!I$114)</f>
        <v>0.48533807296225795</v>
      </c>
      <c r="J244" s="306">
        <f>IF(J$114=0,0,J$114/CHI_fec!J$114)</f>
        <v>0.485338072962258</v>
      </c>
      <c r="K244" s="306">
        <f>IF(K$114=0,0,K$114/CHI_fec!K$114)</f>
        <v>0.49817977701320854</v>
      </c>
      <c r="L244" s="306">
        <f>IF(L$114=0,0,L$114/CHI_fec!L$114)</f>
        <v>0.49817977701320865</v>
      </c>
      <c r="M244" s="306">
        <f>IF(M$114=0,0,M$114/CHI_fec!M$114)</f>
        <v>0.49817977701320859</v>
      </c>
      <c r="N244" s="306">
        <f>IF(N$114=0,0,N$114/CHI_fec!N$114)</f>
        <v>0.5121279953984974</v>
      </c>
      <c r="O244" s="306">
        <f>IF(O$114=0,0,O$114/CHI_fec!O$114)</f>
        <v>0.5121279953984974</v>
      </c>
      <c r="P244" s="306">
        <f>IF(P$114=0,0,P$114/CHI_fec!P$114)</f>
        <v>0.5121279953984974</v>
      </c>
      <c r="Q244" s="306">
        <f>IF(Q$114=0,0,Q$114/CHI_fec!Q$114)</f>
        <v>0.5121279953984974</v>
      </c>
      <c r="R244" s="306">
        <f>IF(R$114=0,0,R$114/CHI_fec!R$114)</f>
        <v>0.52606741378387623</v>
      </c>
      <c r="S244" s="306">
        <f>IF(S$114=0,0,S$114/CHI_fec!S$114)</f>
        <v>0.53611189189718789</v>
      </c>
      <c r="T244" s="306">
        <f>IF(T$114=0,0,T$114/CHI_fec!T$114)</f>
        <v>0.53611189189718766</v>
      </c>
      <c r="U244" s="306">
        <f>IF(U$114=0,0,U$114/CHI_fec!U$114)</f>
        <v>0.54765292063269755</v>
      </c>
      <c r="V244" s="306">
        <f>IF(V$114=0,0,V$114/CHI_fec!V$114)</f>
        <v>0.55803984649465632</v>
      </c>
      <c r="W244" s="306">
        <f>IF(W$114=0,0,W$114/CHI_fec!W$114)</f>
        <v>0.56738807977041938</v>
      </c>
      <c r="X244" s="306">
        <f>IF(X$114=0,0,X$114/CHI_fec!X$114)</f>
        <v>0.5758014897186059</v>
      </c>
      <c r="Y244" s="306">
        <f>IF(Y$114=0,0,Y$114/CHI_fec!Y$114)</f>
        <v>0.58337355867197394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0.64925944894491994</v>
      </c>
      <c r="C245" s="307">
        <f>IF(C$115=0,0,C$115/CHI_fec!C$115)</f>
        <v>0.65064747192549532</v>
      </c>
      <c r="D245" s="307">
        <f>IF(D$115=0,0,D$115/CHI_fec!D$115)</f>
        <v>0.65608941330334902</v>
      </c>
      <c r="E245" s="307">
        <f>IF(E$115=0,0,E$115/CHI_fec!E$115)</f>
        <v>0.65543871881369942</v>
      </c>
      <c r="F245" s="307">
        <f>IF(F$115=0,0,F$115/CHI_fec!F$115)</f>
        <v>0.65486855969177982</v>
      </c>
      <c r="G245" s="307">
        <f>IF(G$115=0,0,G$115/CHI_fec!G$115)</f>
        <v>0.65478201190261309</v>
      </c>
      <c r="H245" s="307">
        <f>IF(H$115=0,0,H$115/CHI_fec!H$115)</f>
        <v>0.65721515462994728</v>
      </c>
      <c r="I245" s="307">
        <f>IF(I$115=0,0,I$115/CHI_fec!I$115)</f>
        <v>0.65903380579297777</v>
      </c>
      <c r="J245" s="307">
        <f>IF(J$115=0,0,J$115/CHI_fec!J$115)</f>
        <v>0.65883019926978637</v>
      </c>
      <c r="K245" s="307">
        <f>IF(K$115=0,0,K$115/CHI_fec!K$115)</f>
        <v>0.67931953203253304</v>
      </c>
      <c r="L245" s="307">
        <f>IF(L$115=0,0,L$115/CHI_fec!L$115)</f>
        <v>0.67727997997868261</v>
      </c>
      <c r="M245" s="307">
        <f>IF(M$115=0,0,M$115/CHI_fec!M$115)</f>
        <v>0.67703205457743698</v>
      </c>
      <c r="N245" s="307">
        <f>IF(N$115=0,0,N$115/CHI_fec!N$115)</f>
        <v>0.69358590047594182</v>
      </c>
      <c r="O245" s="307">
        <f>IF(O$115=0,0,O$115/CHI_fec!O$115)</f>
        <v>0.69237942251772155</v>
      </c>
      <c r="P245" s="307">
        <f>IF(P$115=0,0,P$115/CHI_fec!P$115)</f>
        <v>0.69391660620616891</v>
      </c>
      <c r="Q245" s="307">
        <f>IF(Q$115=0,0,Q$115/CHI_fec!Q$115)</f>
        <v>0.69382680507242289</v>
      </c>
      <c r="R245" s="307">
        <f>IF(R$115=0,0,R$115/CHI_fec!R$115)</f>
        <v>0.71409185323176527</v>
      </c>
      <c r="S245" s="307">
        <f>IF(S$115=0,0,S$115/CHI_fec!S$115)</f>
        <v>0.72347770768688835</v>
      </c>
      <c r="T245" s="307">
        <f>IF(T$115=0,0,T$115/CHI_fec!T$115)</f>
        <v>0.72590207925024886</v>
      </c>
      <c r="U245" s="307">
        <f>IF(U$115=0,0,U$115/CHI_fec!U$115)</f>
        <v>0.74478034283292704</v>
      </c>
      <c r="V245" s="307">
        <f>IF(V$115=0,0,V$115/CHI_fec!V$115)</f>
        <v>0.78217734301298369</v>
      </c>
      <c r="W245" s="307">
        <f>IF(W$115=0,0,W$115/CHI_fec!W$115)</f>
        <v>0.78846412757586737</v>
      </c>
      <c r="X245" s="307">
        <f>IF(X$115=0,0,X$115/CHI_fec!X$115)</f>
        <v>0.81392491985039261</v>
      </c>
      <c r="Y245" s="307">
        <f>IF(Y$115=0,0,Y$115/CHI_fec!Y$115)</f>
        <v>0.84124969307036046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0.70945165962318135</v>
      </c>
      <c r="C246" s="308">
        <f>IF(C$121=0,0,C$121/CHI_fec!C$121)</f>
        <v>0.70724387766166985</v>
      </c>
      <c r="D246" s="308">
        <f>IF(D$121=0,0,D$121/CHI_fec!D$121)</f>
        <v>0.70897770059358711</v>
      </c>
      <c r="E246" s="308">
        <f>IF(E$121=0,0,E$121/CHI_fec!E$121)</f>
        <v>0.70860528619744523</v>
      </c>
      <c r="F246" s="308">
        <f>IF(F$121=0,0,F$121/CHI_fec!F$121)</f>
        <v>0.71164391430924556</v>
      </c>
      <c r="G246" s="308">
        <f>IF(G$121=0,0,G$121/CHI_fec!G$121)</f>
        <v>0.71207778801141164</v>
      </c>
      <c r="H246" s="308">
        <f>IF(H$121=0,0,H$121/CHI_fec!H$121)</f>
        <v>0.70164116288762679</v>
      </c>
      <c r="I246" s="308">
        <f>IF(I$121=0,0,I$121/CHI_fec!I$121)</f>
        <v>0.69993678047019858</v>
      </c>
      <c r="J246" s="308">
        <f>IF(J$121=0,0,J$121/CHI_fec!J$121)</f>
        <v>0.70255997259941816</v>
      </c>
      <c r="K246" s="308">
        <f>IF(K$121=0,0,K$121/CHI_fec!K$121)</f>
        <v>0.7167324713954184</v>
      </c>
      <c r="L246" s="308">
        <f>IF(L$121=0,0,L$121/CHI_fec!L$121)</f>
        <v>0.71677674441024319</v>
      </c>
      <c r="M246" s="308">
        <f>IF(M$121=0,0,M$121/CHI_fec!M$121)</f>
        <v>0.72067731585992434</v>
      </c>
      <c r="N246" s="308">
        <f>IF(N$121=0,0,N$121/CHI_fec!N$121)</f>
        <v>0.73258508655302557</v>
      </c>
      <c r="O246" s="308">
        <f>IF(O$121=0,0,O$121/CHI_fec!O$121)</f>
        <v>0.73868664475127244</v>
      </c>
      <c r="P246" s="308">
        <f>IF(P$121=0,0,P$121/CHI_fec!P$121)</f>
        <v>0.73800654918914332</v>
      </c>
      <c r="Q246" s="308">
        <f>IF(Q$121=0,0,Q$121/CHI_fec!Q$121)</f>
        <v>0.73407917057789585</v>
      </c>
      <c r="R246" s="308">
        <f>IF(R$121=0,0,R$121/CHI_fec!R$121)</f>
        <v>0.74815820462445448</v>
      </c>
      <c r="S246" s="308">
        <f>IF(S$121=0,0,S$121/CHI_fec!S$121)</f>
        <v>0.75620093526471011</v>
      </c>
      <c r="T246" s="308">
        <f>IF(T$121=0,0,T$121/CHI_fec!T$121)</f>
        <v>0.75726060323001843</v>
      </c>
      <c r="U246" s="308">
        <f>IF(U$121=0,0,U$121/CHI_fec!U$121)</f>
        <v>0.77770137048037158</v>
      </c>
      <c r="V246" s="308">
        <f>IF(V$121=0,0,V$121/CHI_fec!V$121)</f>
        <v>0.79045353851914246</v>
      </c>
      <c r="W246" s="308">
        <f>IF(W$121=0,0,W$121/CHI_fec!W$121)</f>
        <v>0.80671635333436886</v>
      </c>
      <c r="X246" s="308">
        <f>IF(X$121=0,0,X$121/CHI_fec!X$121)</f>
        <v>0.81847288345939273</v>
      </c>
      <c r="Y246" s="308">
        <f>IF(Y$121=0,0,Y$121/CHI_fec!Y$121)</f>
        <v>0.82922130997428678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0.43138312601587792</v>
      </c>
      <c r="C247" s="308">
        <f>IF(C$134=0,0,C$134/CHI_fec!C$134)</f>
        <v>0.43132811297059381</v>
      </c>
      <c r="D247" s="308">
        <f>IF(D$134=0,0,D$134/CHI_fec!D$134)</f>
        <v>0.43432837343783504</v>
      </c>
      <c r="E247" s="308">
        <f>IF(E$134=0,0,E$134/CHI_fec!E$134)</f>
        <v>0.43423882826828836</v>
      </c>
      <c r="F247" s="308">
        <f>IF(F$134=0,0,F$134/CHI_fec!F$134)</f>
        <v>0.4342393425486028</v>
      </c>
      <c r="G247" s="308">
        <f>IF(G$134=0,0,G$134/CHI_fec!G$134)</f>
        <v>0.43424182540918382</v>
      </c>
      <c r="H247" s="308">
        <f>IF(H$134=0,0,H$134/CHI_fec!H$134)</f>
        <v>0.4343541053715464</v>
      </c>
      <c r="I247" s="308">
        <f>IF(I$134=0,0,I$134/CHI_fec!I$134)</f>
        <v>0.43451481858318064</v>
      </c>
      <c r="J247" s="308">
        <f>IF(J$134=0,0,J$134/CHI_fec!J$134)</f>
        <v>0.43457545718858154</v>
      </c>
      <c r="K247" s="308">
        <f>IF(K$134=0,0,K$134/CHI_fec!K$134)</f>
        <v>0.44631517290783523</v>
      </c>
      <c r="L247" s="308">
        <f>IF(L$134=0,0,L$134/CHI_fec!L$134)</f>
        <v>0.44615469870971397</v>
      </c>
      <c r="M247" s="308">
        <f>IF(M$134=0,0,M$134/CHI_fec!M$134)</f>
        <v>0.44612371692178354</v>
      </c>
      <c r="N247" s="308">
        <f>IF(N$134=0,0,N$134/CHI_fec!N$134)</f>
        <v>0.45833661522541502</v>
      </c>
      <c r="O247" s="308">
        <f>IF(O$134=0,0,O$134/CHI_fec!O$134)</f>
        <v>0.45830522867638041</v>
      </c>
      <c r="P247" s="308">
        <f>IF(P$134=0,0,P$134/CHI_fec!P$134)</f>
        <v>0.45839073662627172</v>
      </c>
      <c r="Q247" s="308">
        <f>IF(Q$134=0,0,Q$134/CHI_fec!Q$134)</f>
        <v>0.45845530439711069</v>
      </c>
      <c r="R247" s="308">
        <f>IF(R$134=0,0,R$134/CHI_fec!R$134)</f>
        <v>0.47296367928245237</v>
      </c>
      <c r="S247" s="308">
        <f>IF(S$134=0,0,S$134/CHI_fec!S$134)</f>
        <v>0.47971931050305866</v>
      </c>
      <c r="T247" s="308">
        <f>IF(T$134=0,0,T$134/CHI_fec!T$134)</f>
        <v>0.47978354715827437</v>
      </c>
      <c r="U247" s="308">
        <f>IF(U$134=0,0,U$134/CHI_fec!U$134)</f>
        <v>0.49381639773184849</v>
      </c>
      <c r="V247" s="308">
        <f>IF(V$134=0,0,V$134/CHI_fec!V$134)</f>
        <v>0.51828235750343499</v>
      </c>
      <c r="W247" s="308">
        <f>IF(W$134=0,0,W$134/CHI_fec!W$134)</f>
        <v>0.5223631258119128</v>
      </c>
      <c r="X247" s="308">
        <f>IF(X$134=0,0,X$134/CHI_fec!X$134)</f>
        <v>0.53406553853534766</v>
      </c>
      <c r="Y247" s="308">
        <f>IF(Y$134=0,0,Y$134/CHI_fec!Y$134)</f>
        <v>0.554415576051841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0.585300286944064</v>
      </c>
      <c r="C248" s="308">
        <f>IF(C$142=0,0,C$142/CHI_fec!C$142)</f>
        <v>0.5848894814055321</v>
      </c>
      <c r="D248" s="308">
        <f>IF(D$142=0,0,D$142/CHI_fec!D$142)</f>
        <v>0.58787110589913483</v>
      </c>
      <c r="E248" s="308">
        <f>IF(E$142=0,0,E$142/CHI_fec!E$142)</f>
        <v>0.58649735188649244</v>
      </c>
      <c r="F248" s="308">
        <f>IF(F$142=0,0,F$142/CHI_fec!F$142)</f>
        <v>0.5872737127599249</v>
      </c>
      <c r="G248" s="308">
        <f>IF(G$142=0,0,G$142/CHI_fec!G$142)</f>
        <v>0.58800285080175052</v>
      </c>
      <c r="H248" s="308">
        <f>IF(H$142=0,0,H$142/CHI_fec!H$142)</f>
        <v>0.58682080545609883</v>
      </c>
      <c r="I248" s="308">
        <f>IF(I$142=0,0,I$142/CHI_fec!I$142)</f>
        <v>0.58698485921960275</v>
      </c>
      <c r="J248" s="308">
        <f>IF(J$142=0,0,J$142/CHI_fec!J$142)</f>
        <v>0.58894017241814689</v>
      </c>
      <c r="K248" s="308">
        <f>IF(K$142=0,0,K$142/CHI_fec!K$142)</f>
        <v>0.60616182754008341</v>
      </c>
      <c r="L248" s="308">
        <f>IF(L$142=0,0,L$142/CHI_fec!L$142)</f>
        <v>0.60472624946062514</v>
      </c>
      <c r="M248" s="308">
        <f>IF(M$142=0,0,M$142/CHI_fec!M$142)</f>
        <v>0.60708510388340986</v>
      </c>
      <c r="N248" s="308">
        <f>IF(N$142=0,0,N$142/CHI_fec!N$142)</f>
        <v>0.61727975777927213</v>
      </c>
      <c r="O248" s="308">
        <f>IF(O$142=0,0,O$142/CHI_fec!O$142)</f>
        <v>0.61974322664217774</v>
      </c>
      <c r="P248" s="308">
        <f>IF(P$142=0,0,P$142/CHI_fec!P$142)</f>
        <v>0.61973761418397044</v>
      </c>
      <c r="Q248" s="308">
        <f>IF(Q$142=0,0,Q$142/CHI_fec!Q$142)</f>
        <v>0.62056023384096093</v>
      </c>
      <c r="R248" s="308">
        <f>IF(R$142=0,0,R$142/CHI_fec!R$142)</f>
        <v>0.63507165926365416</v>
      </c>
      <c r="S248" s="308">
        <f>IF(S$142=0,0,S$142/CHI_fec!S$142)</f>
        <v>0.64358536810195222</v>
      </c>
      <c r="T248" s="308">
        <f>IF(T$142=0,0,T$142/CHI_fec!T$142)</f>
        <v>0.64673186832628327</v>
      </c>
      <c r="U248" s="308">
        <f>IF(U$142=0,0,U$142/CHI_fec!U$142)</f>
        <v>0.66254161434595293</v>
      </c>
      <c r="V248" s="308">
        <f>IF(V$142=0,0,V$142/CHI_fec!V$142)</f>
        <v>0.68816951335515875</v>
      </c>
      <c r="W248" s="308">
        <f>IF(W$142=0,0,W$142/CHI_fec!W$142)</f>
        <v>0.69709338746266203</v>
      </c>
      <c r="X248" s="308">
        <f>IF(X$142=0,0,X$142/CHI_fec!X$142)</f>
        <v>0.71889301244303261</v>
      </c>
      <c r="Y248" s="308">
        <f>IF(Y$142=0,0,Y$142/CHI_fec!Y$142)</f>
        <v>0.7352985941174055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0.66694665604515746</v>
      </c>
      <c r="C249" s="309">
        <f>IF(C$156=0,0,C$156/CHI_fec!C$156)</f>
        <v>0.66694665604515757</v>
      </c>
      <c r="D249" s="309">
        <f>IF(D$156=0,0,D$156/CHI_fec!D$156)</f>
        <v>0.67048895194043501</v>
      </c>
      <c r="E249" s="309">
        <f>IF(E$156=0,0,E$156/CHI_fec!E$156)</f>
        <v>0.6704889519404349</v>
      </c>
      <c r="F249" s="309">
        <f>IF(F$156=0,0,F$156/CHI_fec!F$156)</f>
        <v>0.67048895194043501</v>
      </c>
      <c r="G249" s="309">
        <f>IF(G$156=0,0,G$156/CHI_fec!G$156)</f>
        <v>0.67048895194043523</v>
      </c>
      <c r="H249" s="309">
        <f>IF(H$156=0,0,H$156/CHI_fec!H$156)</f>
        <v>0.67048895194043501</v>
      </c>
      <c r="I249" s="309">
        <f>IF(I$156=0,0,I$156/CHI_fec!I$156)</f>
        <v>0.67048895194043512</v>
      </c>
      <c r="J249" s="309">
        <f>IF(J$156=0,0,J$156/CHI_fec!J$156)</f>
        <v>0.67048895194043512</v>
      </c>
      <c r="K249" s="309">
        <f>IF(K$156=0,0,K$156/CHI_fec!K$156)</f>
        <v>0.68252755674639165</v>
      </c>
      <c r="L249" s="309">
        <f>IF(L$156=0,0,L$156/CHI_fec!L$156)</f>
        <v>0.68822961802438487</v>
      </c>
      <c r="M249" s="309">
        <f>IF(M$156=0,0,M$156/CHI_fec!M$156)</f>
        <v>0.68822961802438465</v>
      </c>
      <c r="N249" s="309">
        <f>IF(N$156=0,0,N$156/CHI_fec!N$156)</f>
        <v>0.69849415622194633</v>
      </c>
      <c r="O249" s="309">
        <f>IF(O$156=0,0,O$156/CHI_fec!O$156)</f>
        <v>0.70749892090332034</v>
      </c>
      <c r="P249" s="309">
        <f>IF(P$156=0,0,P$156/CHI_fec!P$156)</f>
        <v>0.70749892090332067</v>
      </c>
      <c r="Q249" s="309">
        <f>IF(Q$156=0,0,Q$156/CHI_fec!Q$156)</f>
        <v>0.70749892090332045</v>
      </c>
      <c r="R249" s="309">
        <f>IF(R$156=0,0,R$156/CHI_fec!R$156)</f>
        <v>0.71583652881298843</v>
      </c>
      <c r="S249" s="309">
        <f>IF(S$156=0,0,S$156/CHI_fec!S$156)</f>
        <v>0.72334037593168965</v>
      </c>
      <c r="T249" s="309">
        <f>IF(T$156=0,0,T$156/CHI_fec!T$156)</f>
        <v>0.7300938383385206</v>
      </c>
      <c r="U249" s="309">
        <f>IF(U$156=0,0,U$156/CHI_fec!U$156)</f>
        <v>0.73617195450466855</v>
      </c>
      <c r="V249" s="309">
        <f>IF(V$156=0,0,V$156/CHI_fec!V$156)</f>
        <v>0.74164225905420167</v>
      </c>
      <c r="W249" s="309">
        <f>IF(W$156=0,0,W$156/CHI_fec!W$156)</f>
        <v>0.7465655331487816</v>
      </c>
      <c r="X249" s="309">
        <f>IF(X$156=0,0,X$156/CHI_fec!X$156)</f>
        <v>0.75099647983390327</v>
      </c>
      <c r="Y249" s="309">
        <f>IF(Y$156=0,0,Y$156/CHI_fec!Y$156)</f>
        <v>0.75498433185051306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NL: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16974.463510804184</v>
      </c>
      <c r="C5" s="223">
        <f t="shared" si="0"/>
        <v>17045.539790282492</v>
      </c>
      <c r="D5" s="223">
        <f t="shared" si="0"/>
        <v>18106.578753169946</v>
      </c>
      <c r="E5" s="223">
        <f t="shared" si="0"/>
        <v>19138.503297953604</v>
      </c>
      <c r="F5" s="223">
        <f t="shared" si="0"/>
        <v>19224.906237966432</v>
      </c>
      <c r="G5" s="223">
        <f t="shared" si="0"/>
        <v>18877.39855244253</v>
      </c>
      <c r="H5" s="223">
        <f t="shared" si="0"/>
        <v>20669.843387316792</v>
      </c>
      <c r="I5" s="223">
        <f t="shared" si="0"/>
        <v>21604.659560675842</v>
      </c>
      <c r="J5" s="223">
        <f t="shared" si="0"/>
        <v>20501.020665083634</v>
      </c>
      <c r="K5" s="223">
        <f t="shared" si="0"/>
        <v>19453.486602719353</v>
      </c>
      <c r="L5" s="223">
        <f t="shared" si="0"/>
        <v>21972.435550603885</v>
      </c>
      <c r="M5" s="223">
        <f t="shared" si="0"/>
        <v>20483.977890548667</v>
      </c>
      <c r="N5" s="223">
        <f t="shared" si="0"/>
        <v>21236.935607974687</v>
      </c>
      <c r="O5" s="223">
        <f t="shared" si="0"/>
        <v>20490.804633122338</v>
      </c>
      <c r="P5" s="223">
        <f t="shared" si="0"/>
        <v>20534.79518665146</v>
      </c>
      <c r="Q5" s="223">
        <f t="shared" si="0"/>
        <v>19991.146430462068</v>
      </c>
      <c r="R5" s="223">
        <f t="shared" si="0"/>
        <v>22019.805670128037</v>
      </c>
      <c r="S5" s="223">
        <f t="shared" si="0"/>
        <v>22506.3948989942</v>
      </c>
      <c r="T5" s="223">
        <f t="shared" si="0"/>
        <v>22983.662980707664</v>
      </c>
      <c r="U5" s="223">
        <f t="shared" si="0"/>
        <v>21634.168656594709</v>
      </c>
      <c r="V5" s="223">
        <f t="shared" si="0"/>
        <v>22727.651303527833</v>
      </c>
      <c r="W5" s="223">
        <f t="shared" si="0"/>
        <v>21929.285181965599</v>
      </c>
      <c r="X5" s="223">
        <f t="shared" si="0"/>
        <v>19406.613989249581</v>
      </c>
      <c r="Y5" s="223">
        <f t="shared" si="0"/>
        <v>18969.130129425183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305.8890412997672</v>
      </c>
      <c r="C10" s="260">
        <v>284.38534122935567</v>
      </c>
      <c r="D10" s="260">
        <v>272.10583898005177</v>
      </c>
      <c r="E10" s="260">
        <v>277.66865769495161</v>
      </c>
      <c r="F10" s="260">
        <v>286.97757755052987</v>
      </c>
      <c r="G10" s="260">
        <v>296.3207878823909</v>
      </c>
      <c r="H10" s="260">
        <v>276.83151032606833</v>
      </c>
      <c r="I10" s="260">
        <v>265.9036861541872</v>
      </c>
      <c r="J10" s="260">
        <v>257.84140115788148</v>
      </c>
      <c r="K10" s="260">
        <v>232.6407223640706</v>
      </c>
      <c r="L10" s="260">
        <v>266.79307618030009</v>
      </c>
      <c r="M10" s="260">
        <v>266.82750480689958</v>
      </c>
      <c r="N10" s="260">
        <v>273.42012346391812</v>
      </c>
      <c r="O10" s="260">
        <v>284.71531729224438</v>
      </c>
      <c r="P10" s="260">
        <v>260.17984957688128</v>
      </c>
      <c r="Q10" s="260">
        <v>274.99722678428628</v>
      </c>
      <c r="R10" s="260">
        <v>298.65218697608333</v>
      </c>
      <c r="S10" s="260">
        <v>312.38569367459058</v>
      </c>
      <c r="T10" s="260">
        <v>294.60164671533948</v>
      </c>
      <c r="U10" s="260">
        <v>302.67117774320928</v>
      </c>
      <c r="V10" s="260">
        <v>308.94402131287552</v>
      </c>
      <c r="W10" s="260">
        <v>308.70344927601718</v>
      </c>
      <c r="X10" s="260">
        <v>242.54958969858299</v>
      </c>
      <c r="Y10" s="260">
        <v>238.1078320263976</v>
      </c>
      <c r="DA10" s="68" t="s">
        <v>1272</v>
      </c>
    </row>
    <row r="11" spans="1:105" ht="12" customHeight="1" x14ac:dyDescent="0.25">
      <c r="A11" s="37" t="s">
        <v>159</v>
      </c>
      <c r="B11" s="226">
        <v>1.1639755479895539</v>
      </c>
      <c r="C11" s="226">
        <v>0.94447392617616388</v>
      </c>
      <c r="D11" s="226">
        <v>0.71080339333134235</v>
      </c>
      <c r="E11" s="226">
        <v>0.72042981238443959</v>
      </c>
      <c r="F11" s="226">
        <v>0.71820850243140089</v>
      </c>
      <c r="G11" s="226">
        <v>0.474540255454585</v>
      </c>
      <c r="H11" s="226">
        <v>0.46662802123606251</v>
      </c>
      <c r="I11" s="226">
        <v>0.23408223866212091</v>
      </c>
      <c r="J11" s="226">
        <v>0.23221910616623259</v>
      </c>
      <c r="K11" s="226">
        <v>0.22749122042504</v>
      </c>
      <c r="L11" s="226">
        <v>0.22993001570814731</v>
      </c>
      <c r="M11" s="226">
        <v>0.22716367513888761</v>
      </c>
      <c r="N11" s="226">
        <v>0.47102856673888982</v>
      </c>
      <c r="O11" s="226">
        <v>0.2275192551955538</v>
      </c>
      <c r="P11" s="226">
        <v>0.229886262032201</v>
      </c>
      <c r="Q11" s="226">
        <v>0.1720128371090808</v>
      </c>
      <c r="R11" s="226">
        <v>0.1695777373953587</v>
      </c>
      <c r="S11" s="226">
        <v>0.1463422741491136</v>
      </c>
      <c r="T11" s="226">
        <v>0.37416564841618288</v>
      </c>
      <c r="U11" s="226">
        <v>0.21669454097295451</v>
      </c>
      <c r="V11" s="226">
        <v>0.35439505541124622</v>
      </c>
      <c r="W11" s="226">
        <v>0.32303376848402321</v>
      </c>
      <c r="X11" s="226">
        <v>0.48002038916810491</v>
      </c>
      <c r="Y11" s="226">
        <v>0.3672181229231945</v>
      </c>
      <c r="DA11" s="69" t="s">
        <v>1273</v>
      </c>
    </row>
    <row r="12" spans="1:105" ht="12" customHeight="1" x14ac:dyDescent="0.25">
      <c r="A12" s="37" t="s">
        <v>35</v>
      </c>
      <c r="B12" s="226">
        <v>304.72506575177772</v>
      </c>
      <c r="C12" s="226">
        <v>283.44086730317952</v>
      </c>
      <c r="D12" s="226">
        <v>271.3950355867205</v>
      </c>
      <c r="E12" s="226">
        <v>276.94822788256721</v>
      </c>
      <c r="F12" s="226">
        <v>286.25936904809839</v>
      </c>
      <c r="G12" s="226">
        <v>295.8462476269363</v>
      </c>
      <c r="H12" s="226">
        <v>276.36488230483218</v>
      </c>
      <c r="I12" s="226">
        <v>265.6696039155251</v>
      </c>
      <c r="J12" s="226">
        <v>257.60918205171532</v>
      </c>
      <c r="K12" s="226">
        <v>232.41323114364559</v>
      </c>
      <c r="L12" s="226">
        <v>266.56314616459201</v>
      </c>
      <c r="M12" s="226">
        <v>266.60034113176067</v>
      </c>
      <c r="N12" s="226">
        <v>272.94909489717918</v>
      </c>
      <c r="O12" s="226">
        <v>284.48779803704889</v>
      </c>
      <c r="P12" s="226">
        <v>259.94996331484907</v>
      </c>
      <c r="Q12" s="226">
        <v>274.82521394717719</v>
      </c>
      <c r="R12" s="226">
        <v>298.48260923868793</v>
      </c>
      <c r="S12" s="226">
        <v>312.23935140044148</v>
      </c>
      <c r="T12" s="226">
        <v>294.2274810669233</v>
      </c>
      <c r="U12" s="226">
        <v>302.4544832022363</v>
      </c>
      <c r="V12" s="226">
        <v>308.58962625746432</v>
      </c>
      <c r="W12" s="226">
        <v>308.3804155075332</v>
      </c>
      <c r="X12" s="226">
        <v>242.06956930941479</v>
      </c>
      <c r="Y12" s="226">
        <v>237.74061390347441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4811.3840841311667</v>
      </c>
      <c r="C25" s="294">
        <v>5093.5927898049222</v>
      </c>
      <c r="D25" s="294">
        <v>5633.6587366786243</v>
      </c>
      <c r="E25" s="294">
        <v>5929.0840565608751</v>
      </c>
      <c r="F25" s="294">
        <v>5667.6425713435292</v>
      </c>
      <c r="G25" s="294">
        <v>5569.0728021733066</v>
      </c>
      <c r="H25" s="294">
        <v>6524.0188510858334</v>
      </c>
      <c r="I25" s="294">
        <v>6905.9677223571498</v>
      </c>
      <c r="J25" s="294">
        <v>6054.5610357940268</v>
      </c>
      <c r="K25" s="294">
        <v>5820.0928548696256</v>
      </c>
      <c r="L25" s="294">
        <v>6605.9249649399426</v>
      </c>
      <c r="M25" s="294">
        <v>5867.9061938184996</v>
      </c>
      <c r="N25" s="294">
        <v>6638.4782467901596</v>
      </c>
      <c r="O25" s="294">
        <v>6133.4190872855897</v>
      </c>
      <c r="P25" s="294">
        <v>6121.0659016791642</v>
      </c>
      <c r="Q25" s="294">
        <v>6275.3072255900661</v>
      </c>
      <c r="R25" s="294">
        <v>7131.6340208444553</v>
      </c>
      <c r="S25" s="294">
        <v>7254.4356350118151</v>
      </c>
      <c r="T25" s="294">
        <v>7229.9348995661639</v>
      </c>
      <c r="U25" s="294">
        <v>6732.7070385256729</v>
      </c>
      <c r="V25" s="294">
        <v>7219.9751237965493</v>
      </c>
      <c r="W25" s="294">
        <v>6906.8711851821208</v>
      </c>
      <c r="X25" s="294">
        <v>6228.1363860822603</v>
      </c>
      <c r="Y25" s="294">
        <v>6035.5566211791593</v>
      </c>
      <c r="DA25" s="70" t="s">
        <v>1278</v>
      </c>
    </row>
    <row r="26" spans="1:105" ht="12" customHeight="1" x14ac:dyDescent="0.25">
      <c r="A26" s="46" t="s">
        <v>28</v>
      </c>
      <c r="B26" s="229">
        <v>2.390745377332077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1.080865384382772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1279</v>
      </c>
    </row>
    <row r="27" spans="1:105" ht="12" customHeight="1" x14ac:dyDescent="0.25">
      <c r="A27" s="46" t="s">
        <v>30</v>
      </c>
      <c r="B27" s="229">
        <v>3697.8307371244368</v>
      </c>
      <c r="C27" s="229">
        <v>4167.7746218455532</v>
      </c>
      <c r="D27" s="229">
        <v>4839.2813635510174</v>
      </c>
      <c r="E27" s="229">
        <v>5211.238548378461</v>
      </c>
      <c r="F27" s="229">
        <v>5035.4320537096828</v>
      </c>
      <c r="G27" s="229">
        <v>4877.5975457641171</v>
      </c>
      <c r="H27" s="229">
        <v>5897.3026195371294</v>
      </c>
      <c r="I27" s="229">
        <v>6310.6721011356431</v>
      </c>
      <c r="J27" s="229">
        <v>5440.9568052387631</v>
      </c>
      <c r="K27" s="229">
        <v>5301.2728965139631</v>
      </c>
      <c r="L27" s="229">
        <v>5956.5384286695507</v>
      </c>
      <c r="M27" s="229">
        <v>5135.986863235702</v>
      </c>
      <c r="N27" s="229">
        <v>5974.7173842954826</v>
      </c>
      <c r="O27" s="229">
        <v>5376.4564401127582</v>
      </c>
      <c r="P27" s="229">
        <v>5404.6517408471027</v>
      </c>
      <c r="Q27" s="229">
        <v>5466.2083548804903</v>
      </c>
      <c r="R27" s="229">
        <v>6183.7163996569689</v>
      </c>
      <c r="S27" s="229">
        <v>6159.9426125173641</v>
      </c>
      <c r="T27" s="229">
        <v>6267.8413856774469</v>
      </c>
      <c r="U27" s="229">
        <v>5602.1110136027501</v>
      </c>
      <c r="V27" s="229">
        <v>6120.5257420081116</v>
      </c>
      <c r="W27" s="229">
        <v>5833.8261794180926</v>
      </c>
      <c r="X27" s="229">
        <v>5446.7902581417184</v>
      </c>
      <c r="Y27" s="229">
        <v>5248.6207190048699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0.45766941637625802</v>
      </c>
      <c r="H28" s="229">
        <v>0</v>
      </c>
      <c r="I28" s="229">
        <v>1.21867503666793</v>
      </c>
      <c r="J28" s="229">
        <v>0</v>
      </c>
      <c r="K28" s="229">
        <v>0</v>
      </c>
      <c r="L28" s="229">
        <v>0</v>
      </c>
      <c r="M28" s="229">
        <v>0.52250508482835567</v>
      </c>
      <c r="N28" s="229">
        <v>0.48326995265240108</v>
      </c>
      <c r="O28" s="229">
        <v>2.1805206489405782</v>
      </c>
      <c r="P28" s="229">
        <v>2.8775641443038249</v>
      </c>
      <c r="Q28" s="229">
        <v>0.42185946309680838</v>
      </c>
      <c r="R28" s="229">
        <v>0.18148101322284921</v>
      </c>
      <c r="S28" s="229">
        <v>0.2481565579894198</v>
      </c>
      <c r="T28" s="229">
        <v>0.25114334874039179</v>
      </c>
      <c r="U28" s="229">
        <v>0.25924980907291051</v>
      </c>
      <c r="V28" s="229">
        <v>0.18532964984038811</v>
      </c>
      <c r="W28" s="229">
        <v>0.2299251507497781</v>
      </c>
      <c r="X28" s="229">
        <v>0.16776402516193509</v>
      </c>
      <c r="Y28" s="229">
        <v>0.53264333366722028</v>
      </c>
      <c r="DA28" s="73" t="s">
        <v>1281</v>
      </c>
    </row>
    <row r="29" spans="1:105" ht="12" customHeight="1" x14ac:dyDescent="0.25">
      <c r="A29" s="46" t="s">
        <v>159</v>
      </c>
      <c r="B29" s="229">
        <v>3.0506024728075198</v>
      </c>
      <c r="C29" s="229">
        <v>2.1137400831766628</v>
      </c>
      <c r="D29" s="229">
        <v>1.3424396386229041</v>
      </c>
      <c r="E29" s="229">
        <v>1.279645788937005</v>
      </c>
      <c r="F29" s="229">
        <v>1.312634138921879</v>
      </c>
      <c r="G29" s="229">
        <v>0.94265623612864413</v>
      </c>
      <c r="H29" s="229">
        <v>0.92350089655194345</v>
      </c>
      <c r="I29" s="229">
        <v>0.41864571441887888</v>
      </c>
      <c r="J29" s="229">
        <v>0.46519238437758409</v>
      </c>
      <c r="K29" s="229">
        <v>0.45486439075239582</v>
      </c>
      <c r="L29" s="229">
        <v>0.48965477753407172</v>
      </c>
      <c r="M29" s="229">
        <v>0.54173243582684116</v>
      </c>
      <c r="N29" s="229">
        <v>0.99944659337234221</v>
      </c>
      <c r="O29" s="229">
        <v>0.56457273165342214</v>
      </c>
      <c r="P29" s="229">
        <v>0.495996266568282</v>
      </c>
      <c r="Q29" s="229">
        <v>0.45799963557287132</v>
      </c>
      <c r="R29" s="229">
        <v>0.44921807673605141</v>
      </c>
      <c r="S29" s="229">
        <v>0.43303971707767641</v>
      </c>
      <c r="T29" s="229">
        <v>1.078833722449696</v>
      </c>
      <c r="U29" s="229">
        <v>0.64882463395732826</v>
      </c>
      <c r="V29" s="229">
        <v>1.094005017696821</v>
      </c>
      <c r="W29" s="229">
        <v>1.0081978465821999</v>
      </c>
      <c r="X29" s="229">
        <v>1.3591210448934239</v>
      </c>
      <c r="Y29" s="229">
        <v>1.069849100146381</v>
      </c>
      <c r="DA29" s="73" t="s">
        <v>1282</v>
      </c>
    </row>
    <row r="30" spans="1:105" ht="12" customHeight="1" x14ac:dyDescent="0.25">
      <c r="A30" s="46" t="s">
        <v>32</v>
      </c>
      <c r="B30" s="229">
        <v>4.6038744903228199</v>
      </c>
      <c r="C30" s="229">
        <v>7.9902735570500063</v>
      </c>
      <c r="D30" s="229">
        <v>0</v>
      </c>
      <c r="E30" s="229">
        <v>0.46138681309776308</v>
      </c>
      <c r="F30" s="229">
        <v>0</v>
      </c>
      <c r="G30" s="229">
        <v>0</v>
      </c>
      <c r="H30" s="229">
        <v>0.99676281238747921</v>
      </c>
      <c r="I30" s="229">
        <v>0.45203306066107868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6.191401870806226E-4</v>
      </c>
      <c r="S30" s="229">
        <v>6.820826635000819E-4</v>
      </c>
      <c r="T30" s="229">
        <v>6.6483111042780986E-4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1283</v>
      </c>
    </row>
    <row r="31" spans="1:105" ht="12" customHeight="1" x14ac:dyDescent="0.25">
      <c r="A31" s="46" t="s">
        <v>33</v>
      </c>
      <c r="B31" s="229">
        <v>304.87018015409512</v>
      </c>
      <c r="C31" s="229">
        <v>281.37126159926402</v>
      </c>
      <c r="D31" s="229">
        <v>280.4720266216363</v>
      </c>
      <c r="E31" s="229">
        <v>224.18197671746611</v>
      </c>
      <c r="F31" s="229">
        <v>107.7158003996875</v>
      </c>
      <c r="G31" s="229">
        <v>102.38757008453941</v>
      </c>
      <c r="H31" s="229">
        <v>77.843781153852703</v>
      </c>
      <c r="I31" s="229">
        <v>118.06794949946701</v>
      </c>
      <c r="J31" s="229">
        <v>97.084043322996862</v>
      </c>
      <c r="K31" s="229">
        <v>53.65923591275488</v>
      </c>
      <c r="L31" s="229">
        <v>81.228855932937464</v>
      </c>
      <c r="M31" s="229">
        <v>95.075397627679124</v>
      </c>
      <c r="N31" s="229">
        <v>82.043355893130581</v>
      </c>
      <c r="O31" s="229">
        <v>48.28146446302781</v>
      </c>
      <c r="P31" s="229">
        <v>152.1797200930437</v>
      </c>
      <c r="Q31" s="229">
        <v>24.05343444821693</v>
      </c>
      <c r="R31" s="229">
        <v>1.507844913321807</v>
      </c>
      <c r="S31" s="229">
        <v>2.1898518067278578</v>
      </c>
      <c r="T31" s="229">
        <v>2.219881630977572</v>
      </c>
      <c r="U31" s="229">
        <v>134.15994973204201</v>
      </c>
      <c r="V31" s="229">
        <v>69.343291103665649</v>
      </c>
      <c r="W31" s="229">
        <v>97.968701952094293</v>
      </c>
      <c r="X31" s="229">
        <v>83.155735430628908</v>
      </c>
      <c r="Y31" s="229">
        <v>41.606395477165741</v>
      </c>
      <c r="DA31" s="73" t="s">
        <v>1284</v>
      </c>
    </row>
    <row r="32" spans="1:105" ht="12" customHeight="1" x14ac:dyDescent="0.25">
      <c r="A32" s="46" t="s">
        <v>35</v>
      </c>
      <c r="B32" s="229">
        <v>798.63794451217279</v>
      </c>
      <c r="C32" s="229">
        <v>634.34289271987814</v>
      </c>
      <c r="D32" s="229">
        <v>512.56290686734769</v>
      </c>
      <c r="E32" s="229">
        <v>491.92249886291307</v>
      </c>
      <c r="F32" s="229">
        <v>523.18208309523709</v>
      </c>
      <c r="G32" s="229">
        <v>587.68736067214536</v>
      </c>
      <c r="H32" s="229">
        <v>546.95218668591269</v>
      </c>
      <c r="I32" s="229">
        <v>475.13831791029151</v>
      </c>
      <c r="J32" s="229">
        <v>516.05499484788925</v>
      </c>
      <c r="K32" s="229">
        <v>464.70585805215478</v>
      </c>
      <c r="L32" s="229">
        <v>567.66802555992092</v>
      </c>
      <c r="M32" s="229">
        <v>635.77969543446397</v>
      </c>
      <c r="N32" s="229">
        <v>579.15392467113986</v>
      </c>
      <c r="O32" s="229">
        <v>705.93608932921018</v>
      </c>
      <c r="P32" s="229">
        <v>560.86088032814553</v>
      </c>
      <c r="Q32" s="229">
        <v>731.7468274430239</v>
      </c>
      <c r="R32" s="229">
        <v>790.69213754606619</v>
      </c>
      <c r="S32" s="229">
        <v>923.94382400530276</v>
      </c>
      <c r="T32" s="229">
        <v>848.34759681989465</v>
      </c>
      <c r="U32" s="229">
        <v>905.60619788265217</v>
      </c>
      <c r="V32" s="229">
        <v>952.60527589217452</v>
      </c>
      <c r="W32" s="229">
        <v>962.4643030414212</v>
      </c>
      <c r="X32" s="229">
        <v>685.39139878388642</v>
      </c>
      <c r="Y32" s="229">
        <v>692.63079890552751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52.418749719665733</v>
      </c>
      <c r="R34" s="229">
        <v>155.0863204979521</v>
      </c>
      <c r="S34" s="229">
        <v>167.67746832468919</v>
      </c>
      <c r="T34" s="229">
        <v>110.1953935355444</v>
      </c>
      <c r="U34" s="229">
        <v>89.921802865198813</v>
      </c>
      <c r="V34" s="229">
        <v>76.221480125060083</v>
      </c>
      <c r="W34" s="229">
        <v>11.373877773180631</v>
      </c>
      <c r="X34" s="229">
        <v>11.272108655971</v>
      </c>
      <c r="Y34" s="229">
        <v>51.096215357782967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2894.7314866714819</v>
      </c>
      <c r="C36" s="261">
        <v>2739.7626287952371</v>
      </c>
      <c r="D36" s="261">
        <v>2663.9096453077091</v>
      </c>
      <c r="E36" s="261">
        <v>2711.704172506034</v>
      </c>
      <c r="F36" s="261">
        <v>2786.212707048041</v>
      </c>
      <c r="G36" s="261">
        <v>2866.781612640918</v>
      </c>
      <c r="H36" s="261">
        <v>2730.3304403383281</v>
      </c>
      <c r="I36" s="261">
        <v>2666.6836940403809</v>
      </c>
      <c r="J36" s="261">
        <v>2569.6217027211628</v>
      </c>
      <c r="K36" s="261">
        <v>2367.0011653905149</v>
      </c>
      <c r="L36" s="261">
        <v>2672.192990064289</v>
      </c>
      <c r="M36" s="261">
        <v>2658.1424742065878</v>
      </c>
      <c r="N36" s="261">
        <v>2694.1552640944701</v>
      </c>
      <c r="O36" s="261">
        <v>2763.7323443500081</v>
      </c>
      <c r="P36" s="261">
        <v>2566.6714985162421</v>
      </c>
      <c r="Q36" s="261">
        <v>2689.0768454257018</v>
      </c>
      <c r="R36" s="261">
        <v>2881.9892709278961</v>
      </c>
      <c r="S36" s="261">
        <v>2983.7675977238291</v>
      </c>
      <c r="T36" s="261">
        <v>2869.867462631506</v>
      </c>
      <c r="U36" s="261">
        <v>2892.7580284290912</v>
      </c>
      <c r="V36" s="261">
        <v>2958.3412727339451</v>
      </c>
      <c r="W36" s="261">
        <v>2958.5900344018251</v>
      </c>
      <c r="X36" s="261">
        <v>2456.8683208190232</v>
      </c>
      <c r="Y36" s="261">
        <v>2345.3496256199501</v>
      </c>
      <c r="DA36" s="70" t="s">
        <v>1289</v>
      </c>
    </row>
    <row r="37" spans="1:105" ht="12" customHeight="1" x14ac:dyDescent="0.25">
      <c r="A37" s="60" t="s">
        <v>1012</v>
      </c>
      <c r="B37" s="262">
        <v>2894.7314866714819</v>
      </c>
      <c r="C37" s="262">
        <v>2739.7626287952371</v>
      </c>
      <c r="D37" s="262">
        <v>2663.9096453077091</v>
      </c>
      <c r="E37" s="262">
        <v>2711.704172506034</v>
      </c>
      <c r="F37" s="262">
        <v>2786.212707048041</v>
      </c>
      <c r="G37" s="262">
        <v>2866.781612640918</v>
      </c>
      <c r="H37" s="262">
        <v>2730.3304403383281</v>
      </c>
      <c r="I37" s="262">
        <v>2666.6836940403809</v>
      </c>
      <c r="J37" s="262">
        <v>2569.6217027211628</v>
      </c>
      <c r="K37" s="262">
        <v>2367.0011653905149</v>
      </c>
      <c r="L37" s="262">
        <v>2672.192990064289</v>
      </c>
      <c r="M37" s="262">
        <v>2658.1424742065878</v>
      </c>
      <c r="N37" s="262">
        <v>2694.1552640944701</v>
      </c>
      <c r="O37" s="262">
        <v>2763.7323443500081</v>
      </c>
      <c r="P37" s="262">
        <v>2566.6714985162421</v>
      </c>
      <c r="Q37" s="262">
        <v>2689.0768454257018</v>
      </c>
      <c r="R37" s="262">
        <v>2881.9892709278961</v>
      </c>
      <c r="S37" s="262">
        <v>2983.7675977238291</v>
      </c>
      <c r="T37" s="262">
        <v>2869.867462631506</v>
      </c>
      <c r="U37" s="262">
        <v>2892.7580284290912</v>
      </c>
      <c r="V37" s="262">
        <v>2958.3412727339451</v>
      </c>
      <c r="W37" s="262">
        <v>2958.5900344018251</v>
      </c>
      <c r="X37" s="262">
        <v>2456.8683208190232</v>
      </c>
      <c r="Y37" s="262">
        <v>2345.3496256199501</v>
      </c>
      <c r="DA37" s="72" t="s">
        <v>1290</v>
      </c>
    </row>
    <row r="38" spans="1:105" ht="12" customHeight="1" x14ac:dyDescent="0.25">
      <c r="A38" s="59" t="s">
        <v>28</v>
      </c>
      <c r="B38" s="230">
        <v>8.5578211641427426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5.00589913844032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2.2272376387994699</v>
      </c>
      <c r="H39" s="295">
        <v>0</v>
      </c>
      <c r="I39" s="295">
        <v>6.809791303361985</v>
      </c>
      <c r="J39" s="295">
        <v>0</v>
      </c>
      <c r="K39" s="295">
        <v>0</v>
      </c>
      <c r="L39" s="295">
        <v>0</v>
      </c>
      <c r="M39" s="295">
        <v>2.180900040181506</v>
      </c>
      <c r="N39" s="295">
        <v>2.2382071574974471</v>
      </c>
      <c r="O39" s="295">
        <v>8.5036481735791547</v>
      </c>
      <c r="P39" s="295">
        <v>13.089881334899109</v>
      </c>
      <c r="Q39" s="295">
        <v>1.5484182259211039</v>
      </c>
      <c r="R39" s="295">
        <v>0.66095138361889738</v>
      </c>
      <c r="S39" s="295">
        <v>0.80080133506908269</v>
      </c>
      <c r="T39" s="295">
        <v>0.8482600732369916</v>
      </c>
      <c r="U39" s="295">
        <v>0.82728644154753883</v>
      </c>
      <c r="V39" s="295">
        <v>0.57477429252416834</v>
      </c>
      <c r="W39" s="295">
        <v>0.70587584018313565</v>
      </c>
      <c r="X39" s="295">
        <v>0.60003369903178139</v>
      </c>
      <c r="Y39" s="295">
        <v>1.799445314406209</v>
      </c>
      <c r="DA39" s="122" t="s">
        <v>1292</v>
      </c>
    </row>
    <row r="40" spans="1:105" ht="12" customHeight="1" x14ac:dyDescent="0.25">
      <c r="A40" s="59" t="s">
        <v>159</v>
      </c>
      <c r="B40" s="295">
        <v>10.919820509832631</v>
      </c>
      <c r="C40" s="295">
        <v>8.9862268399779932</v>
      </c>
      <c r="D40" s="295">
        <v>6.9587481933881854</v>
      </c>
      <c r="E40" s="295">
        <v>7.0291212617892951</v>
      </c>
      <c r="F40" s="295">
        <v>6.97295472651333</v>
      </c>
      <c r="G40" s="295">
        <v>4.5874147898681201</v>
      </c>
      <c r="H40" s="295">
        <v>4.5938953717236108</v>
      </c>
      <c r="I40" s="295">
        <v>2.3393356386738482</v>
      </c>
      <c r="J40" s="295">
        <v>2.3142724648237549</v>
      </c>
      <c r="K40" s="295">
        <v>2.314607599178184</v>
      </c>
      <c r="L40" s="295">
        <v>2.30297346909204</v>
      </c>
      <c r="M40" s="295">
        <v>2.2611536717398599</v>
      </c>
      <c r="N40" s="295">
        <v>4.6288177167749334</v>
      </c>
      <c r="O40" s="295">
        <v>2.2017346548448349</v>
      </c>
      <c r="P40" s="295">
        <v>2.2562597899976788</v>
      </c>
      <c r="Q40" s="295">
        <v>1.6810692783333769</v>
      </c>
      <c r="R40" s="295">
        <v>1.636046130074895</v>
      </c>
      <c r="S40" s="295">
        <v>1.3974193806658379</v>
      </c>
      <c r="T40" s="295">
        <v>3.643861471966324</v>
      </c>
      <c r="U40" s="295">
        <v>2.0704502137703988</v>
      </c>
      <c r="V40" s="295">
        <v>3.392905347882158</v>
      </c>
      <c r="W40" s="295">
        <v>3.0951920644885131</v>
      </c>
      <c r="X40" s="295">
        <v>4.8611043232430644</v>
      </c>
      <c r="Y40" s="295">
        <v>3.6143040355459899</v>
      </c>
      <c r="DA40" s="122" t="s">
        <v>1293</v>
      </c>
    </row>
    <row r="41" spans="1:105" ht="12" customHeight="1" x14ac:dyDescent="0.25">
      <c r="A41" s="59" t="s">
        <v>32</v>
      </c>
      <c r="B41" s="295">
        <v>16.479853908285492</v>
      </c>
      <c r="C41" s="295">
        <v>33.969366086496287</v>
      </c>
      <c r="D41" s="295">
        <v>0</v>
      </c>
      <c r="E41" s="295">
        <v>2.5344074789233271</v>
      </c>
      <c r="F41" s="295">
        <v>0</v>
      </c>
      <c r="G41" s="295">
        <v>0</v>
      </c>
      <c r="H41" s="295">
        <v>4.9583320250469267</v>
      </c>
      <c r="I41" s="295">
        <v>2.5258996145013279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2.2549001465100812E-3</v>
      </c>
      <c r="S41" s="295">
        <v>2.2010810916454982E-3</v>
      </c>
      <c r="T41" s="295">
        <v>2.2455290544233469E-3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1294</v>
      </c>
    </row>
    <row r="42" spans="1:105" ht="12" customHeight="1" x14ac:dyDescent="0.25">
      <c r="A42" s="59" t="s">
        <v>35</v>
      </c>
      <c r="B42" s="295">
        <v>2858.773991089221</v>
      </c>
      <c r="C42" s="295">
        <v>2696.8070358687628</v>
      </c>
      <c r="D42" s="295">
        <v>2656.95089711432</v>
      </c>
      <c r="E42" s="295">
        <v>2702.1406437653209</v>
      </c>
      <c r="F42" s="295">
        <v>2779.2397523215282</v>
      </c>
      <c r="G42" s="295">
        <v>2859.9669602122508</v>
      </c>
      <c r="H42" s="295">
        <v>2720.7782129415568</v>
      </c>
      <c r="I42" s="295">
        <v>2655.008667483844</v>
      </c>
      <c r="J42" s="295">
        <v>2567.3074302563391</v>
      </c>
      <c r="K42" s="295">
        <v>2364.6865577913368</v>
      </c>
      <c r="L42" s="295">
        <v>2669.8900165951968</v>
      </c>
      <c r="M42" s="295">
        <v>2653.700420494667</v>
      </c>
      <c r="N42" s="295">
        <v>2682.282340081757</v>
      </c>
      <c r="O42" s="295">
        <v>2753.0269615215839</v>
      </c>
      <c r="P42" s="295">
        <v>2551.3253573913448</v>
      </c>
      <c r="Q42" s="295">
        <v>2685.8473579214478</v>
      </c>
      <c r="R42" s="295">
        <v>2879.6900185140562</v>
      </c>
      <c r="S42" s="295">
        <v>2981.5671759270022</v>
      </c>
      <c r="T42" s="295">
        <v>2865.3730955572478</v>
      </c>
      <c r="U42" s="295">
        <v>2889.860291773773</v>
      </c>
      <c r="V42" s="295">
        <v>2954.3735930935391</v>
      </c>
      <c r="W42" s="295">
        <v>2954.788966497154</v>
      </c>
      <c r="X42" s="295">
        <v>2451.4071827967482</v>
      </c>
      <c r="Y42" s="295">
        <v>2339.9358762699981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413.00457870176774</v>
      </c>
      <c r="C44" s="261">
        <f t="shared" si="1"/>
        <v>399.51152045297431</v>
      </c>
      <c r="D44" s="261">
        <f t="shared" si="1"/>
        <v>401.3120922035597</v>
      </c>
      <c r="E44" s="261">
        <f t="shared" si="1"/>
        <v>414.02149119174567</v>
      </c>
      <c r="F44" s="261">
        <f t="shared" si="1"/>
        <v>416.42048202433233</v>
      </c>
      <c r="G44" s="261">
        <f t="shared" si="1"/>
        <v>423.01839974591314</v>
      </c>
      <c r="H44" s="261">
        <f t="shared" si="1"/>
        <v>428.18003556656151</v>
      </c>
      <c r="I44" s="261">
        <f t="shared" si="1"/>
        <v>427.33696812412256</v>
      </c>
      <c r="J44" s="261">
        <f t="shared" si="1"/>
        <v>398.3436454105609</v>
      </c>
      <c r="K44" s="261">
        <f t="shared" si="1"/>
        <v>368.32373009514049</v>
      </c>
      <c r="L44" s="261">
        <f t="shared" si="1"/>
        <v>420.69778941935112</v>
      </c>
      <c r="M44" s="261">
        <f t="shared" si="1"/>
        <v>402.30016771667852</v>
      </c>
      <c r="N44" s="261">
        <f t="shared" si="1"/>
        <v>427.76620362613869</v>
      </c>
      <c r="O44" s="261">
        <f t="shared" si="1"/>
        <v>426.08617419449808</v>
      </c>
      <c r="P44" s="261">
        <f t="shared" si="1"/>
        <v>402.2492468791707</v>
      </c>
      <c r="Q44" s="261">
        <f t="shared" si="1"/>
        <v>420.33390266201673</v>
      </c>
      <c r="R44" s="261">
        <f t="shared" si="1"/>
        <v>464.4046413796006</v>
      </c>
      <c r="S44" s="261">
        <f t="shared" si="1"/>
        <v>480.65012258396575</v>
      </c>
      <c r="T44" s="261">
        <f t="shared" si="1"/>
        <v>463.56362179465327</v>
      </c>
      <c r="U44" s="261">
        <f t="shared" si="1"/>
        <v>458.63165189673452</v>
      </c>
      <c r="V44" s="261">
        <f t="shared" si="1"/>
        <v>476.40476568446422</v>
      </c>
      <c r="W44" s="261">
        <f t="shared" si="1"/>
        <v>468.4080431056334</v>
      </c>
      <c r="X44" s="261">
        <f t="shared" si="1"/>
        <v>388.38524264971386</v>
      </c>
      <c r="Y44" s="261">
        <f t="shared" si="1"/>
        <v>379.46177059967772</v>
      </c>
      <c r="DA44" s="70"/>
    </row>
    <row r="45" spans="1:105" ht="12" customHeight="1" x14ac:dyDescent="0.25">
      <c r="A45" s="60" t="s">
        <v>1022</v>
      </c>
      <c r="B45" s="262">
        <v>292.83702309997972</v>
      </c>
      <c r="C45" s="262">
        <v>272.29561249823058</v>
      </c>
      <c r="D45" s="262">
        <v>260.60767375687152</v>
      </c>
      <c r="E45" s="262">
        <v>265.93862655735569</v>
      </c>
      <c r="F45" s="262">
        <v>274.86729443549092</v>
      </c>
      <c r="G45" s="262">
        <v>283.92705848035428</v>
      </c>
      <c r="H45" s="262">
        <v>265.23827404295639</v>
      </c>
      <c r="I45" s="262">
        <v>254.85577648582009</v>
      </c>
      <c r="J45" s="262">
        <v>247.12690877279559</v>
      </c>
      <c r="K45" s="262">
        <v>222.96299407495451</v>
      </c>
      <c r="L45" s="262">
        <v>255.71036757875879</v>
      </c>
      <c r="M45" s="262">
        <v>255.7452613774785</v>
      </c>
      <c r="N45" s="262">
        <v>261.96574166271392</v>
      </c>
      <c r="O45" s="262">
        <v>272.89990464862109</v>
      </c>
      <c r="P45" s="262">
        <v>249.3715064576086</v>
      </c>
      <c r="Q45" s="262">
        <v>263.60388137011461</v>
      </c>
      <c r="R45" s="262">
        <v>286.28728206132371</v>
      </c>
      <c r="S45" s="262">
        <v>299.46571030537427</v>
      </c>
      <c r="T45" s="262">
        <v>282.99113187301111</v>
      </c>
      <c r="U45" s="262">
        <v>290.47776244297222</v>
      </c>
      <c r="V45" s="262">
        <v>296.08102786567821</v>
      </c>
      <c r="W45" s="262">
        <v>295.90428687523939</v>
      </c>
      <c r="X45" s="262">
        <v>232.8333448208779</v>
      </c>
      <c r="Y45" s="262">
        <v>228.71968200704421</v>
      </c>
      <c r="DA45" s="72" t="s">
        <v>1297</v>
      </c>
    </row>
    <row r="46" spans="1:105" ht="12" customHeight="1" x14ac:dyDescent="0.25">
      <c r="A46" s="60" t="s">
        <v>1024</v>
      </c>
      <c r="B46" s="262">
        <v>120.167555601788</v>
      </c>
      <c r="C46" s="262">
        <v>127.2159079547437</v>
      </c>
      <c r="D46" s="262">
        <v>140.70441844668821</v>
      </c>
      <c r="E46" s="262">
        <v>148.08286463439001</v>
      </c>
      <c r="F46" s="262">
        <v>141.55318758884141</v>
      </c>
      <c r="G46" s="262">
        <v>139.0913412655589</v>
      </c>
      <c r="H46" s="262">
        <v>162.94176152360509</v>
      </c>
      <c r="I46" s="262">
        <v>172.4811916383025</v>
      </c>
      <c r="J46" s="262">
        <v>151.21673663776531</v>
      </c>
      <c r="K46" s="262">
        <v>145.36073602018601</v>
      </c>
      <c r="L46" s="262">
        <v>164.9874218405923</v>
      </c>
      <c r="M46" s="262">
        <v>146.55490633919999</v>
      </c>
      <c r="N46" s="262">
        <v>165.80046196342479</v>
      </c>
      <c r="O46" s="262">
        <v>153.186269545877</v>
      </c>
      <c r="P46" s="262">
        <v>152.87774042156209</v>
      </c>
      <c r="Q46" s="262">
        <v>156.73002129190209</v>
      </c>
      <c r="R46" s="262">
        <v>178.1173593182769</v>
      </c>
      <c r="S46" s="262">
        <v>181.18441227859151</v>
      </c>
      <c r="T46" s="262">
        <v>180.57248992164219</v>
      </c>
      <c r="U46" s="262">
        <v>168.1538894537623</v>
      </c>
      <c r="V46" s="262">
        <v>180.32373781878599</v>
      </c>
      <c r="W46" s="262">
        <v>172.503756230394</v>
      </c>
      <c r="X46" s="262">
        <v>155.55189782883599</v>
      </c>
      <c r="Y46" s="262">
        <v>150.74208859263351</v>
      </c>
      <c r="DA46" s="72" t="s">
        <v>1298</v>
      </c>
    </row>
    <row r="47" spans="1:105" ht="12" customHeight="1" x14ac:dyDescent="0.25">
      <c r="A47" s="64" t="s">
        <v>28</v>
      </c>
      <c r="B47" s="229">
        <v>5.9710474789947759E-2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2.699534040615241E-2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1299</v>
      </c>
    </row>
    <row r="48" spans="1:105" ht="12" customHeight="1" x14ac:dyDescent="0.25">
      <c r="A48" s="64" t="s">
        <v>30</v>
      </c>
      <c r="B48" s="229">
        <v>92.355811329837579</v>
      </c>
      <c r="C48" s="229">
        <v>104.09297612680319</v>
      </c>
      <c r="D48" s="229">
        <v>120.8643089303947</v>
      </c>
      <c r="E48" s="229">
        <v>130.15418995167011</v>
      </c>
      <c r="F48" s="229">
        <v>125.7633044281169</v>
      </c>
      <c r="G48" s="229">
        <v>121.8212813682691</v>
      </c>
      <c r="H48" s="229">
        <v>147.28910185555631</v>
      </c>
      <c r="I48" s="229">
        <v>157.61328285950171</v>
      </c>
      <c r="J48" s="229">
        <v>135.89155801901089</v>
      </c>
      <c r="K48" s="229">
        <v>132.4028583902026</v>
      </c>
      <c r="L48" s="229">
        <v>148.76855605481981</v>
      </c>
      <c r="M48" s="229">
        <v>128.27472847023361</v>
      </c>
      <c r="N48" s="229">
        <v>149.22258770616239</v>
      </c>
      <c r="O48" s="229">
        <v>134.2806179907187</v>
      </c>
      <c r="P48" s="229">
        <v>134.9848146022257</v>
      </c>
      <c r="Q48" s="229">
        <v>136.5222324658113</v>
      </c>
      <c r="R48" s="229">
        <v>154.44247877285241</v>
      </c>
      <c r="S48" s="229">
        <v>153.84871243908859</v>
      </c>
      <c r="T48" s="229">
        <v>156.54355691551351</v>
      </c>
      <c r="U48" s="229">
        <v>139.91649283099409</v>
      </c>
      <c r="V48" s="229">
        <v>152.8642495702457</v>
      </c>
      <c r="W48" s="229">
        <v>145.70373504342311</v>
      </c>
      <c r="X48" s="229">
        <v>136.03725243122341</v>
      </c>
      <c r="Y48" s="229">
        <v>131.08783482156949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1.143060168923579E-2</v>
      </c>
      <c r="H49" s="229">
        <v>0</v>
      </c>
      <c r="I49" s="229">
        <v>3.0437229218990839E-2</v>
      </c>
      <c r="J49" s="229">
        <v>0</v>
      </c>
      <c r="K49" s="229">
        <v>0</v>
      </c>
      <c r="L49" s="229">
        <v>0</v>
      </c>
      <c r="M49" s="229">
        <v>1.3049916143758991E-2</v>
      </c>
      <c r="N49" s="229">
        <v>1.2069992312101541E-2</v>
      </c>
      <c r="O49" s="229">
        <v>5.4459970715418471E-2</v>
      </c>
      <c r="P49" s="229">
        <v>7.1869101128055918E-2</v>
      </c>
      <c r="Q49" s="229">
        <v>1.0536224005691781E-2</v>
      </c>
      <c r="R49" s="229">
        <v>4.5326104434382638E-3</v>
      </c>
      <c r="S49" s="229">
        <v>6.19787704716716E-3</v>
      </c>
      <c r="T49" s="229">
        <v>6.2724741563071488E-3</v>
      </c>
      <c r="U49" s="229">
        <v>6.474938458825524E-3</v>
      </c>
      <c r="V49" s="229">
        <v>4.6287327331250338E-3</v>
      </c>
      <c r="W49" s="229">
        <v>5.7425353814717873E-3</v>
      </c>
      <c r="X49" s="229">
        <v>4.1900194349724284E-3</v>
      </c>
      <c r="Y49" s="229">
        <v>1.330312573163355E-2</v>
      </c>
      <c r="DA49" s="73" t="s">
        <v>1301</v>
      </c>
    </row>
    <row r="50" spans="1:105" ht="12" customHeight="1" x14ac:dyDescent="0.25">
      <c r="A50" s="64" t="s">
        <v>159</v>
      </c>
      <c r="B50" s="229">
        <v>7.6190849838637845E-2</v>
      </c>
      <c r="C50" s="229">
        <v>5.2792081141600902E-2</v>
      </c>
      <c r="D50" s="229">
        <v>3.3528333447399812E-2</v>
      </c>
      <c r="E50" s="229">
        <v>3.1960014790723038E-2</v>
      </c>
      <c r="F50" s="229">
        <v>3.278392103302305E-2</v>
      </c>
      <c r="G50" s="229">
        <v>2.3543473912624971E-2</v>
      </c>
      <c r="H50" s="229">
        <v>2.3065056414997561E-2</v>
      </c>
      <c r="I50" s="229">
        <v>1.04559584695815E-2</v>
      </c>
      <c r="J50" s="229">
        <v>1.161849287808754E-2</v>
      </c>
      <c r="K50" s="229">
        <v>1.1360544286474769E-2</v>
      </c>
      <c r="L50" s="229">
        <v>1.2229457610560331E-2</v>
      </c>
      <c r="M50" s="229">
        <v>1.3530132175109739E-2</v>
      </c>
      <c r="N50" s="229">
        <v>2.4961851305158541E-2</v>
      </c>
      <c r="O50" s="229">
        <v>1.410058393508342E-2</v>
      </c>
      <c r="P50" s="229">
        <v>1.2387840567063411E-2</v>
      </c>
      <c r="Q50" s="229">
        <v>1.1438849135911399E-2</v>
      </c>
      <c r="R50" s="229">
        <v>1.121952379390133E-2</v>
      </c>
      <c r="S50" s="229">
        <v>1.08154583732658E-2</v>
      </c>
      <c r="T50" s="229">
        <v>2.694459828204886E-2</v>
      </c>
      <c r="U50" s="229">
        <v>1.620483189733881E-2</v>
      </c>
      <c r="V50" s="229">
        <v>2.7323511591250859E-2</v>
      </c>
      <c r="W50" s="229">
        <v>2.5180419743739309E-2</v>
      </c>
      <c r="X50" s="229">
        <v>3.3944962795728097E-2</v>
      </c>
      <c r="Y50" s="229">
        <v>2.6720201293299699E-2</v>
      </c>
      <c r="DA50" s="73" t="s">
        <v>1302</v>
      </c>
    </row>
    <row r="51" spans="1:105" ht="12" customHeight="1" x14ac:dyDescent="0.25">
      <c r="A51" s="64" t="s">
        <v>32</v>
      </c>
      <c r="B51" s="229">
        <v>0.11498486384078049</v>
      </c>
      <c r="C51" s="229">
        <v>0.19956245960640029</v>
      </c>
      <c r="D51" s="229">
        <v>0</v>
      </c>
      <c r="E51" s="229">
        <v>1.152344617419359E-2</v>
      </c>
      <c r="F51" s="229">
        <v>0</v>
      </c>
      <c r="G51" s="229">
        <v>0</v>
      </c>
      <c r="H51" s="229">
        <v>2.4894822068855141E-2</v>
      </c>
      <c r="I51" s="229">
        <v>1.128982991193595E-2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1.5463442858718969E-5</v>
      </c>
      <c r="S51" s="229">
        <v>1.7035473568093399E-5</v>
      </c>
      <c r="T51" s="229">
        <v>1.6604604419677911E-5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1303</v>
      </c>
    </row>
    <row r="52" spans="1:105" ht="12" customHeight="1" x14ac:dyDescent="0.25">
      <c r="A52" s="64" t="s">
        <v>33</v>
      </c>
      <c r="B52" s="229">
        <v>7.6143379294588041</v>
      </c>
      <c r="C52" s="229">
        <v>7.0274366235886303</v>
      </c>
      <c r="D52" s="229">
        <v>7.0049776248299276</v>
      </c>
      <c r="E52" s="229">
        <v>5.5990957448119714</v>
      </c>
      <c r="F52" s="229">
        <v>2.6902746085917522</v>
      </c>
      <c r="G52" s="229">
        <v>2.5571984705285979</v>
      </c>
      <c r="H52" s="229">
        <v>1.94420082381517</v>
      </c>
      <c r="I52" s="229">
        <v>2.9488264994392668</v>
      </c>
      <c r="J52" s="229">
        <v>2.4247393203424359</v>
      </c>
      <c r="K52" s="229">
        <v>1.3401755300231499</v>
      </c>
      <c r="L52" s="229">
        <v>2.0287453446056638</v>
      </c>
      <c r="M52" s="229">
        <v>2.37457204226699</v>
      </c>
      <c r="N52" s="229">
        <v>2.0490880292765841</v>
      </c>
      <c r="O52" s="229">
        <v>1.205862068782301</v>
      </c>
      <c r="P52" s="229">
        <v>3.800790927512832</v>
      </c>
      <c r="Q52" s="229">
        <v>0.60075071350119091</v>
      </c>
      <c r="R52" s="229">
        <v>3.7659441502099773E-2</v>
      </c>
      <c r="S52" s="229">
        <v>5.4693022661100862E-2</v>
      </c>
      <c r="T52" s="229">
        <v>5.5443037732053398E-2</v>
      </c>
      <c r="U52" s="229">
        <v>3.3507350352948331</v>
      </c>
      <c r="V52" s="229">
        <v>1.7318953639128241</v>
      </c>
      <c r="W52" s="229">
        <v>2.4468342649865962</v>
      </c>
      <c r="X52" s="229">
        <v>2.0768704568660792</v>
      </c>
      <c r="Y52" s="229">
        <v>1.0391477284846911</v>
      </c>
      <c r="DA52" s="73" t="s">
        <v>1304</v>
      </c>
    </row>
    <row r="53" spans="1:105" ht="12" customHeight="1" x14ac:dyDescent="0.25">
      <c r="A53" s="64" t="s">
        <v>35</v>
      </c>
      <c r="B53" s="229">
        <v>19.946520154022249</v>
      </c>
      <c r="C53" s="229">
        <v>15.843140663603879</v>
      </c>
      <c r="D53" s="229">
        <v>12.801603558016209</v>
      </c>
      <c r="E53" s="229">
        <v>12.28609547694303</v>
      </c>
      <c r="F53" s="229">
        <v>13.066824631099699</v>
      </c>
      <c r="G53" s="229">
        <v>14.67788735115932</v>
      </c>
      <c r="H53" s="229">
        <v>13.66049896574982</v>
      </c>
      <c r="I53" s="229">
        <v>11.86689926176105</v>
      </c>
      <c r="J53" s="229">
        <v>12.88882080553384</v>
      </c>
      <c r="K53" s="229">
        <v>11.606341555673771</v>
      </c>
      <c r="L53" s="229">
        <v>14.177890983556191</v>
      </c>
      <c r="M53" s="229">
        <v>15.879025778380569</v>
      </c>
      <c r="N53" s="229">
        <v>14.464759043962379</v>
      </c>
      <c r="O53" s="229">
        <v>17.631228931725431</v>
      </c>
      <c r="P53" s="229">
        <v>14.00787795012851</v>
      </c>
      <c r="Q53" s="229">
        <v>18.275869486954551</v>
      </c>
      <c r="R53" s="229">
        <v>19.748068277451051</v>
      </c>
      <c r="S53" s="229">
        <v>23.076118826238989</v>
      </c>
      <c r="T53" s="229">
        <v>21.188052175407829</v>
      </c>
      <c r="U53" s="229">
        <v>22.61812427245431</v>
      </c>
      <c r="V53" s="229">
        <v>23.791957876503801</v>
      </c>
      <c r="W53" s="229">
        <v>24.038193714761672</v>
      </c>
      <c r="X53" s="229">
        <v>17.118111458612169</v>
      </c>
      <c r="Y53" s="229">
        <v>17.298920348825298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1.309193552493453</v>
      </c>
      <c r="R55" s="229">
        <v>3.873385228791125</v>
      </c>
      <c r="S55" s="229">
        <v>4.1878576197087556</v>
      </c>
      <c r="T55" s="229">
        <v>2.7522041159461201</v>
      </c>
      <c r="U55" s="229">
        <v>2.2458575446628641</v>
      </c>
      <c r="V55" s="229">
        <v>1.903682763799291</v>
      </c>
      <c r="W55" s="229">
        <v>0.2840702520974136</v>
      </c>
      <c r="X55" s="229">
        <v>0.28152849990365969</v>
      </c>
      <c r="Y55" s="229">
        <v>1.276162366729052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8549.4543200000007</v>
      </c>
      <c r="C59" s="279">
        <v>8528.2875100000001</v>
      </c>
      <c r="D59" s="279">
        <v>9135.5924400000004</v>
      </c>
      <c r="E59" s="279">
        <v>9806.0249199999998</v>
      </c>
      <c r="F59" s="279">
        <v>10067.652899999999</v>
      </c>
      <c r="G59" s="279">
        <v>9722.2049499999994</v>
      </c>
      <c r="H59" s="279">
        <v>10710.482550000001</v>
      </c>
      <c r="I59" s="279">
        <v>11338.76749</v>
      </c>
      <c r="J59" s="279">
        <v>11220.65288</v>
      </c>
      <c r="K59" s="279">
        <v>10665.42813</v>
      </c>
      <c r="L59" s="279">
        <v>12006.826730000001</v>
      </c>
      <c r="M59" s="279">
        <v>11288.80155</v>
      </c>
      <c r="N59" s="279">
        <v>11203.11577</v>
      </c>
      <c r="O59" s="279">
        <v>10882.851710000001</v>
      </c>
      <c r="P59" s="279">
        <v>11184.62869</v>
      </c>
      <c r="Q59" s="279">
        <v>10331.43123</v>
      </c>
      <c r="R59" s="279">
        <v>11243.125550000001</v>
      </c>
      <c r="S59" s="279">
        <v>11475.155849999999</v>
      </c>
      <c r="T59" s="279">
        <v>12125.69535</v>
      </c>
      <c r="U59" s="279">
        <v>11247.40076</v>
      </c>
      <c r="V59" s="279">
        <v>11763.98612</v>
      </c>
      <c r="W59" s="279">
        <v>11286.71247</v>
      </c>
      <c r="X59" s="279">
        <v>10090.67445</v>
      </c>
      <c r="Y59" s="279">
        <v>9970.6542800000007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281.38646907220203</v>
      </c>
      <c r="C61" s="223">
        <f t="shared" si="2"/>
        <v>324.51064607512342</v>
      </c>
      <c r="D61" s="223">
        <f t="shared" si="2"/>
        <v>362.198247134773</v>
      </c>
      <c r="E61" s="223">
        <f t="shared" si="2"/>
        <v>387.89616377349392</v>
      </c>
      <c r="F61" s="223">
        <f t="shared" si="2"/>
        <v>421.4638909887999</v>
      </c>
      <c r="G61" s="223">
        <f t="shared" si="2"/>
        <v>430.38515545457068</v>
      </c>
      <c r="H61" s="223">
        <f t="shared" si="2"/>
        <v>511.02129524827842</v>
      </c>
      <c r="I61" s="223">
        <f t="shared" si="2"/>
        <v>521.47897722142363</v>
      </c>
      <c r="J61" s="223">
        <f t="shared" si="2"/>
        <v>412.1818331196688</v>
      </c>
      <c r="K61" s="223">
        <f t="shared" si="2"/>
        <v>422.73833358844809</v>
      </c>
      <c r="L61" s="223">
        <f t="shared" si="2"/>
        <v>401.55257748096466</v>
      </c>
      <c r="M61" s="223">
        <f t="shared" si="2"/>
        <v>325.72391744183784</v>
      </c>
      <c r="N61" s="223">
        <f t="shared" si="2"/>
        <v>256.77689882716896</v>
      </c>
      <c r="O61" s="223">
        <f t="shared" si="2"/>
        <v>493.65461406499628</v>
      </c>
      <c r="P61" s="223">
        <f t="shared" si="2"/>
        <v>513.23847393459278</v>
      </c>
      <c r="Q61" s="223">
        <f t="shared" si="2"/>
        <v>415.53781736824504</v>
      </c>
      <c r="R61" s="223">
        <f t="shared" si="2"/>
        <v>534.09767765895072</v>
      </c>
      <c r="S61" s="223">
        <f t="shared" si="2"/>
        <v>499.09035399552306</v>
      </c>
      <c r="T61" s="223">
        <f t="shared" si="2"/>
        <v>387.87429774552953</v>
      </c>
      <c r="U61" s="223">
        <f t="shared" si="2"/>
        <v>396.02776336789816</v>
      </c>
      <c r="V61" s="223">
        <f t="shared" si="2"/>
        <v>532.15707583166727</v>
      </c>
      <c r="W61" s="223">
        <f t="shared" si="2"/>
        <v>462.32355371522658</v>
      </c>
      <c r="X61" s="223">
        <f t="shared" si="2"/>
        <v>474.55368499742445</v>
      </c>
      <c r="Y61" s="223">
        <f t="shared" si="2"/>
        <v>811.91610162138966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11.490043309301569</v>
      </c>
      <c r="C66" s="260">
        <v>12.17480589096953</v>
      </c>
      <c r="D66" s="260">
        <v>12.33061417717118</v>
      </c>
      <c r="E66" s="260">
        <v>12.948828997841559</v>
      </c>
      <c r="F66" s="260">
        <v>14.828995578523999</v>
      </c>
      <c r="G66" s="260">
        <v>15.64598411227198</v>
      </c>
      <c r="H66" s="260">
        <v>15.92485560100129</v>
      </c>
      <c r="I66" s="260">
        <v>15.13394088772842</v>
      </c>
      <c r="J66" s="260">
        <v>12.842002165501331</v>
      </c>
      <c r="K66" s="260">
        <v>12.546682932403341</v>
      </c>
      <c r="L66" s="260">
        <v>12.050042604356801</v>
      </c>
      <c r="M66" s="260">
        <v>10.6060747173445</v>
      </c>
      <c r="N66" s="260">
        <v>7.8422448807591243</v>
      </c>
      <c r="O66" s="260">
        <v>16.409440706997849</v>
      </c>
      <c r="P66" s="260">
        <v>16.01157541002171</v>
      </c>
      <c r="Q66" s="260">
        <v>13.26436914381188</v>
      </c>
      <c r="R66" s="260">
        <v>16.58486949466964</v>
      </c>
      <c r="S66" s="260">
        <v>15.837364141518741</v>
      </c>
      <c r="T66" s="260">
        <v>11.790990575598819</v>
      </c>
      <c r="U66" s="260">
        <v>12.936932353948819</v>
      </c>
      <c r="V66" s="260">
        <v>16.803410198904182</v>
      </c>
      <c r="W66" s="260">
        <v>15.03349270303976</v>
      </c>
      <c r="X66" s="260">
        <v>13.84752622489205</v>
      </c>
      <c r="Y66" s="260">
        <v>24.068490949691039</v>
      </c>
      <c r="DA66" s="68" t="s">
        <v>1316</v>
      </c>
    </row>
    <row r="67" spans="1:105" ht="12" customHeight="1" x14ac:dyDescent="0.25">
      <c r="A67" s="37" t="s">
        <v>159</v>
      </c>
      <c r="B67" s="226">
        <v>4.3722159514245323E-2</v>
      </c>
      <c r="C67" s="226">
        <v>4.0433823595017702E-2</v>
      </c>
      <c r="D67" s="226">
        <v>3.2210416475610307E-2</v>
      </c>
      <c r="E67" s="226">
        <v>3.3596598632899259E-2</v>
      </c>
      <c r="F67" s="226">
        <v>3.711199598908848E-2</v>
      </c>
      <c r="G67" s="226">
        <v>2.5056120262553942E-2</v>
      </c>
      <c r="H67" s="226">
        <v>2.684298419935148E-2</v>
      </c>
      <c r="I67" s="226">
        <v>1.3322819303548381E-2</v>
      </c>
      <c r="J67" s="226">
        <v>1.1565862777915589E-2</v>
      </c>
      <c r="K67" s="226">
        <v>1.2268962129990671E-2</v>
      </c>
      <c r="L67" s="226">
        <v>1.038507642316463E-2</v>
      </c>
      <c r="M67" s="226">
        <v>9.0294848476479648E-3</v>
      </c>
      <c r="N67" s="226">
        <v>1.351005668274023E-2</v>
      </c>
      <c r="O67" s="226">
        <v>1.3112971101584809E-2</v>
      </c>
      <c r="P67" s="226">
        <v>1.4147295519782121E-2</v>
      </c>
      <c r="Q67" s="226">
        <v>8.296962829661551E-3</v>
      </c>
      <c r="R67" s="226">
        <v>9.4170569195550884E-3</v>
      </c>
      <c r="S67" s="226">
        <v>7.4192766567977939E-3</v>
      </c>
      <c r="T67" s="226">
        <v>1.49754208212249E-2</v>
      </c>
      <c r="U67" s="226">
        <v>9.2620732470784402E-3</v>
      </c>
      <c r="V67" s="226">
        <v>1.927548383436014E-2</v>
      </c>
      <c r="W67" s="226">
        <v>1.5731362291964118E-2</v>
      </c>
      <c r="X67" s="226">
        <v>2.7405096564989379E-2</v>
      </c>
      <c r="Y67" s="226">
        <v>3.7119258081185567E-2</v>
      </c>
      <c r="DA67" s="69" t="s">
        <v>1317</v>
      </c>
    </row>
    <row r="68" spans="1:105" ht="12" customHeight="1" x14ac:dyDescent="0.25">
      <c r="A68" s="37" t="s">
        <v>35</v>
      </c>
      <c r="B68" s="226">
        <v>11.44632114978732</v>
      </c>
      <c r="C68" s="226">
        <v>12.13437206737451</v>
      </c>
      <c r="D68" s="226">
        <v>12.298403760695569</v>
      </c>
      <c r="E68" s="226">
        <v>12.91523239920866</v>
      </c>
      <c r="F68" s="226">
        <v>14.79188358253492</v>
      </c>
      <c r="G68" s="226">
        <v>15.620927992009429</v>
      </c>
      <c r="H68" s="226">
        <v>15.898012616801941</v>
      </c>
      <c r="I68" s="226">
        <v>15.12061806842487</v>
      </c>
      <c r="J68" s="226">
        <v>12.83043630272342</v>
      </c>
      <c r="K68" s="226">
        <v>12.53441397027335</v>
      </c>
      <c r="L68" s="226">
        <v>12.039657527933629</v>
      </c>
      <c r="M68" s="226">
        <v>10.59704523249685</v>
      </c>
      <c r="N68" s="226">
        <v>7.8287348240763839</v>
      </c>
      <c r="O68" s="226">
        <v>16.396327735896261</v>
      </c>
      <c r="P68" s="226">
        <v>15.997428114501931</v>
      </c>
      <c r="Q68" s="226">
        <v>13.256072180982221</v>
      </c>
      <c r="R68" s="226">
        <v>16.575452437750091</v>
      </c>
      <c r="S68" s="226">
        <v>15.82994486486195</v>
      </c>
      <c r="T68" s="226">
        <v>11.7760151547776</v>
      </c>
      <c r="U68" s="226">
        <v>12.92767028070174</v>
      </c>
      <c r="V68" s="226">
        <v>16.784134715069818</v>
      </c>
      <c r="W68" s="226">
        <v>15.017761340747789</v>
      </c>
      <c r="X68" s="226">
        <v>13.82012112832706</v>
      </c>
      <c r="Y68" s="226">
        <v>24.031371691609849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164.00914611303091</v>
      </c>
      <c r="C72" s="261">
        <f t="shared" si="3"/>
        <v>197.88795209816669</v>
      </c>
      <c r="D72" s="261">
        <f t="shared" si="3"/>
        <v>231.67420237176711</v>
      </c>
      <c r="E72" s="261">
        <f t="shared" si="3"/>
        <v>250.91783702246201</v>
      </c>
      <c r="F72" s="261">
        <f t="shared" si="3"/>
        <v>265.77034313989611</v>
      </c>
      <c r="G72" s="261">
        <f t="shared" si="3"/>
        <v>266.8480007718079</v>
      </c>
      <c r="H72" s="261">
        <f t="shared" si="3"/>
        <v>340.57712978587278</v>
      </c>
      <c r="I72" s="261">
        <f t="shared" si="3"/>
        <v>356.69129664090428</v>
      </c>
      <c r="J72" s="261">
        <f t="shared" si="3"/>
        <v>273.65478152202581</v>
      </c>
      <c r="K72" s="261">
        <f t="shared" si="3"/>
        <v>284.84814256778083</v>
      </c>
      <c r="L72" s="261">
        <f t="shared" si="3"/>
        <v>270.76215198145081</v>
      </c>
      <c r="M72" s="261">
        <f t="shared" si="3"/>
        <v>211.6642649460064</v>
      </c>
      <c r="N72" s="261">
        <f t="shared" si="3"/>
        <v>172.7900593358481</v>
      </c>
      <c r="O72" s="261">
        <f t="shared" si="3"/>
        <v>320.79373652053948</v>
      </c>
      <c r="P72" s="261">
        <f t="shared" si="3"/>
        <v>341.84383744414617</v>
      </c>
      <c r="Q72" s="261">
        <f t="shared" si="3"/>
        <v>274.68413168173322</v>
      </c>
      <c r="R72" s="261">
        <f t="shared" si="3"/>
        <v>359.3980365211728</v>
      </c>
      <c r="S72" s="261">
        <f t="shared" si="3"/>
        <v>333.7610790685946</v>
      </c>
      <c r="T72" s="261">
        <f t="shared" si="3"/>
        <v>262.59702521376198</v>
      </c>
      <c r="U72" s="261">
        <f t="shared" si="3"/>
        <v>261.15013273782182</v>
      </c>
      <c r="V72" s="261">
        <f t="shared" si="3"/>
        <v>356.36383865723229</v>
      </c>
      <c r="W72" s="261">
        <f t="shared" si="3"/>
        <v>305.23902553608821</v>
      </c>
      <c r="X72" s="261">
        <f t="shared" si="3"/>
        <v>322.67852221201662</v>
      </c>
      <c r="Y72" s="261">
        <f t="shared" si="3"/>
        <v>553.64681052361334</v>
      </c>
      <c r="DA72" s="70"/>
    </row>
    <row r="73" spans="1:105" ht="12" customHeight="1" x14ac:dyDescent="0.25">
      <c r="A73" s="60" t="s">
        <v>1052</v>
      </c>
      <c r="B73" s="262">
        <v>164.00914611303091</v>
      </c>
      <c r="C73" s="262">
        <v>197.88795209816669</v>
      </c>
      <c r="D73" s="262">
        <v>231.67420237176711</v>
      </c>
      <c r="E73" s="262">
        <v>250.91783702246201</v>
      </c>
      <c r="F73" s="262">
        <v>265.77034313989611</v>
      </c>
      <c r="G73" s="262">
        <v>266.8480007718079</v>
      </c>
      <c r="H73" s="262">
        <v>340.57712978587278</v>
      </c>
      <c r="I73" s="262">
        <v>356.69129664090428</v>
      </c>
      <c r="J73" s="262">
        <v>273.65478152202581</v>
      </c>
      <c r="K73" s="262">
        <v>284.84814256778083</v>
      </c>
      <c r="L73" s="262">
        <v>270.76215198145081</v>
      </c>
      <c r="M73" s="262">
        <v>211.6642649460064</v>
      </c>
      <c r="N73" s="262">
        <v>172.7900593358481</v>
      </c>
      <c r="O73" s="262">
        <v>320.79373652053948</v>
      </c>
      <c r="P73" s="262">
        <v>341.84383744414617</v>
      </c>
      <c r="Q73" s="262">
        <v>274.68413168173322</v>
      </c>
      <c r="R73" s="262">
        <v>359.3980365211728</v>
      </c>
      <c r="S73" s="262">
        <v>333.7610790685946</v>
      </c>
      <c r="T73" s="262">
        <v>262.59702521376198</v>
      </c>
      <c r="U73" s="262">
        <v>261.15013273782182</v>
      </c>
      <c r="V73" s="262">
        <v>356.36383865723229</v>
      </c>
      <c r="W73" s="262">
        <v>305.23902553608821</v>
      </c>
      <c r="X73" s="262">
        <v>322.67852221201662</v>
      </c>
      <c r="Y73" s="262">
        <v>553.64681052361334</v>
      </c>
      <c r="DA73" s="72" t="s">
        <v>1322</v>
      </c>
    </row>
    <row r="74" spans="1:105" ht="12" customHeight="1" x14ac:dyDescent="0.25">
      <c r="A74" s="64" t="s">
        <v>28</v>
      </c>
      <c r="B74" s="229">
        <v>8.1495075232746725E-2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2.8133374390714779E-2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1323</v>
      </c>
    </row>
    <row r="75" spans="1:105" ht="12" customHeight="1" x14ac:dyDescent="0.25">
      <c r="A75" s="64" t="s">
        <v>30</v>
      </c>
      <c r="B75" s="229">
        <v>126.0506438607915</v>
      </c>
      <c r="C75" s="229">
        <v>161.9195759768057</v>
      </c>
      <c r="D75" s="229">
        <v>199.00684481542021</v>
      </c>
      <c r="E75" s="229">
        <v>220.5387362185009</v>
      </c>
      <c r="F75" s="229">
        <v>236.12436527641049</v>
      </c>
      <c r="G75" s="229">
        <v>233.71523409582591</v>
      </c>
      <c r="H75" s="229">
        <v>307.86029983748131</v>
      </c>
      <c r="I75" s="229">
        <v>325.94444470721521</v>
      </c>
      <c r="J75" s="229">
        <v>245.9210233418888</v>
      </c>
      <c r="K75" s="229">
        <v>259.45595293268701</v>
      </c>
      <c r="L75" s="229">
        <v>244.145244135609</v>
      </c>
      <c r="M75" s="229">
        <v>185.2628260016038</v>
      </c>
      <c r="N75" s="229">
        <v>155.51331690308879</v>
      </c>
      <c r="O75" s="229">
        <v>281.20262550442959</v>
      </c>
      <c r="P75" s="229">
        <v>301.83417738298323</v>
      </c>
      <c r="Q75" s="229">
        <v>239.2680774941021</v>
      </c>
      <c r="R75" s="229">
        <v>311.62781572144308</v>
      </c>
      <c r="S75" s="229">
        <v>283.40579430215939</v>
      </c>
      <c r="T75" s="229">
        <v>227.65301835419919</v>
      </c>
      <c r="U75" s="229">
        <v>217.29625638586191</v>
      </c>
      <c r="V75" s="229">
        <v>302.09716939793122</v>
      </c>
      <c r="W75" s="229">
        <v>257.81737785595391</v>
      </c>
      <c r="X75" s="229">
        <v>282.19713287324993</v>
      </c>
      <c r="Y75" s="229">
        <v>481.46050200710101</v>
      </c>
      <c r="DA75" s="73" t="s">
        <v>1324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2.192971309815606E-2</v>
      </c>
      <c r="H76" s="229">
        <v>0</v>
      </c>
      <c r="I76" s="229">
        <v>6.294422396527169E-2</v>
      </c>
      <c r="J76" s="229">
        <v>0</v>
      </c>
      <c r="K76" s="229">
        <v>0</v>
      </c>
      <c r="L76" s="229">
        <v>0</v>
      </c>
      <c r="M76" s="229">
        <v>1.8847549885383431E-2</v>
      </c>
      <c r="N76" s="229">
        <v>1.257882314134522E-2</v>
      </c>
      <c r="O76" s="229">
        <v>0.1140468891134275</v>
      </c>
      <c r="P76" s="229">
        <v>0.16070363975507149</v>
      </c>
      <c r="Q76" s="229">
        <v>1.8465725445270611E-2</v>
      </c>
      <c r="R76" s="229">
        <v>9.145718867166695E-3</v>
      </c>
      <c r="S76" s="229">
        <v>1.1417152862003741E-2</v>
      </c>
      <c r="T76" s="229">
        <v>9.1217275394010304E-3</v>
      </c>
      <c r="U76" s="229">
        <v>1.0055854452635019E-2</v>
      </c>
      <c r="V76" s="229">
        <v>9.147508724294949E-3</v>
      </c>
      <c r="W76" s="229">
        <v>1.016120426737767E-2</v>
      </c>
      <c r="X76" s="229">
        <v>8.6918211747198226E-3</v>
      </c>
      <c r="Y76" s="229">
        <v>4.8859832048747741E-2</v>
      </c>
      <c r="DA76" s="73" t="s">
        <v>1325</v>
      </c>
    </row>
    <row r="77" spans="1:105" ht="12" customHeight="1" x14ac:dyDescent="0.25">
      <c r="A77" s="64" t="s">
        <v>159</v>
      </c>
      <c r="B77" s="229">
        <v>0.1039881036198361</v>
      </c>
      <c r="C77" s="229">
        <v>8.2119579163229109E-2</v>
      </c>
      <c r="D77" s="229">
        <v>5.5205444107813063E-2</v>
      </c>
      <c r="E77" s="229">
        <v>5.4154393908393862E-2</v>
      </c>
      <c r="F77" s="229">
        <v>6.1552792210697177E-2</v>
      </c>
      <c r="G77" s="229">
        <v>4.5168368409161642E-2</v>
      </c>
      <c r="H77" s="229">
        <v>4.821005148536521E-2</v>
      </c>
      <c r="I77" s="229">
        <v>2.1622933774480359E-2</v>
      </c>
      <c r="J77" s="229">
        <v>2.102582161777861E-2</v>
      </c>
      <c r="K77" s="229">
        <v>2.2262063519766229E-2</v>
      </c>
      <c r="L77" s="229">
        <v>2.0069858800512291E-2</v>
      </c>
      <c r="M77" s="229">
        <v>1.9541109560935261E-2</v>
      </c>
      <c r="N77" s="229">
        <v>2.6014160136070281E-2</v>
      </c>
      <c r="O77" s="229">
        <v>2.952861911884485E-2</v>
      </c>
      <c r="P77" s="229">
        <v>2.7699957792507741E-2</v>
      </c>
      <c r="Q77" s="229">
        <v>2.004766104436503E-2</v>
      </c>
      <c r="R77" s="229">
        <v>2.263830340660658E-2</v>
      </c>
      <c r="S77" s="229">
        <v>1.99232318712507E-2</v>
      </c>
      <c r="T77" s="229">
        <v>3.9184104718920663E-2</v>
      </c>
      <c r="U77" s="229">
        <v>2.5166792244480169E-2</v>
      </c>
      <c r="V77" s="229">
        <v>5.3997946105347069E-2</v>
      </c>
      <c r="W77" s="229">
        <v>4.4555822743379971E-2</v>
      </c>
      <c r="X77" s="229">
        <v>7.0415794241996801E-2</v>
      </c>
      <c r="Y77" s="229">
        <v>9.8138179991405811E-2</v>
      </c>
      <c r="DA77" s="73" t="s">
        <v>1326</v>
      </c>
    </row>
    <row r="78" spans="1:105" ht="12" customHeight="1" x14ac:dyDescent="0.25">
      <c r="A78" s="64" t="s">
        <v>32</v>
      </c>
      <c r="B78" s="229">
        <v>0.15693561577422091</v>
      </c>
      <c r="C78" s="229">
        <v>0.31042506461717312</v>
      </c>
      <c r="D78" s="229">
        <v>0</v>
      </c>
      <c r="E78" s="229">
        <v>1.9525812093196961E-2</v>
      </c>
      <c r="F78" s="229">
        <v>0</v>
      </c>
      <c r="G78" s="229">
        <v>0</v>
      </c>
      <c r="H78" s="229">
        <v>5.2034585654779537E-2</v>
      </c>
      <c r="I78" s="229">
        <v>2.3347380847115139E-2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3.1201512432879883E-5</v>
      </c>
      <c r="S78" s="229">
        <v>3.1381165570627849E-5</v>
      </c>
      <c r="T78" s="229">
        <v>2.4147198321022359E-5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1327</v>
      </c>
    </row>
    <row r="79" spans="1:105" ht="12" customHeight="1" x14ac:dyDescent="0.25">
      <c r="A79" s="64" t="s">
        <v>33</v>
      </c>
      <c r="B79" s="229">
        <v>10.39233140569949</v>
      </c>
      <c r="C79" s="229">
        <v>10.93137693468589</v>
      </c>
      <c r="D79" s="229">
        <v>11.533913588360001</v>
      </c>
      <c r="E79" s="229">
        <v>9.4873434346273537</v>
      </c>
      <c r="F79" s="229">
        <v>5.0510710358764284</v>
      </c>
      <c r="G79" s="229">
        <v>4.9060084777991131</v>
      </c>
      <c r="H79" s="229">
        <v>4.063723934924905</v>
      </c>
      <c r="I79" s="229">
        <v>6.0981764890617516</v>
      </c>
      <c r="J79" s="229">
        <v>4.3880163248441661</v>
      </c>
      <c r="K79" s="229">
        <v>2.6262010009970829</v>
      </c>
      <c r="L79" s="229">
        <v>3.329389896512899</v>
      </c>
      <c r="M79" s="229">
        <v>3.429513609899137</v>
      </c>
      <c r="N79" s="229">
        <v>2.1354707819884262</v>
      </c>
      <c r="O79" s="229">
        <v>2.5252458978199201</v>
      </c>
      <c r="P79" s="229">
        <v>8.4987974861553468</v>
      </c>
      <c r="Q79" s="229">
        <v>1.0528722368251371</v>
      </c>
      <c r="R79" s="229">
        <v>7.5987704871334258E-2</v>
      </c>
      <c r="S79" s="229">
        <v>0.1007504013801359</v>
      </c>
      <c r="T79" s="229">
        <v>8.0627878496715655E-2</v>
      </c>
      <c r="U79" s="229">
        <v>5.2038338338711414</v>
      </c>
      <c r="V79" s="229">
        <v>3.4226491060032829</v>
      </c>
      <c r="W79" s="229">
        <v>4.3295828625047994</v>
      </c>
      <c r="X79" s="229">
        <v>4.3082823109285657</v>
      </c>
      <c r="Y79" s="229">
        <v>3.816590515029668</v>
      </c>
      <c r="DA79" s="73" t="s">
        <v>1328</v>
      </c>
    </row>
    <row r="80" spans="1:105" ht="12" customHeight="1" x14ac:dyDescent="0.25">
      <c r="A80" s="64" t="s">
        <v>35</v>
      </c>
      <c r="B80" s="229">
        <v>27.223752051913031</v>
      </c>
      <c r="C80" s="229">
        <v>24.644454542894731</v>
      </c>
      <c r="D80" s="229">
        <v>21.07823852387904</v>
      </c>
      <c r="E80" s="229">
        <v>20.818077163332141</v>
      </c>
      <c r="F80" s="229">
        <v>24.533354035398439</v>
      </c>
      <c r="G80" s="229">
        <v>28.159660116675589</v>
      </c>
      <c r="H80" s="229">
        <v>28.552861376326561</v>
      </c>
      <c r="I80" s="229">
        <v>24.540760906040529</v>
      </c>
      <c r="J80" s="229">
        <v>23.32471603367507</v>
      </c>
      <c r="K80" s="229">
        <v>22.7437265705769</v>
      </c>
      <c r="L80" s="229">
        <v>23.26744809052834</v>
      </c>
      <c r="M80" s="229">
        <v>22.933536675057169</v>
      </c>
      <c r="N80" s="229">
        <v>15.07454529310275</v>
      </c>
      <c r="O80" s="229">
        <v>36.92228961005776</v>
      </c>
      <c r="P80" s="229">
        <v>31.322458977460091</v>
      </c>
      <c r="Q80" s="229">
        <v>32.030183492434531</v>
      </c>
      <c r="R80" s="229">
        <v>39.846857101219612</v>
      </c>
      <c r="S80" s="229">
        <v>42.508680649183447</v>
      </c>
      <c r="T80" s="229">
        <v>30.812664064999531</v>
      </c>
      <c r="U80" s="229">
        <v>35.126907710666899</v>
      </c>
      <c r="V80" s="229">
        <v>47.018731646759242</v>
      </c>
      <c r="W80" s="229">
        <v>42.534695971152281</v>
      </c>
      <c r="X80" s="229">
        <v>35.509993678145889</v>
      </c>
      <c r="Y80" s="229">
        <v>63.53562011809089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2.2944850718818111</v>
      </c>
      <c r="R82" s="229">
        <v>7.8155607698524889</v>
      </c>
      <c r="S82" s="229">
        <v>7.7144819499728348</v>
      </c>
      <c r="T82" s="229">
        <v>4.0023849366098938</v>
      </c>
      <c r="U82" s="229">
        <v>3.4879121607247661</v>
      </c>
      <c r="V82" s="229">
        <v>3.7621430517089092</v>
      </c>
      <c r="W82" s="229">
        <v>0.50265181946645554</v>
      </c>
      <c r="X82" s="229">
        <v>0.58400573427551172</v>
      </c>
      <c r="Y82" s="229">
        <v>4.6870998713516103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89.984240010564875</v>
      </c>
      <c r="C85" s="261">
        <v>97.066237813132616</v>
      </c>
      <c r="D85" s="261">
        <v>99.900292254191513</v>
      </c>
      <c r="E85" s="261">
        <v>104.65171861207411</v>
      </c>
      <c r="F85" s="261">
        <v>119.14572371995359</v>
      </c>
      <c r="G85" s="261">
        <v>125.2667459954358</v>
      </c>
      <c r="H85" s="261">
        <v>129.97972464457521</v>
      </c>
      <c r="I85" s="261">
        <v>125.6028810931755</v>
      </c>
      <c r="J85" s="261">
        <v>105.91310458803289</v>
      </c>
      <c r="K85" s="261">
        <v>105.6433289176197</v>
      </c>
      <c r="L85" s="261">
        <v>99.880859029841702</v>
      </c>
      <c r="M85" s="261">
        <v>87.438512940046976</v>
      </c>
      <c r="N85" s="261">
        <v>63.948883356297827</v>
      </c>
      <c r="O85" s="261">
        <v>131.81940547573311</v>
      </c>
      <c r="P85" s="261">
        <v>130.71671207891731</v>
      </c>
      <c r="Q85" s="261">
        <v>107.3400811537231</v>
      </c>
      <c r="R85" s="261">
        <v>132.44608926397791</v>
      </c>
      <c r="S85" s="261">
        <v>125.18640853188791</v>
      </c>
      <c r="T85" s="261">
        <v>95.055529032384385</v>
      </c>
      <c r="U85" s="261">
        <v>102.322883166897</v>
      </c>
      <c r="V85" s="261">
        <v>133.15771296727871</v>
      </c>
      <c r="W85" s="261">
        <v>119.2349625845291</v>
      </c>
      <c r="X85" s="261">
        <v>116.0790788663514</v>
      </c>
      <c r="Y85" s="261">
        <v>196.19285833683301</v>
      </c>
      <c r="DA85" s="70" t="s">
        <v>1334</v>
      </c>
    </row>
    <row r="86" spans="1:105" ht="12" customHeight="1" x14ac:dyDescent="0.25">
      <c r="A86" s="60" t="s">
        <v>1012</v>
      </c>
      <c r="B86" s="262">
        <v>89.984240010564875</v>
      </c>
      <c r="C86" s="262">
        <v>97.066237813132616</v>
      </c>
      <c r="D86" s="262">
        <v>99.900292254191513</v>
      </c>
      <c r="E86" s="262">
        <v>104.65171861207411</v>
      </c>
      <c r="F86" s="262">
        <v>119.14572371995359</v>
      </c>
      <c r="G86" s="262">
        <v>125.2667459954358</v>
      </c>
      <c r="H86" s="262">
        <v>129.97972464457521</v>
      </c>
      <c r="I86" s="262">
        <v>125.6028810931755</v>
      </c>
      <c r="J86" s="262">
        <v>105.91310458803289</v>
      </c>
      <c r="K86" s="262">
        <v>105.6433289176197</v>
      </c>
      <c r="L86" s="262">
        <v>99.880859029841702</v>
      </c>
      <c r="M86" s="262">
        <v>87.438512940046976</v>
      </c>
      <c r="N86" s="262">
        <v>63.948883356297827</v>
      </c>
      <c r="O86" s="262">
        <v>131.81940547573311</v>
      </c>
      <c r="P86" s="262">
        <v>130.71671207891731</v>
      </c>
      <c r="Q86" s="262">
        <v>107.3400811537231</v>
      </c>
      <c r="R86" s="262">
        <v>132.44608926397791</v>
      </c>
      <c r="S86" s="262">
        <v>125.18640853188791</v>
      </c>
      <c r="T86" s="262">
        <v>95.055529032384385</v>
      </c>
      <c r="U86" s="262">
        <v>102.322883166897</v>
      </c>
      <c r="V86" s="262">
        <v>133.15771296727871</v>
      </c>
      <c r="W86" s="262">
        <v>119.2349625845291</v>
      </c>
      <c r="X86" s="262">
        <v>116.0790788663514</v>
      </c>
      <c r="Y86" s="262">
        <v>196.19285833683301</v>
      </c>
      <c r="DA86" s="72" t="s">
        <v>1335</v>
      </c>
    </row>
    <row r="87" spans="1:105" ht="12" customHeight="1" x14ac:dyDescent="0.25">
      <c r="A87" s="59" t="s">
        <v>28</v>
      </c>
      <c r="B87" s="230">
        <v>0.26602434013220988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0.11882079120080249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1336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</v>
      </c>
      <c r="F88" s="295">
        <v>0</v>
      </c>
      <c r="G88" s="295">
        <v>9.7321264494210941E-2</v>
      </c>
      <c r="H88" s="295">
        <v>0</v>
      </c>
      <c r="I88" s="295">
        <v>0.32074647970325187</v>
      </c>
      <c r="J88" s="295">
        <v>0</v>
      </c>
      <c r="K88" s="295">
        <v>0</v>
      </c>
      <c r="L88" s="295">
        <v>0</v>
      </c>
      <c r="M88" s="295">
        <v>7.1739817648893658E-2</v>
      </c>
      <c r="N88" s="295">
        <v>5.3126429033087931E-2</v>
      </c>
      <c r="O88" s="295">
        <v>0.40559131889439132</v>
      </c>
      <c r="P88" s="295">
        <v>0.66664793316571447</v>
      </c>
      <c r="Q88" s="295">
        <v>6.1808325899278357E-2</v>
      </c>
      <c r="R88" s="295">
        <v>3.0375000641745399E-2</v>
      </c>
      <c r="S88" s="295">
        <v>3.3598274597966271E-2</v>
      </c>
      <c r="T88" s="295">
        <v>2.8096004804576091E-2</v>
      </c>
      <c r="U88" s="295">
        <v>2.926284641581172E-2</v>
      </c>
      <c r="V88" s="295">
        <v>2.587112953137204E-2</v>
      </c>
      <c r="W88" s="295">
        <v>2.844769921310706E-2</v>
      </c>
      <c r="X88" s="295">
        <v>2.8349650847042419E-2</v>
      </c>
      <c r="Y88" s="295">
        <v>0.1505269473675406</v>
      </c>
      <c r="DA88" s="122" t="s">
        <v>1337</v>
      </c>
    </row>
    <row r="89" spans="1:105" ht="12" customHeight="1" x14ac:dyDescent="0.25">
      <c r="A89" s="59" t="s">
        <v>159</v>
      </c>
      <c r="B89" s="295">
        <v>0.33944832332581171</v>
      </c>
      <c r="C89" s="295">
        <v>0.31837036622242693</v>
      </c>
      <c r="D89" s="295">
        <v>0.26096267171347942</v>
      </c>
      <c r="E89" s="295">
        <v>0.27127207600197167</v>
      </c>
      <c r="F89" s="295">
        <v>0.2981817343863607</v>
      </c>
      <c r="G89" s="295">
        <v>0.20045144726902969</v>
      </c>
      <c r="H89" s="295">
        <v>0.2186963331034146</v>
      </c>
      <c r="I89" s="295">
        <v>0.1101845324655627</v>
      </c>
      <c r="J89" s="295">
        <v>9.5388274994920919E-2</v>
      </c>
      <c r="K89" s="295">
        <v>0.10330491403660159</v>
      </c>
      <c r="L89" s="295">
        <v>8.6080222974581497E-2</v>
      </c>
      <c r="M89" s="295">
        <v>7.4379728138866716E-2</v>
      </c>
      <c r="N89" s="295">
        <v>0.10987032863048291</v>
      </c>
      <c r="O89" s="295">
        <v>0.1050142767299064</v>
      </c>
      <c r="P89" s="295">
        <v>0.11490791147790461</v>
      </c>
      <c r="Q89" s="295">
        <v>6.7103367859600652E-2</v>
      </c>
      <c r="R89" s="295">
        <v>7.5186925215068381E-2</v>
      </c>
      <c r="S89" s="295">
        <v>5.8629872384116932E-2</v>
      </c>
      <c r="T89" s="295">
        <v>0.1206916989890819</v>
      </c>
      <c r="U89" s="295">
        <v>7.3236141165098703E-2</v>
      </c>
      <c r="V89" s="295">
        <v>0.1527178492226203</v>
      </c>
      <c r="W89" s="295">
        <v>0.12474019911847491</v>
      </c>
      <c r="X89" s="295">
        <v>0.22967145098243891</v>
      </c>
      <c r="Y89" s="295">
        <v>0.30234325487598929</v>
      </c>
      <c r="DA89" s="122" t="s">
        <v>1338</v>
      </c>
    </row>
    <row r="90" spans="1:105" ht="12" customHeight="1" x14ac:dyDescent="0.25">
      <c r="A90" s="59" t="s">
        <v>32</v>
      </c>
      <c r="B90" s="295">
        <v>0.51228486519395855</v>
      </c>
      <c r="C90" s="295">
        <v>1.203490598878316</v>
      </c>
      <c r="D90" s="295">
        <v>0</v>
      </c>
      <c r="E90" s="295">
        <v>9.7809377963049199E-2</v>
      </c>
      <c r="F90" s="295">
        <v>0</v>
      </c>
      <c r="G90" s="295">
        <v>0</v>
      </c>
      <c r="H90" s="295">
        <v>0.23604565285955559</v>
      </c>
      <c r="I90" s="295">
        <v>0.11897184118331509</v>
      </c>
      <c r="J90" s="295">
        <v>0</v>
      </c>
      <c r="K90" s="295">
        <v>0</v>
      </c>
      <c r="L90" s="295">
        <v>0</v>
      </c>
      <c r="M90" s="295">
        <v>0</v>
      </c>
      <c r="N90" s="295">
        <v>0</v>
      </c>
      <c r="O90" s="295">
        <v>0</v>
      </c>
      <c r="P90" s="295">
        <v>0</v>
      </c>
      <c r="Q90" s="295">
        <v>0</v>
      </c>
      <c r="R90" s="295">
        <v>1.03627278941908E-4</v>
      </c>
      <c r="S90" s="295">
        <v>9.2348156391518934E-5</v>
      </c>
      <c r="T90" s="295">
        <v>7.4376240368285057E-5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1339</v>
      </c>
    </row>
    <row r="91" spans="1:105" ht="12" customHeight="1" x14ac:dyDescent="0.25">
      <c r="A91" s="59" t="s">
        <v>35</v>
      </c>
      <c r="B91" s="295">
        <v>88.866482481912897</v>
      </c>
      <c r="C91" s="295">
        <v>95.544376848031874</v>
      </c>
      <c r="D91" s="295">
        <v>99.639329582478027</v>
      </c>
      <c r="E91" s="295">
        <v>104.2826371581091</v>
      </c>
      <c r="F91" s="295">
        <v>118.8475419855672</v>
      </c>
      <c r="G91" s="295">
        <v>124.9689732836725</v>
      </c>
      <c r="H91" s="295">
        <v>129.52498265861229</v>
      </c>
      <c r="I91" s="295">
        <v>125.0529782398234</v>
      </c>
      <c r="J91" s="295">
        <v>105.81771631303801</v>
      </c>
      <c r="K91" s="295">
        <v>105.5400240035831</v>
      </c>
      <c r="L91" s="295">
        <v>99.794778806867114</v>
      </c>
      <c r="M91" s="295">
        <v>87.292393394259221</v>
      </c>
      <c r="N91" s="295">
        <v>63.667065807433453</v>
      </c>
      <c r="O91" s="295">
        <v>131.30879988010881</v>
      </c>
      <c r="P91" s="295">
        <v>129.93515623427371</v>
      </c>
      <c r="Q91" s="295">
        <v>107.2111694599642</v>
      </c>
      <c r="R91" s="295">
        <v>132.3404237108422</v>
      </c>
      <c r="S91" s="295">
        <v>125.0940880367494</v>
      </c>
      <c r="T91" s="295">
        <v>94.906666952350363</v>
      </c>
      <c r="U91" s="295">
        <v>102.2203841793161</v>
      </c>
      <c r="V91" s="295">
        <v>132.97912398852469</v>
      </c>
      <c r="W91" s="295">
        <v>119.08177468619751</v>
      </c>
      <c r="X91" s="295">
        <v>115.8210577645219</v>
      </c>
      <c r="Y91" s="295">
        <v>195.73998813458951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15.903039639304662</v>
      </c>
      <c r="C93" s="261">
        <f t="shared" si="4"/>
        <v>17.381650272854557</v>
      </c>
      <c r="D93" s="261">
        <f t="shared" si="4"/>
        <v>18.293138331643188</v>
      </c>
      <c r="E93" s="261">
        <f t="shared" si="4"/>
        <v>19.37777914111625</v>
      </c>
      <c r="F93" s="261">
        <f t="shared" si="4"/>
        <v>21.718828550426238</v>
      </c>
      <c r="G93" s="261">
        <f t="shared" si="4"/>
        <v>22.624424575055002</v>
      </c>
      <c r="H93" s="261">
        <f t="shared" si="4"/>
        <v>24.539585216829092</v>
      </c>
      <c r="I93" s="261">
        <f t="shared" si="4"/>
        <v>24.050858599615445</v>
      </c>
      <c r="J93" s="261">
        <f t="shared" si="4"/>
        <v>19.771944844108706</v>
      </c>
      <c r="K93" s="261">
        <f t="shared" si="4"/>
        <v>19.700179170644212</v>
      </c>
      <c r="L93" s="261">
        <f t="shared" si="4"/>
        <v>18.85952386531536</v>
      </c>
      <c r="M93" s="261">
        <f t="shared" si="4"/>
        <v>16.015064838439969</v>
      </c>
      <c r="N93" s="261">
        <f t="shared" si="4"/>
        <v>12.195711254263937</v>
      </c>
      <c r="O93" s="261">
        <f t="shared" si="4"/>
        <v>24.632031361725872</v>
      </c>
      <c r="P93" s="261">
        <f t="shared" si="4"/>
        <v>24.666349001507616</v>
      </c>
      <c r="Q93" s="261">
        <f t="shared" si="4"/>
        <v>20.249235388976818</v>
      </c>
      <c r="R93" s="261">
        <f t="shared" si="4"/>
        <v>25.668682379130399</v>
      </c>
      <c r="S93" s="261">
        <f t="shared" si="4"/>
        <v>24.305502253521787</v>
      </c>
      <c r="T93" s="261">
        <f t="shared" si="4"/>
        <v>18.430752923784407</v>
      </c>
      <c r="U93" s="261">
        <f t="shared" si="4"/>
        <v>19.617815109230559</v>
      </c>
      <c r="V93" s="261">
        <f t="shared" si="4"/>
        <v>25.832114008252034</v>
      </c>
      <c r="W93" s="261">
        <f t="shared" si="4"/>
        <v>22.816072891569497</v>
      </c>
      <c r="X93" s="261">
        <f t="shared" si="4"/>
        <v>21.948557694164403</v>
      </c>
      <c r="Y93" s="261">
        <f t="shared" si="4"/>
        <v>38.007941811252223</v>
      </c>
      <c r="DA93" s="70"/>
    </row>
    <row r="94" spans="1:105" ht="12" customHeight="1" x14ac:dyDescent="0.25">
      <c r="A94" s="60" t="s">
        <v>1022</v>
      </c>
      <c r="B94" s="262">
        <v>12.30566643942093</v>
      </c>
      <c r="C94" s="262">
        <v>13.04118004708304</v>
      </c>
      <c r="D94" s="262">
        <v>13.21160119503579</v>
      </c>
      <c r="E94" s="262">
        <v>13.874152522297569</v>
      </c>
      <c r="F94" s="262">
        <v>15.889427371320879</v>
      </c>
      <c r="G94" s="262">
        <v>16.771386075863731</v>
      </c>
      <c r="H94" s="262">
        <v>17.069373535215561</v>
      </c>
      <c r="I94" s="262">
        <v>16.22719911733601</v>
      </c>
      <c r="J94" s="262">
        <v>13.76960655750532</v>
      </c>
      <c r="K94" s="262">
        <v>13.45232593565575</v>
      </c>
      <c r="L94" s="262">
        <v>12.92063245489585</v>
      </c>
      <c r="M94" s="262">
        <v>11.372425253175059</v>
      </c>
      <c r="N94" s="262">
        <v>8.4057376863708626</v>
      </c>
      <c r="O94" s="262">
        <v>17.595748216551549</v>
      </c>
      <c r="P94" s="262">
        <v>17.16835338046171</v>
      </c>
      <c r="Q94" s="262">
        <v>14.224319357378191</v>
      </c>
      <c r="R94" s="262">
        <v>17.78565332061023</v>
      </c>
      <c r="S94" s="262">
        <v>16.984793686585089</v>
      </c>
      <c r="T94" s="262">
        <v>12.67095523407419</v>
      </c>
      <c r="U94" s="262">
        <v>13.889753528996049</v>
      </c>
      <c r="V94" s="262">
        <v>18.01563698257619</v>
      </c>
      <c r="W94" s="262">
        <v>16.120966453630992</v>
      </c>
      <c r="X94" s="262">
        <v>14.870933698831809</v>
      </c>
      <c r="Y94" s="262">
        <v>25.864264183626851</v>
      </c>
      <c r="DA94" s="72" t="s">
        <v>1342</v>
      </c>
    </row>
    <row r="95" spans="1:105" ht="12" customHeight="1" x14ac:dyDescent="0.25">
      <c r="A95" s="60" t="s">
        <v>1024</v>
      </c>
      <c r="B95" s="262">
        <v>3.5973731998837319</v>
      </c>
      <c r="C95" s="262">
        <v>4.3404702257715186</v>
      </c>
      <c r="D95" s="262">
        <v>5.0815371366073983</v>
      </c>
      <c r="E95" s="262">
        <v>5.5036266188186822</v>
      </c>
      <c r="F95" s="262">
        <v>5.8294011791053597</v>
      </c>
      <c r="G95" s="262">
        <v>5.8530384991912703</v>
      </c>
      <c r="H95" s="262">
        <v>7.4702116816135309</v>
      </c>
      <c r="I95" s="262">
        <v>7.8236594822794361</v>
      </c>
      <c r="J95" s="262">
        <v>6.0023382866033854</v>
      </c>
      <c r="K95" s="262">
        <v>6.2478532349884617</v>
      </c>
      <c r="L95" s="262">
        <v>5.938891410419509</v>
      </c>
      <c r="M95" s="262">
        <v>4.6426395852649076</v>
      </c>
      <c r="N95" s="262">
        <v>3.7899735678930742</v>
      </c>
      <c r="O95" s="262">
        <v>7.0362831451743242</v>
      </c>
      <c r="P95" s="262">
        <v>7.4979956210459049</v>
      </c>
      <c r="Q95" s="262">
        <v>6.024916031598627</v>
      </c>
      <c r="R95" s="262">
        <v>7.8830290585201688</v>
      </c>
      <c r="S95" s="262">
        <v>7.3207085669366974</v>
      </c>
      <c r="T95" s="262">
        <v>5.7597976897102159</v>
      </c>
      <c r="U95" s="262">
        <v>5.7280615802345087</v>
      </c>
      <c r="V95" s="262">
        <v>7.8164770256758436</v>
      </c>
      <c r="W95" s="262">
        <v>6.6951064379385041</v>
      </c>
      <c r="X95" s="262">
        <v>7.0776239953325941</v>
      </c>
      <c r="Y95" s="262">
        <v>12.143677627625371</v>
      </c>
      <c r="DA95" s="72" t="s">
        <v>1343</v>
      </c>
    </row>
    <row r="96" spans="1:105" ht="12" customHeight="1" x14ac:dyDescent="0.25">
      <c r="A96" s="64" t="s">
        <v>28</v>
      </c>
      <c r="B96" s="229">
        <v>1.78751128527154E-3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6.1707684878563979E-4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1344</v>
      </c>
    </row>
    <row r="97" spans="1:105" ht="12" customHeight="1" x14ac:dyDescent="0.25">
      <c r="A97" s="64" t="s">
        <v>30</v>
      </c>
      <c r="B97" s="229">
        <v>2.7647922009202679</v>
      </c>
      <c r="C97" s="229">
        <v>3.551540611973341</v>
      </c>
      <c r="D97" s="229">
        <v>4.3650119953617263</v>
      </c>
      <c r="E97" s="229">
        <v>4.8372920535901089</v>
      </c>
      <c r="F97" s="229">
        <v>5.1791469172061451</v>
      </c>
      <c r="G97" s="229">
        <v>5.126305083994807</v>
      </c>
      <c r="H97" s="229">
        <v>6.7526014139496446</v>
      </c>
      <c r="I97" s="229">
        <v>7.1492586714196653</v>
      </c>
      <c r="J97" s="229">
        <v>5.3940266114695907</v>
      </c>
      <c r="K97" s="229">
        <v>5.6909014756231704</v>
      </c>
      <c r="L97" s="229">
        <v>5.3550767072905927</v>
      </c>
      <c r="M97" s="229">
        <v>4.0635509725389714</v>
      </c>
      <c r="N97" s="229">
        <v>3.4110258586837978</v>
      </c>
      <c r="O97" s="229">
        <v>6.1678925395380952</v>
      </c>
      <c r="P97" s="229">
        <v>6.6204245693602033</v>
      </c>
      <c r="Q97" s="229">
        <v>5.2481010356080366</v>
      </c>
      <c r="R97" s="229">
        <v>6.835238028994028</v>
      </c>
      <c r="S97" s="229">
        <v>6.2162167981273768</v>
      </c>
      <c r="T97" s="229">
        <v>4.9933365699961323</v>
      </c>
      <c r="U97" s="229">
        <v>4.7661715683760697</v>
      </c>
      <c r="V97" s="229">
        <v>6.6261930307465287</v>
      </c>
      <c r="W97" s="229">
        <v>5.6549610039681628</v>
      </c>
      <c r="X97" s="229">
        <v>6.1897060434826638</v>
      </c>
      <c r="Y97" s="229">
        <v>10.560344637909809</v>
      </c>
      <c r="DA97" s="73" t="s">
        <v>1345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0</v>
      </c>
      <c r="F98" s="229">
        <v>0</v>
      </c>
      <c r="G98" s="229">
        <v>4.8100587101451871E-4</v>
      </c>
      <c r="H98" s="229">
        <v>0</v>
      </c>
      <c r="I98" s="229">
        <v>1.380617299379727E-3</v>
      </c>
      <c r="J98" s="229">
        <v>0</v>
      </c>
      <c r="K98" s="229">
        <v>0</v>
      </c>
      <c r="L98" s="229">
        <v>0</v>
      </c>
      <c r="M98" s="229">
        <v>4.1340176720646392E-4</v>
      </c>
      <c r="N98" s="229">
        <v>2.759036451757817E-4</v>
      </c>
      <c r="O98" s="229">
        <v>2.5015020939381581E-3</v>
      </c>
      <c r="P98" s="229">
        <v>3.524870292174105E-3</v>
      </c>
      <c r="Q98" s="229">
        <v>4.0502683787797448E-4</v>
      </c>
      <c r="R98" s="229">
        <v>2.0060200742550219E-4</v>
      </c>
      <c r="S98" s="229">
        <v>2.5042359342839643E-4</v>
      </c>
      <c r="T98" s="229">
        <v>2.0007578214124671E-4</v>
      </c>
      <c r="U98" s="229">
        <v>2.2056490242873471E-4</v>
      </c>
      <c r="V98" s="229">
        <v>2.0064126611452901E-4</v>
      </c>
      <c r="W98" s="229">
        <v>2.2287564307430039E-4</v>
      </c>
      <c r="X98" s="229">
        <v>1.9064622487925239E-4</v>
      </c>
      <c r="Y98" s="229">
        <v>1.071690540001052E-3</v>
      </c>
      <c r="DA98" s="73" t="s">
        <v>1346</v>
      </c>
    </row>
    <row r="99" spans="1:105" ht="12" customHeight="1" x14ac:dyDescent="0.25">
      <c r="A99" s="64" t="s">
        <v>159</v>
      </c>
      <c r="B99" s="229">
        <v>2.2808729021180428E-3</v>
      </c>
      <c r="C99" s="229">
        <v>1.801209141494701E-3</v>
      </c>
      <c r="D99" s="229">
        <v>1.2108750629325261E-3</v>
      </c>
      <c r="E99" s="229">
        <v>1.1878213497175489E-3</v>
      </c>
      <c r="F99" s="229">
        <v>1.3500976642130159E-3</v>
      </c>
      <c r="G99" s="229">
        <v>9.907220533031183E-4</v>
      </c>
      <c r="H99" s="229">
        <v>1.057438266637549E-3</v>
      </c>
      <c r="I99" s="229">
        <v>4.7427697970921998E-4</v>
      </c>
      <c r="J99" s="229">
        <v>4.6117993408248848E-4</v>
      </c>
      <c r="K99" s="229">
        <v>4.8829563825010026E-4</v>
      </c>
      <c r="L99" s="229">
        <v>4.4021186553008503E-4</v>
      </c>
      <c r="M99" s="229">
        <v>4.2861429070579788E-4</v>
      </c>
      <c r="N99" s="229">
        <v>5.7059404739835814E-4</v>
      </c>
      <c r="O99" s="229">
        <v>6.47680117635019E-4</v>
      </c>
      <c r="P99" s="229">
        <v>6.0757029813449397E-4</v>
      </c>
      <c r="Q99" s="229">
        <v>4.397249804084061E-4</v>
      </c>
      <c r="R99" s="229">
        <v>4.9654807610325529E-4</v>
      </c>
      <c r="S99" s="229">
        <v>4.369957535131163E-4</v>
      </c>
      <c r="T99" s="229">
        <v>8.594633379783405E-4</v>
      </c>
      <c r="U99" s="229">
        <v>5.5200789768724743E-4</v>
      </c>
      <c r="V99" s="229">
        <v>1.184389826859224E-3</v>
      </c>
      <c r="W99" s="229">
        <v>9.7728648940920409E-4</v>
      </c>
      <c r="X99" s="229">
        <v>1.5444985664403779E-3</v>
      </c>
      <c r="Y99" s="229">
        <v>2.152560798915102E-3</v>
      </c>
      <c r="DA99" s="73" t="s">
        <v>1347</v>
      </c>
    </row>
    <row r="100" spans="1:105" ht="12" customHeight="1" x14ac:dyDescent="0.25">
      <c r="A100" s="64" t="s">
        <v>32</v>
      </c>
      <c r="B100" s="229">
        <v>3.4422225325431289E-3</v>
      </c>
      <c r="C100" s="229">
        <v>6.8088569112870296E-3</v>
      </c>
      <c r="D100" s="229">
        <v>0</v>
      </c>
      <c r="E100" s="229">
        <v>4.282787563665733E-4</v>
      </c>
      <c r="F100" s="229">
        <v>0</v>
      </c>
      <c r="G100" s="229">
        <v>0</v>
      </c>
      <c r="H100" s="229">
        <v>1.141325519569217E-3</v>
      </c>
      <c r="I100" s="229">
        <v>5.1210096593642138E-4</v>
      </c>
      <c r="J100" s="229">
        <v>0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6.8437332479327671E-7</v>
      </c>
      <c r="S100" s="229">
        <v>6.8831383298032653E-7</v>
      </c>
      <c r="T100" s="229">
        <v>5.2964414577499938E-7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1348</v>
      </c>
    </row>
    <row r="101" spans="1:105" ht="12" customHeight="1" x14ac:dyDescent="0.25">
      <c r="A101" s="64" t="s">
        <v>33</v>
      </c>
      <c r="B101" s="229">
        <v>0.22794518091941379</v>
      </c>
      <c r="C101" s="229">
        <v>0.23976859434147019</v>
      </c>
      <c r="D101" s="229">
        <v>0.2529846207719782</v>
      </c>
      <c r="E101" s="229">
        <v>0.20809519358329051</v>
      </c>
      <c r="F101" s="229">
        <v>0.1107900870519021</v>
      </c>
      <c r="G101" s="229">
        <v>0.1076082879199546</v>
      </c>
      <c r="H101" s="229">
        <v>8.9133636273857994E-2</v>
      </c>
      <c r="I101" s="229">
        <v>0.13375727628502571</v>
      </c>
      <c r="J101" s="229">
        <v>9.6246658809917077E-2</v>
      </c>
      <c r="K101" s="229">
        <v>5.7603038137786652E-2</v>
      </c>
      <c r="L101" s="229">
        <v>7.302676874754839E-2</v>
      </c>
      <c r="M101" s="229">
        <v>7.5222880194651842E-2</v>
      </c>
      <c r="N101" s="229">
        <v>4.6839371719950472E-2</v>
      </c>
      <c r="O101" s="229">
        <v>5.5388691004299738E-2</v>
      </c>
      <c r="P101" s="229">
        <v>0.18641244730866499</v>
      </c>
      <c r="Q101" s="229">
        <v>2.3093677745545282E-2</v>
      </c>
      <c r="R101" s="229">
        <v>1.6667127383031589E-3</v>
      </c>
      <c r="S101" s="229">
        <v>2.209857208528163E-3</v>
      </c>
      <c r="T101" s="229">
        <v>1.7684902100988499E-3</v>
      </c>
      <c r="U101" s="229">
        <v>0.1141407830860532</v>
      </c>
      <c r="V101" s="229">
        <v>7.5072314308963869E-2</v>
      </c>
      <c r="W101" s="229">
        <v>9.4964980462227927E-2</v>
      </c>
      <c r="X101" s="229">
        <v>9.4497774606950399E-2</v>
      </c>
      <c r="Y101" s="229">
        <v>8.3713016981601912E-2</v>
      </c>
      <c r="DA101" s="73" t="s">
        <v>1349</v>
      </c>
    </row>
    <row r="102" spans="1:105" ht="12" customHeight="1" x14ac:dyDescent="0.25">
      <c r="A102" s="64" t="s">
        <v>35</v>
      </c>
      <c r="B102" s="229">
        <v>0.597125211324118</v>
      </c>
      <c r="C102" s="229">
        <v>0.54055095340392478</v>
      </c>
      <c r="D102" s="229">
        <v>0.46232964541076133</v>
      </c>
      <c r="E102" s="229">
        <v>0.45662327153919868</v>
      </c>
      <c r="F102" s="229">
        <v>0.53811407718309967</v>
      </c>
      <c r="G102" s="229">
        <v>0.61765339935219066</v>
      </c>
      <c r="H102" s="229">
        <v>0.62627786760382154</v>
      </c>
      <c r="I102" s="229">
        <v>0.53827653932971975</v>
      </c>
      <c r="J102" s="229">
        <v>0.51160383638979556</v>
      </c>
      <c r="K102" s="229">
        <v>0.4988604255892552</v>
      </c>
      <c r="L102" s="229">
        <v>0.51034772251583782</v>
      </c>
      <c r="M102" s="229">
        <v>0.50302371647337352</v>
      </c>
      <c r="N102" s="229">
        <v>0.33064476294796519</v>
      </c>
      <c r="O102" s="229">
        <v>0.80985273242035571</v>
      </c>
      <c r="P102" s="229">
        <v>0.68702616378672821</v>
      </c>
      <c r="Q102" s="229">
        <v>0.70254937857936628</v>
      </c>
      <c r="R102" s="229">
        <v>0.87400013494817741</v>
      </c>
      <c r="S102" s="229">
        <v>0.93238451729027705</v>
      </c>
      <c r="T102" s="229">
        <v>0.67584433277921341</v>
      </c>
      <c r="U102" s="229">
        <v>0.77047286317834474</v>
      </c>
      <c r="V102" s="229">
        <v>1.031307882073889</v>
      </c>
      <c r="W102" s="229">
        <v>0.93295513682129072</v>
      </c>
      <c r="X102" s="229">
        <v>0.77887546282184694</v>
      </c>
      <c r="Y102" s="229">
        <v>1.393588970296177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5.0327187847392388E-2</v>
      </c>
      <c r="R104" s="229">
        <v>0.17142634738280729</v>
      </c>
      <c r="S104" s="229">
        <v>0.16920928664974089</v>
      </c>
      <c r="T104" s="229">
        <v>8.7788227960506587E-2</v>
      </c>
      <c r="U104" s="229">
        <v>7.6503792793924719E-2</v>
      </c>
      <c r="V104" s="229">
        <v>8.2518767453488642E-2</v>
      </c>
      <c r="W104" s="229">
        <v>1.1025154554339551E-2</v>
      </c>
      <c r="X104" s="229">
        <v>1.280956962981364E-2</v>
      </c>
      <c r="Y104" s="229">
        <v>0.1028067510988591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163.10157881328701</v>
      </c>
      <c r="C110" s="223">
        <v>179.4338893201051</v>
      </c>
      <c r="D110" s="223">
        <v>198.21448908484641</v>
      </c>
      <c r="E110" s="223">
        <v>176.33046852927481</v>
      </c>
      <c r="F110" s="223">
        <v>159.82225507400301</v>
      </c>
      <c r="G110" s="223">
        <v>143.65920286793681</v>
      </c>
      <c r="H110" s="223">
        <v>150.78030756168329</v>
      </c>
      <c r="I110" s="223">
        <v>164.6724811102967</v>
      </c>
      <c r="J110" s="223">
        <v>161.52774857728849</v>
      </c>
      <c r="K110" s="223">
        <v>168.98786061552289</v>
      </c>
      <c r="L110" s="223">
        <v>172.22062356263021</v>
      </c>
      <c r="M110" s="223">
        <v>175.3533095584246</v>
      </c>
      <c r="N110" s="223">
        <v>222.98756943441251</v>
      </c>
      <c r="O110" s="223">
        <v>153.79915395146449</v>
      </c>
      <c r="P110" s="223">
        <v>163.7585255599115</v>
      </c>
      <c r="Q110" s="223">
        <v>163.9009389990218</v>
      </c>
      <c r="R110" s="223">
        <v>173.5409949686977</v>
      </c>
      <c r="S110" s="223">
        <v>178.94402450126529</v>
      </c>
      <c r="T110" s="223">
        <v>167.81951118160521</v>
      </c>
      <c r="U110" s="223">
        <v>154.4713640361642</v>
      </c>
      <c r="V110" s="223">
        <v>164.57831437232781</v>
      </c>
      <c r="W110" s="223">
        <v>159.3018485211077</v>
      </c>
      <c r="X110" s="223">
        <v>169.8744236586424</v>
      </c>
      <c r="Y110" s="223">
        <v>167.9968195503329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10.942014518531799</v>
      </c>
      <c r="C115" s="260">
        <v>11.18772438012904</v>
      </c>
      <c r="D115" s="260">
        <v>11.352132068186229</v>
      </c>
      <c r="E115" s="260">
        <v>9.926211550269878</v>
      </c>
      <c r="F115" s="260">
        <v>9.4221100707303762</v>
      </c>
      <c r="G115" s="260">
        <v>8.7142407650706915</v>
      </c>
      <c r="H115" s="260">
        <v>7.9864031332252639</v>
      </c>
      <c r="I115" s="260">
        <v>8.1851468827446805</v>
      </c>
      <c r="J115" s="260">
        <v>8.5531800012885775</v>
      </c>
      <c r="K115" s="260">
        <v>8.5687640605127324</v>
      </c>
      <c r="L115" s="260">
        <v>8.8198581380939007</v>
      </c>
      <c r="M115" s="260">
        <v>9.6549577263800082</v>
      </c>
      <c r="N115" s="260">
        <v>11.601578579317501</v>
      </c>
      <c r="O115" s="260">
        <v>8.6253537112431484</v>
      </c>
      <c r="P115" s="260">
        <v>8.6820428883269898</v>
      </c>
      <c r="Q115" s="260">
        <v>8.8684449555360025</v>
      </c>
      <c r="R115" s="260">
        <v>9.1640297800765325</v>
      </c>
      <c r="S115" s="260">
        <v>9.6333170138933557</v>
      </c>
      <c r="T115" s="260">
        <v>8.6940745722368575</v>
      </c>
      <c r="U115" s="260">
        <v>8.5310924938528174</v>
      </c>
      <c r="V115" s="260">
        <v>8.8213049552935061</v>
      </c>
      <c r="W115" s="260">
        <v>8.7630481025330749</v>
      </c>
      <c r="X115" s="260">
        <v>8.4834453213645507</v>
      </c>
      <c r="Y115" s="260">
        <v>8.5098428278381189</v>
      </c>
      <c r="DA115" s="68" t="s">
        <v>1362</v>
      </c>
    </row>
    <row r="116" spans="1:105" ht="12" customHeight="1" x14ac:dyDescent="0.25">
      <c r="A116" s="37" t="s">
        <v>159</v>
      </c>
      <c r="B116" s="226">
        <v>4.1636788592358781E-2</v>
      </c>
      <c r="C116" s="226">
        <v>3.7155621047835277E-2</v>
      </c>
      <c r="D116" s="226">
        <v>2.9654394870239711E-2</v>
      </c>
      <c r="E116" s="226">
        <v>2.5754216497511449E-2</v>
      </c>
      <c r="F116" s="226">
        <v>2.3580377329136711E-2</v>
      </c>
      <c r="G116" s="226">
        <v>1.3955342344698E-2</v>
      </c>
      <c r="H116" s="226">
        <v>1.346190499217699E-2</v>
      </c>
      <c r="I116" s="226">
        <v>7.2056071647692141E-3</v>
      </c>
      <c r="J116" s="226">
        <v>7.703230768444095E-3</v>
      </c>
      <c r="K116" s="226">
        <v>8.379094484626301E-3</v>
      </c>
      <c r="L116" s="226">
        <v>7.601209706300854E-3</v>
      </c>
      <c r="M116" s="226">
        <v>8.2197511160714814E-3</v>
      </c>
      <c r="N116" s="226">
        <v>1.9986366990451868E-2</v>
      </c>
      <c r="O116" s="226">
        <v>6.892618461288887E-3</v>
      </c>
      <c r="P116" s="226">
        <v>7.6711643489938194E-3</v>
      </c>
      <c r="Q116" s="226">
        <v>5.5472791321786218E-3</v>
      </c>
      <c r="R116" s="226">
        <v>5.2034289494538831E-3</v>
      </c>
      <c r="S116" s="226">
        <v>4.512887587230667E-3</v>
      </c>
      <c r="T116" s="226">
        <v>1.104211088420325E-2</v>
      </c>
      <c r="U116" s="226">
        <v>6.1077542491398649E-3</v>
      </c>
      <c r="V116" s="226">
        <v>1.011907220326083E-2</v>
      </c>
      <c r="W116" s="226">
        <v>9.1698374560013254E-3</v>
      </c>
      <c r="X116" s="226">
        <v>1.6789254229241608E-2</v>
      </c>
      <c r="Y116" s="226">
        <v>1.312417354362235E-2</v>
      </c>
      <c r="DA116" s="69" t="s">
        <v>1363</v>
      </c>
    </row>
    <row r="117" spans="1:105" ht="12" customHeight="1" x14ac:dyDescent="0.25">
      <c r="A117" s="37" t="s">
        <v>35</v>
      </c>
      <c r="B117" s="226">
        <v>10.90037772993945</v>
      </c>
      <c r="C117" s="226">
        <v>11.15056875908121</v>
      </c>
      <c r="D117" s="226">
        <v>11.322477673315991</v>
      </c>
      <c r="E117" s="226">
        <v>9.9004573337723674</v>
      </c>
      <c r="F117" s="226">
        <v>9.3985296934012403</v>
      </c>
      <c r="G117" s="226">
        <v>8.7002854227259938</v>
      </c>
      <c r="H117" s="226">
        <v>7.9729412282330872</v>
      </c>
      <c r="I117" s="226">
        <v>8.1779412755799115</v>
      </c>
      <c r="J117" s="226">
        <v>8.5454767705201338</v>
      </c>
      <c r="K117" s="226">
        <v>8.5603849660281064</v>
      </c>
      <c r="L117" s="226">
        <v>8.8122569283875993</v>
      </c>
      <c r="M117" s="226">
        <v>9.6467379752639371</v>
      </c>
      <c r="N117" s="226">
        <v>11.581592212327051</v>
      </c>
      <c r="O117" s="226">
        <v>8.6184610927818603</v>
      </c>
      <c r="P117" s="226">
        <v>8.6743717239779965</v>
      </c>
      <c r="Q117" s="226">
        <v>8.8628976764038239</v>
      </c>
      <c r="R117" s="226">
        <v>9.1588263511270789</v>
      </c>
      <c r="S117" s="226">
        <v>9.6288041263061253</v>
      </c>
      <c r="T117" s="226">
        <v>8.6830324613526546</v>
      </c>
      <c r="U117" s="226">
        <v>8.5249847396036778</v>
      </c>
      <c r="V117" s="226">
        <v>8.8111858830902445</v>
      </c>
      <c r="W117" s="226">
        <v>8.7538782650770735</v>
      </c>
      <c r="X117" s="226">
        <v>8.4666560671353093</v>
      </c>
      <c r="Y117" s="226">
        <v>8.4967186542944972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74.890655264237381</v>
      </c>
      <c r="C121" s="261">
        <f t="shared" si="5"/>
        <v>87.193278756545652</v>
      </c>
      <c r="D121" s="261">
        <f t="shared" si="5"/>
        <v>102.27143375821009</v>
      </c>
      <c r="E121" s="261">
        <f t="shared" si="5"/>
        <v>92.229214164155493</v>
      </c>
      <c r="F121" s="261">
        <f t="shared" si="5"/>
        <v>80.970514121935992</v>
      </c>
      <c r="G121" s="261">
        <f t="shared" si="5"/>
        <v>71.264717077847791</v>
      </c>
      <c r="H121" s="261">
        <f t="shared" si="5"/>
        <v>81.8983493199392</v>
      </c>
      <c r="I121" s="261">
        <f t="shared" si="5"/>
        <v>92.501952222212552</v>
      </c>
      <c r="J121" s="261">
        <f t="shared" si="5"/>
        <v>87.394048000291249</v>
      </c>
      <c r="K121" s="261">
        <f t="shared" si="5"/>
        <v>93.279582913042915</v>
      </c>
      <c r="L121" s="261">
        <f t="shared" si="5"/>
        <v>95.026540005668451</v>
      </c>
      <c r="M121" s="261">
        <f t="shared" si="5"/>
        <v>92.390470545868041</v>
      </c>
      <c r="N121" s="261">
        <f t="shared" si="5"/>
        <v>122.56864423083709</v>
      </c>
      <c r="O121" s="261">
        <f t="shared" si="5"/>
        <v>80.852407630518073</v>
      </c>
      <c r="P121" s="261">
        <f t="shared" si="5"/>
        <v>88.879081704678526</v>
      </c>
      <c r="Q121" s="261">
        <f t="shared" si="5"/>
        <v>88.059940631955072</v>
      </c>
      <c r="R121" s="261">
        <f t="shared" si="5"/>
        <v>95.221293234113404</v>
      </c>
      <c r="S121" s="261">
        <f t="shared" si="5"/>
        <v>97.344760903074828</v>
      </c>
      <c r="T121" s="261">
        <f t="shared" si="5"/>
        <v>92.842497074033574</v>
      </c>
      <c r="U121" s="261">
        <f t="shared" si="5"/>
        <v>82.574801086857079</v>
      </c>
      <c r="V121" s="261">
        <f t="shared" si="5"/>
        <v>89.704241228088947</v>
      </c>
      <c r="W121" s="261">
        <f t="shared" si="5"/>
        <v>85.31380361591458</v>
      </c>
      <c r="X121" s="261">
        <f t="shared" si="5"/>
        <v>94.788154987976583</v>
      </c>
      <c r="Y121" s="261">
        <f t="shared" si="5"/>
        <v>93.861917388694124</v>
      </c>
      <c r="DA121" s="70"/>
    </row>
    <row r="122" spans="1:105" ht="12" customHeight="1" x14ac:dyDescent="0.25">
      <c r="A122" s="60" t="s">
        <v>1052</v>
      </c>
      <c r="B122" s="262">
        <v>74.890655264237381</v>
      </c>
      <c r="C122" s="262">
        <v>87.193278756545652</v>
      </c>
      <c r="D122" s="262">
        <v>102.27143375821009</v>
      </c>
      <c r="E122" s="262">
        <v>92.229214164155493</v>
      </c>
      <c r="F122" s="262">
        <v>80.970514121935992</v>
      </c>
      <c r="G122" s="262">
        <v>71.264717077847791</v>
      </c>
      <c r="H122" s="262">
        <v>81.8983493199392</v>
      </c>
      <c r="I122" s="262">
        <v>92.501952222212552</v>
      </c>
      <c r="J122" s="262">
        <v>87.394048000291249</v>
      </c>
      <c r="K122" s="262">
        <v>93.279582913042915</v>
      </c>
      <c r="L122" s="262">
        <v>95.026540005668451</v>
      </c>
      <c r="M122" s="262">
        <v>92.390470545868041</v>
      </c>
      <c r="N122" s="262">
        <v>122.56864423083709</v>
      </c>
      <c r="O122" s="262">
        <v>80.852407630518073</v>
      </c>
      <c r="P122" s="262">
        <v>88.879081704678526</v>
      </c>
      <c r="Q122" s="262">
        <v>88.059940631955072</v>
      </c>
      <c r="R122" s="262">
        <v>95.221293234113404</v>
      </c>
      <c r="S122" s="262">
        <v>97.344760903074828</v>
      </c>
      <c r="T122" s="262">
        <v>92.842497074033574</v>
      </c>
      <c r="U122" s="262">
        <v>82.574801086857079</v>
      </c>
      <c r="V122" s="262">
        <v>89.704241228088947</v>
      </c>
      <c r="W122" s="262">
        <v>85.31380361591458</v>
      </c>
      <c r="X122" s="262">
        <v>94.788154987976583</v>
      </c>
      <c r="Y122" s="262">
        <v>93.861917388694124</v>
      </c>
      <c r="DA122" s="72" t="s">
        <v>1368</v>
      </c>
    </row>
    <row r="123" spans="1:105" ht="12" customHeight="1" x14ac:dyDescent="0.25">
      <c r="A123" s="64" t="s">
        <v>28</v>
      </c>
      <c r="B123" s="229">
        <v>3.7212678253824592E-2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1.9956411670686101E-2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1369</v>
      </c>
    </row>
    <row r="124" spans="1:105" ht="12" customHeight="1" x14ac:dyDescent="0.25">
      <c r="A124" s="64" t="s">
        <v>30</v>
      </c>
      <c r="B124" s="229">
        <v>57.557859052006059</v>
      </c>
      <c r="C124" s="229">
        <v>71.344912990375462</v>
      </c>
      <c r="D124" s="229">
        <v>87.850589917261004</v>
      </c>
      <c r="E124" s="229">
        <v>81.062847406768796</v>
      </c>
      <c r="F124" s="229">
        <v>71.938467728443499</v>
      </c>
      <c r="G124" s="229">
        <v>62.416244402988397</v>
      </c>
      <c r="H124" s="229">
        <v>74.030955612560646</v>
      </c>
      <c r="I124" s="229">
        <v>84.528267819655142</v>
      </c>
      <c r="J124" s="229">
        <v>78.537029752180416</v>
      </c>
      <c r="K124" s="229">
        <v>84.964370333249363</v>
      </c>
      <c r="L124" s="229">
        <v>85.685084267743349</v>
      </c>
      <c r="M124" s="229">
        <v>80.866364822194797</v>
      </c>
      <c r="N124" s="229">
        <v>110.31338542226889</v>
      </c>
      <c r="O124" s="229">
        <v>70.873919019302107</v>
      </c>
      <c r="P124" s="229">
        <v>78.476607077258819</v>
      </c>
      <c r="Q124" s="229">
        <v>76.706042574259953</v>
      </c>
      <c r="R124" s="229">
        <v>82.564734932739867</v>
      </c>
      <c r="S124" s="229">
        <v>82.65813785681047</v>
      </c>
      <c r="T124" s="229">
        <v>80.487867953718848</v>
      </c>
      <c r="U124" s="229">
        <v>68.708351628505866</v>
      </c>
      <c r="V124" s="229">
        <v>76.044184112800409</v>
      </c>
      <c r="W124" s="229">
        <v>72.05953139361074</v>
      </c>
      <c r="X124" s="229">
        <v>82.896578875419493</v>
      </c>
      <c r="Y124" s="229">
        <v>81.623889104626741</v>
      </c>
      <c r="DA124" s="73" t="s">
        <v>1370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5.8565730116707437E-3</v>
      </c>
      <c r="H125" s="229">
        <v>0</v>
      </c>
      <c r="I125" s="229">
        <v>1.6323537054960782E-2</v>
      </c>
      <c r="J125" s="229">
        <v>0</v>
      </c>
      <c r="K125" s="229">
        <v>0</v>
      </c>
      <c r="L125" s="229">
        <v>0</v>
      </c>
      <c r="M125" s="229">
        <v>8.2268681630859822E-3</v>
      </c>
      <c r="N125" s="229">
        <v>8.9227893339480883E-3</v>
      </c>
      <c r="O125" s="229">
        <v>2.8744219471382799E-2</v>
      </c>
      <c r="P125" s="229">
        <v>4.1782797767603318E-2</v>
      </c>
      <c r="Q125" s="229">
        <v>5.9198566603789297E-3</v>
      </c>
      <c r="R125" s="229">
        <v>2.4231272561110362E-3</v>
      </c>
      <c r="S125" s="229">
        <v>3.3299269604686161E-3</v>
      </c>
      <c r="T125" s="229">
        <v>3.2250325825190981E-3</v>
      </c>
      <c r="U125" s="229">
        <v>3.1796276436066458E-3</v>
      </c>
      <c r="V125" s="229">
        <v>2.3026195147411292E-3</v>
      </c>
      <c r="W125" s="229">
        <v>2.8400398141939418E-3</v>
      </c>
      <c r="X125" s="229">
        <v>2.5532585403864778E-3</v>
      </c>
      <c r="Y125" s="229">
        <v>8.2833991494464347E-3</v>
      </c>
      <c r="DA125" s="73" t="s">
        <v>1371</v>
      </c>
    </row>
    <row r="126" spans="1:105" ht="12" customHeight="1" x14ac:dyDescent="0.25">
      <c r="A126" s="64" t="s">
        <v>159</v>
      </c>
      <c r="B126" s="229">
        <v>4.7483554450114811E-2</v>
      </c>
      <c r="C126" s="229">
        <v>3.6183483033861721E-2</v>
      </c>
      <c r="D126" s="229">
        <v>2.4370170965797671E-2</v>
      </c>
      <c r="E126" s="229">
        <v>1.9905389162350299E-2</v>
      </c>
      <c r="F126" s="229">
        <v>1.8752887068055571E-2</v>
      </c>
      <c r="G126" s="229">
        <v>1.206271355317185E-2</v>
      </c>
      <c r="H126" s="229">
        <v>1.1593038087328641E-2</v>
      </c>
      <c r="I126" s="229">
        <v>5.6075480555520677E-3</v>
      </c>
      <c r="J126" s="229">
        <v>6.714780035962228E-3</v>
      </c>
      <c r="K126" s="229">
        <v>7.290186206544519E-3</v>
      </c>
      <c r="L126" s="229">
        <v>7.0437069075505558E-3</v>
      </c>
      <c r="M126" s="229">
        <v>8.5296037466868254E-3</v>
      </c>
      <c r="N126" s="229">
        <v>1.8453146847322788E-2</v>
      </c>
      <c r="O126" s="229">
        <v>7.4423521346099926E-3</v>
      </c>
      <c r="P126" s="229">
        <v>7.2019634177512368E-3</v>
      </c>
      <c r="Q126" s="229">
        <v>6.4270033749959914E-3</v>
      </c>
      <c r="R126" s="229">
        <v>5.9979418581946557E-3</v>
      </c>
      <c r="S126" s="229">
        <v>5.8108100810784751E-3</v>
      </c>
      <c r="T126" s="229">
        <v>1.3853737013028279E-2</v>
      </c>
      <c r="U126" s="229">
        <v>7.9576557813529104E-3</v>
      </c>
      <c r="V126" s="229">
        <v>1.359241386978783E-2</v>
      </c>
      <c r="W126" s="229">
        <v>1.245327888463202E-2</v>
      </c>
      <c r="X126" s="229">
        <v>2.0684931778094329E-2</v>
      </c>
      <c r="Y126" s="229">
        <v>1.663775094146823E-2</v>
      </c>
      <c r="DA126" s="73" t="s">
        <v>1372</v>
      </c>
    </row>
    <row r="127" spans="1:105" ht="12" customHeight="1" x14ac:dyDescent="0.25">
      <c r="A127" s="64" t="s">
        <v>32</v>
      </c>
      <c r="B127" s="229">
        <v>7.1660705382418879E-2</v>
      </c>
      <c r="C127" s="229">
        <v>0.13677931832230339</v>
      </c>
      <c r="D127" s="229">
        <v>0</v>
      </c>
      <c r="E127" s="229">
        <v>7.1770517657989748E-3</v>
      </c>
      <c r="F127" s="229">
        <v>0</v>
      </c>
      <c r="G127" s="229">
        <v>0</v>
      </c>
      <c r="H127" s="229">
        <v>1.251272120166361E-2</v>
      </c>
      <c r="I127" s="229">
        <v>6.0547547079845979E-3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8.2667351037240861E-6</v>
      </c>
      <c r="S127" s="229">
        <v>9.1526311811352641E-6</v>
      </c>
      <c r="T127" s="229">
        <v>8.537363237990462E-6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1373</v>
      </c>
    </row>
    <row r="128" spans="1:105" ht="12" customHeight="1" x14ac:dyDescent="0.25">
      <c r="A128" s="64" t="s">
        <v>33</v>
      </c>
      <c r="B128" s="229">
        <v>4.7453969924309698</v>
      </c>
      <c r="C128" s="229">
        <v>4.8165771900358694</v>
      </c>
      <c r="D128" s="229">
        <v>5.091589255293921</v>
      </c>
      <c r="E128" s="229">
        <v>3.48723805315925</v>
      </c>
      <c r="F128" s="229">
        <v>1.538876813001109</v>
      </c>
      <c r="G128" s="229">
        <v>1.3102039555876399</v>
      </c>
      <c r="H128" s="229">
        <v>0.97720091355377547</v>
      </c>
      <c r="I128" s="229">
        <v>1.5814605950469991</v>
      </c>
      <c r="J128" s="229">
        <v>1.40135139311873</v>
      </c>
      <c r="K128" s="229">
        <v>0.86000537623492435</v>
      </c>
      <c r="L128" s="229">
        <v>1.1684808969058791</v>
      </c>
      <c r="M128" s="229">
        <v>1.4969667942903171</v>
      </c>
      <c r="N128" s="229">
        <v>1.5147963925062691</v>
      </c>
      <c r="O128" s="229">
        <v>0.63645946742092063</v>
      </c>
      <c r="P128" s="229">
        <v>2.2096794893572902</v>
      </c>
      <c r="Q128" s="229">
        <v>0.33753630433694609</v>
      </c>
      <c r="R128" s="229">
        <v>2.0132685191546169E-2</v>
      </c>
      <c r="S128" s="229">
        <v>2.9384863449648999E-2</v>
      </c>
      <c r="T128" s="229">
        <v>2.850639137028789E-2</v>
      </c>
      <c r="U128" s="229">
        <v>1.645434904497497</v>
      </c>
      <c r="V128" s="229">
        <v>0.86155245773781697</v>
      </c>
      <c r="W128" s="229">
        <v>1.210111260910486</v>
      </c>
      <c r="X128" s="229">
        <v>1.2655758078374111</v>
      </c>
      <c r="Y128" s="229">
        <v>0.64704157383185978</v>
      </c>
      <c r="DA128" s="73" t="s">
        <v>1374</v>
      </c>
    </row>
    <row r="129" spans="1:105" ht="12" customHeight="1" x14ac:dyDescent="0.25">
      <c r="A129" s="64" t="s">
        <v>35</v>
      </c>
      <c r="B129" s="229">
        <v>12.431042281713991</v>
      </c>
      <c r="C129" s="229">
        <v>10.858825774778159</v>
      </c>
      <c r="D129" s="229">
        <v>9.3048844146893703</v>
      </c>
      <c r="E129" s="229">
        <v>7.6520462632993063</v>
      </c>
      <c r="F129" s="229">
        <v>7.4744166934233274</v>
      </c>
      <c r="G129" s="229">
        <v>7.5203494327069142</v>
      </c>
      <c r="H129" s="229">
        <v>6.8660870345357834</v>
      </c>
      <c r="I129" s="229">
        <v>6.3642379676919143</v>
      </c>
      <c r="J129" s="229">
        <v>7.448952074956134</v>
      </c>
      <c r="K129" s="229">
        <v>7.4479170173520792</v>
      </c>
      <c r="L129" s="229">
        <v>8.1659311341116734</v>
      </c>
      <c r="M129" s="229">
        <v>10.01038245747316</v>
      </c>
      <c r="N129" s="229">
        <v>10.693130068210021</v>
      </c>
      <c r="O129" s="229">
        <v>9.3058425721890465</v>
      </c>
      <c r="P129" s="229">
        <v>8.1438103768770684</v>
      </c>
      <c r="Q129" s="229">
        <v>10.268434654399741</v>
      </c>
      <c r="R129" s="229">
        <v>10.557289909594481</v>
      </c>
      <c r="S129" s="229">
        <v>12.3980823817072</v>
      </c>
      <c r="T129" s="229">
        <v>10.89397212694691</v>
      </c>
      <c r="U129" s="229">
        <v>11.10701107671548</v>
      </c>
      <c r="V129" s="229">
        <v>11.835599430548649</v>
      </c>
      <c r="W129" s="229">
        <v>11.888377289150039</v>
      </c>
      <c r="X129" s="229">
        <v>10.43120800638405</v>
      </c>
      <c r="Y129" s="229">
        <v>10.771443117542081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0.73558023892304858</v>
      </c>
      <c r="R131" s="229">
        <v>2.070706370738101</v>
      </c>
      <c r="S131" s="229">
        <v>2.2500059114347901</v>
      </c>
      <c r="T131" s="229">
        <v>1.4150632950387509</v>
      </c>
      <c r="U131" s="229">
        <v>1.1028661937132731</v>
      </c>
      <c r="V131" s="229">
        <v>0.94701019361753758</v>
      </c>
      <c r="W131" s="229">
        <v>0.14049035354449879</v>
      </c>
      <c r="X131" s="229">
        <v>0.1715541080171489</v>
      </c>
      <c r="Y131" s="229">
        <v>0.79462244260251191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46.133802224464539</v>
      </c>
      <c r="C134" s="261">
        <v>48.020323933794188</v>
      </c>
      <c r="D134" s="261">
        <v>49.51498594965922</v>
      </c>
      <c r="E134" s="261">
        <v>43.189340394390022</v>
      </c>
      <c r="F134" s="261">
        <v>40.756048725175219</v>
      </c>
      <c r="G134" s="261">
        <v>37.561215813429342</v>
      </c>
      <c r="H134" s="261">
        <v>35.093647821353628</v>
      </c>
      <c r="I134" s="261">
        <v>36.572211340254277</v>
      </c>
      <c r="J134" s="261">
        <v>37.977095522724078</v>
      </c>
      <c r="K134" s="261">
        <v>38.8426198898579</v>
      </c>
      <c r="L134" s="261">
        <v>39.357949277813049</v>
      </c>
      <c r="M134" s="261">
        <v>42.852447616149867</v>
      </c>
      <c r="N134" s="261">
        <v>50.931542274756318</v>
      </c>
      <c r="O134" s="261">
        <v>37.302647714632151</v>
      </c>
      <c r="P134" s="261">
        <v>38.158926869873063</v>
      </c>
      <c r="Q134" s="261">
        <v>38.636695021921263</v>
      </c>
      <c r="R134" s="261">
        <v>39.39950342774214</v>
      </c>
      <c r="S134" s="261">
        <v>40.994661574148942</v>
      </c>
      <c r="T134" s="261">
        <v>37.733546658099272</v>
      </c>
      <c r="U134" s="261">
        <v>36.326477520876153</v>
      </c>
      <c r="V134" s="261">
        <v>37.633872520816603</v>
      </c>
      <c r="W134" s="261">
        <v>37.417614792502633</v>
      </c>
      <c r="X134" s="261">
        <v>38.285224427846799</v>
      </c>
      <c r="Y134" s="261">
        <v>37.345050169101789</v>
      </c>
      <c r="DA134" s="70" t="s">
        <v>1380</v>
      </c>
    </row>
    <row r="135" spans="1:105" ht="12" customHeight="1" x14ac:dyDescent="0.25">
      <c r="A135" s="60" t="s">
        <v>1012</v>
      </c>
      <c r="B135" s="262">
        <v>46.133802224464539</v>
      </c>
      <c r="C135" s="262">
        <v>48.020323933794188</v>
      </c>
      <c r="D135" s="262">
        <v>49.51498594965922</v>
      </c>
      <c r="E135" s="262">
        <v>43.189340394390022</v>
      </c>
      <c r="F135" s="262">
        <v>40.756048725175219</v>
      </c>
      <c r="G135" s="262">
        <v>37.561215813429342</v>
      </c>
      <c r="H135" s="262">
        <v>35.093647821353628</v>
      </c>
      <c r="I135" s="262">
        <v>36.572211340254277</v>
      </c>
      <c r="J135" s="262">
        <v>37.977095522724078</v>
      </c>
      <c r="K135" s="262">
        <v>38.8426198898579</v>
      </c>
      <c r="L135" s="262">
        <v>39.357949277813049</v>
      </c>
      <c r="M135" s="262">
        <v>42.852447616149867</v>
      </c>
      <c r="N135" s="262">
        <v>50.931542274756318</v>
      </c>
      <c r="O135" s="262">
        <v>37.302647714632151</v>
      </c>
      <c r="P135" s="262">
        <v>38.158926869873063</v>
      </c>
      <c r="Q135" s="262">
        <v>38.636695021921263</v>
      </c>
      <c r="R135" s="262">
        <v>39.39950342774214</v>
      </c>
      <c r="S135" s="262">
        <v>40.994661574148942</v>
      </c>
      <c r="T135" s="262">
        <v>37.733546658099272</v>
      </c>
      <c r="U135" s="262">
        <v>36.326477520876153</v>
      </c>
      <c r="V135" s="262">
        <v>37.633872520816603</v>
      </c>
      <c r="W135" s="262">
        <v>37.417614792502633</v>
      </c>
      <c r="X135" s="262">
        <v>38.285224427846799</v>
      </c>
      <c r="Y135" s="262">
        <v>37.345050169101789</v>
      </c>
      <c r="DA135" s="72" t="s">
        <v>1381</v>
      </c>
    </row>
    <row r="136" spans="1:105" ht="12" customHeight="1" x14ac:dyDescent="0.25">
      <c r="A136" s="59" t="s">
        <v>28</v>
      </c>
      <c r="B136" s="230">
        <v>0.1363873750904841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9.4633804885158754E-2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1382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</v>
      </c>
      <c r="F137" s="295">
        <v>0</v>
      </c>
      <c r="G137" s="295">
        <v>2.9181767194911321E-2</v>
      </c>
      <c r="H137" s="295">
        <v>0</v>
      </c>
      <c r="I137" s="295">
        <v>9.3392826185634895E-2</v>
      </c>
      <c r="J137" s="295">
        <v>0</v>
      </c>
      <c r="K137" s="295">
        <v>0</v>
      </c>
      <c r="L137" s="295">
        <v>0</v>
      </c>
      <c r="M137" s="295">
        <v>3.5158726680304259E-2</v>
      </c>
      <c r="N137" s="295">
        <v>4.2312090910639567E-2</v>
      </c>
      <c r="O137" s="295">
        <v>0.11477543864067689</v>
      </c>
      <c r="P137" s="295">
        <v>0.19460839647087019</v>
      </c>
      <c r="Q137" s="295">
        <v>2.2247695473286911E-2</v>
      </c>
      <c r="R137" s="295">
        <v>9.035826943269416E-3</v>
      </c>
      <c r="S137" s="295">
        <v>1.10023916555455E-2</v>
      </c>
      <c r="T137" s="295">
        <v>1.115307987858831E-2</v>
      </c>
      <c r="U137" s="295">
        <v>1.038884069350323E-2</v>
      </c>
      <c r="V137" s="295">
        <v>7.3118617694526069E-3</v>
      </c>
      <c r="W137" s="295">
        <v>8.9272896792700774E-3</v>
      </c>
      <c r="X137" s="295">
        <v>9.3502873707308563E-3</v>
      </c>
      <c r="Y137" s="295">
        <v>2.865260463044688E-2</v>
      </c>
      <c r="DA137" s="122" t="s">
        <v>1383</v>
      </c>
    </row>
    <row r="138" spans="1:105" ht="12" customHeight="1" x14ac:dyDescent="0.25">
      <c r="A138" s="59" t="s">
        <v>159</v>
      </c>
      <c r="B138" s="295">
        <v>0.17403093932782529</v>
      </c>
      <c r="C138" s="295">
        <v>0.1575032520200676</v>
      </c>
      <c r="D138" s="295">
        <v>0.12934459681459351</v>
      </c>
      <c r="E138" s="295">
        <v>0.1119528870172827</v>
      </c>
      <c r="F138" s="295">
        <v>0.1019987030686233</v>
      </c>
      <c r="G138" s="295">
        <v>6.010533770279796E-2</v>
      </c>
      <c r="H138" s="295">
        <v>5.9046532947652199E-2</v>
      </c>
      <c r="I138" s="295">
        <v>3.2082799157834102E-2</v>
      </c>
      <c r="J138" s="295">
        <v>3.4203223910021202E-2</v>
      </c>
      <c r="K138" s="295">
        <v>3.7982838573812849E-2</v>
      </c>
      <c r="L138" s="295">
        <v>3.3919822902646342E-2</v>
      </c>
      <c r="M138" s="295">
        <v>3.6452511560434393E-2</v>
      </c>
      <c r="N138" s="295">
        <v>8.7505285373113847E-2</v>
      </c>
      <c r="O138" s="295">
        <v>2.9717252598167241E-2</v>
      </c>
      <c r="P138" s="295">
        <v>3.3544009186889621E-2</v>
      </c>
      <c r="Q138" s="295">
        <v>2.4153627713605061E-2</v>
      </c>
      <c r="R138" s="295">
        <v>2.2366289062927879E-2</v>
      </c>
      <c r="S138" s="295">
        <v>1.9199462662994961E-2</v>
      </c>
      <c r="T138" s="295">
        <v>4.7910162632394067E-2</v>
      </c>
      <c r="U138" s="295">
        <v>2.6000157085197869E-2</v>
      </c>
      <c r="V138" s="295">
        <v>4.3162081573973131E-2</v>
      </c>
      <c r="W138" s="295">
        <v>3.9145235747830749E-2</v>
      </c>
      <c r="X138" s="295">
        <v>7.5750282750398204E-2</v>
      </c>
      <c r="Y138" s="295">
        <v>5.7550637252291793E-2</v>
      </c>
      <c r="DA138" s="122" t="s">
        <v>1384</v>
      </c>
    </row>
    <row r="139" spans="1:105" ht="12" customHeight="1" x14ac:dyDescent="0.25">
      <c r="A139" s="59" t="s">
        <v>32</v>
      </c>
      <c r="B139" s="295">
        <v>0.26264208766634889</v>
      </c>
      <c r="C139" s="295">
        <v>0.59538733252102749</v>
      </c>
      <c r="D139" s="295">
        <v>0</v>
      </c>
      <c r="E139" s="295">
        <v>4.0365534122459253E-2</v>
      </c>
      <c r="F139" s="295">
        <v>0</v>
      </c>
      <c r="G139" s="295">
        <v>0</v>
      </c>
      <c r="H139" s="295">
        <v>6.3730732111229038E-2</v>
      </c>
      <c r="I139" s="295">
        <v>3.4641429252467812E-2</v>
      </c>
      <c r="J139" s="295">
        <v>0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</v>
      </c>
      <c r="R139" s="295">
        <v>3.0826605410309639E-5</v>
      </c>
      <c r="S139" s="295">
        <v>3.0241153673663961E-5</v>
      </c>
      <c r="T139" s="295">
        <v>2.9524630126823571E-5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1385</v>
      </c>
    </row>
    <row r="140" spans="1:105" ht="12" customHeight="1" x14ac:dyDescent="0.25">
      <c r="A140" s="59" t="s">
        <v>35</v>
      </c>
      <c r="B140" s="295">
        <v>45.560741822379882</v>
      </c>
      <c r="C140" s="295">
        <v>47.267433349253103</v>
      </c>
      <c r="D140" s="295">
        <v>49.38564135284463</v>
      </c>
      <c r="E140" s="295">
        <v>43.037021973250283</v>
      </c>
      <c r="F140" s="295">
        <v>40.654050022106603</v>
      </c>
      <c r="G140" s="295">
        <v>37.471928708531642</v>
      </c>
      <c r="H140" s="295">
        <v>34.970870556294749</v>
      </c>
      <c r="I140" s="295">
        <v>36.412094285658348</v>
      </c>
      <c r="J140" s="295">
        <v>37.942892298814073</v>
      </c>
      <c r="K140" s="295">
        <v>38.804637051284089</v>
      </c>
      <c r="L140" s="295">
        <v>39.324029454910402</v>
      </c>
      <c r="M140" s="295">
        <v>42.780836377909132</v>
      </c>
      <c r="N140" s="295">
        <v>50.707091093587408</v>
      </c>
      <c r="O140" s="295">
        <v>37.158155023393313</v>
      </c>
      <c r="P140" s="295">
        <v>37.930774464215297</v>
      </c>
      <c r="Q140" s="295">
        <v>38.590293698734357</v>
      </c>
      <c r="R140" s="295">
        <v>39.368070485130531</v>
      </c>
      <c r="S140" s="295">
        <v>40.96442947867672</v>
      </c>
      <c r="T140" s="295">
        <v>37.674453890958162</v>
      </c>
      <c r="U140" s="295">
        <v>36.290088523097452</v>
      </c>
      <c r="V140" s="295">
        <v>37.583398577473183</v>
      </c>
      <c r="W140" s="295">
        <v>37.369542267075524</v>
      </c>
      <c r="X140" s="295">
        <v>38.200123857725671</v>
      </c>
      <c r="Y140" s="295">
        <v>37.258846927219047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31.135106806053379</v>
      </c>
      <c r="C142" s="261">
        <f t="shared" si="6"/>
        <v>33.032562249636243</v>
      </c>
      <c r="D142" s="261">
        <f t="shared" si="6"/>
        <v>35.075937308790841</v>
      </c>
      <c r="E142" s="261">
        <f t="shared" si="6"/>
        <v>30.985702420459411</v>
      </c>
      <c r="F142" s="261">
        <f t="shared" si="6"/>
        <v>28.673582156161395</v>
      </c>
      <c r="G142" s="261">
        <f t="shared" si="6"/>
        <v>26.11902921158897</v>
      </c>
      <c r="H142" s="261">
        <f t="shared" si="6"/>
        <v>25.801907287165136</v>
      </c>
      <c r="I142" s="261">
        <f t="shared" si="6"/>
        <v>27.413170665085179</v>
      </c>
      <c r="J142" s="261">
        <f t="shared" si="6"/>
        <v>27.603425052984594</v>
      </c>
      <c r="K142" s="261">
        <f t="shared" si="6"/>
        <v>28.296893752109369</v>
      </c>
      <c r="L142" s="261">
        <f t="shared" si="6"/>
        <v>29.01627614105476</v>
      </c>
      <c r="M142" s="261">
        <f t="shared" si="6"/>
        <v>30.455433670026672</v>
      </c>
      <c r="N142" s="261">
        <f t="shared" si="6"/>
        <v>37.885804349501626</v>
      </c>
      <c r="O142" s="261">
        <f t="shared" si="6"/>
        <v>27.018744895071176</v>
      </c>
      <c r="P142" s="261">
        <f t="shared" si="6"/>
        <v>28.03847409703296</v>
      </c>
      <c r="Q142" s="261">
        <f t="shared" si="6"/>
        <v>28.335858389609474</v>
      </c>
      <c r="R142" s="261">
        <f t="shared" si="6"/>
        <v>29.756168526765599</v>
      </c>
      <c r="S142" s="261">
        <f t="shared" si="6"/>
        <v>30.971285010148112</v>
      </c>
      <c r="T142" s="261">
        <f t="shared" si="6"/>
        <v>28.549392877235508</v>
      </c>
      <c r="U142" s="261">
        <f t="shared" si="6"/>
        <v>27.038992934578154</v>
      </c>
      <c r="V142" s="261">
        <f t="shared" si="6"/>
        <v>28.418895668128769</v>
      </c>
      <c r="W142" s="261">
        <f t="shared" si="6"/>
        <v>27.807382010157422</v>
      </c>
      <c r="X142" s="261">
        <f t="shared" si="6"/>
        <v>28.317598921454433</v>
      </c>
      <c r="Y142" s="261">
        <f t="shared" si="6"/>
        <v>28.280009164698861</v>
      </c>
      <c r="DA142" s="70"/>
    </row>
    <row r="143" spans="1:105" ht="12" customHeight="1" x14ac:dyDescent="0.25">
      <c r="A143" s="60" t="s">
        <v>1022</v>
      </c>
      <c r="B143" s="262">
        <v>22.71252950498473</v>
      </c>
      <c r="C143" s="262">
        <v>23.226370437460599</v>
      </c>
      <c r="D143" s="262">
        <v>23.573980843322619</v>
      </c>
      <c r="E143" s="262">
        <v>20.613144149022229</v>
      </c>
      <c r="F143" s="262">
        <v>19.567233548407341</v>
      </c>
      <c r="G143" s="262">
        <v>18.104243036876589</v>
      </c>
      <c r="H143" s="262">
        <v>16.591209696880998</v>
      </c>
      <c r="I143" s="262">
        <v>17.009938908834389</v>
      </c>
      <c r="J143" s="262">
        <v>17.77465372846315</v>
      </c>
      <c r="K143" s="262">
        <v>17.806205762739872</v>
      </c>
      <c r="L143" s="262">
        <v>18.329116627936759</v>
      </c>
      <c r="M143" s="262">
        <v>20.0647397001439</v>
      </c>
      <c r="N143" s="262">
        <v>24.10112217414904</v>
      </c>
      <c r="O143" s="262">
        <v>17.92567913349086</v>
      </c>
      <c r="P143" s="262">
        <v>18.04268846177057</v>
      </c>
      <c r="Q143" s="262">
        <v>18.432197452430589</v>
      </c>
      <c r="R143" s="262">
        <v>19.047106092443041</v>
      </c>
      <c r="S143" s="262">
        <v>20.023406791332231</v>
      </c>
      <c r="T143" s="262">
        <v>18.107861745330659</v>
      </c>
      <c r="U143" s="262">
        <v>17.75221819852452</v>
      </c>
      <c r="V143" s="262">
        <v>18.330308469745919</v>
      </c>
      <c r="W143" s="262">
        <v>18.212565363568849</v>
      </c>
      <c r="X143" s="262">
        <v>17.657249378576932</v>
      </c>
      <c r="Y143" s="262">
        <v>17.723828930416509</v>
      </c>
      <c r="DA143" s="72" t="s">
        <v>1388</v>
      </c>
    </row>
    <row r="144" spans="1:105" ht="12" customHeight="1" x14ac:dyDescent="0.25">
      <c r="A144" s="60" t="s">
        <v>1024</v>
      </c>
      <c r="B144" s="262">
        <v>8.4225773010686495</v>
      </c>
      <c r="C144" s="262">
        <v>9.8061918121756424</v>
      </c>
      <c r="D144" s="262">
        <v>11.50195646546822</v>
      </c>
      <c r="E144" s="262">
        <v>10.37255827143718</v>
      </c>
      <c r="F144" s="262">
        <v>9.1063486077540556</v>
      </c>
      <c r="G144" s="262">
        <v>8.0147861747123805</v>
      </c>
      <c r="H144" s="262">
        <v>9.2106975902841377</v>
      </c>
      <c r="I144" s="262">
        <v>10.40323175625079</v>
      </c>
      <c r="J144" s="262">
        <v>9.8287713245214441</v>
      </c>
      <c r="K144" s="262">
        <v>10.4906879893695</v>
      </c>
      <c r="L144" s="262">
        <v>10.687159513118001</v>
      </c>
      <c r="M144" s="262">
        <v>10.39069396988277</v>
      </c>
      <c r="N144" s="262">
        <v>13.784682175352589</v>
      </c>
      <c r="O144" s="262">
        <v>9.0930657615803163</v>
      </c>
      <c r="P144" s="262">
        <v>9.9957856352623899</v>
      </c>
      <c r="Q144" s="262">
        <v>9.9036609371788842</v>
      </c>
      <c r="R144" s="262">
        <v>10.70906243432256</v>
      </c>
      <c r="S144" s="262">
        <v>10.94787821881588</v>
      </c>
      <c r="T144" s="262">
        <v>10.441531131904849</v>
      </c>
      <c r="U144" s="262">
        <v>9.2867747360536317</v>
      </c>
      <c r="V144" s="262">
        <v>10.08858719838285</v>
      </c>
      <c r="W144" s="262">
        <v>9.5948166465885727</v>
      </c>
      <c r="X144" s="262">
        <v>10.660349542877499</v>
      </c>
      <c r="Y144" s="262">
        <v>10.556180234282349</v>
      </c>
      <c r="DA144" s="72" t="s">
        <v>1389</v>
      </c>
    </row>
    <row r="145" spans="1:105" ht="12" customHeight="1" x14ac:dyDescent="0.25">
      <c r="A145" s="64" t="s">
        <v>28</v>
      </c>
      <c r="B145" s="229">
        <v>4.1851237389600596E-3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2.2443977737308962E-3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1390</v>
      </c>
    </row>
    <row r="146" spans="1:105" ht="12" customHeight="1" x14ac:dyDescent="0.25">
      <c r="A146" s="64" t="s">
        <v>30</v>
      </c>
      <c r="B146" s="229">
        <v>6.473244431352108</v>
      </c>
      <c r="C146" s="229">
        <v>8.0238054077543488</v>
      </c>
      <c r="D146" s="229">
        <v>9.8801163097307292</v>
      </c>
      <c r="E146" s="229">
        <v>9.1167328703329051</v>
      </c>
      <c r="F146" s="229">
        <v>8.0905595394434702</v>
      </c>
      <c r="G146" s="229">
        <v>7.0196427240716703</v>
      </c>
      <c r="H146" s="229">
        <v>8.3258911825348925</v>
      </c>
      <c r="I146" s="229">
        <v>9.5064713658134536</v>
      </c>
      <c r="J146" s="229">
        <v>8.8326667960127665</v>
      </c>
      <c r="K146" s="229">
        <v>9.5555176335884902</v>
      </c>
      <c r="L146" s="229">
        <v>9.63657272389068</v>
      </c>
      <c r="M146" s="229">
        <v>9.0946354570969135</v>
      </c>
      <c r="N146" s="229">
        <v>12.406394533248591</v>
      </c>
      <c r="O146" s="229">
        <v>7.9708350723272403</v>
      </c>
      <c r="P146" s="229">
        <v>8.8258713600739451</v>
      </c>
      <c r="Q146" s="229">
        <v>8.6267448289944735</v>
      </c>
      <c r="R146" s="229">
        <v>9.2856426460635291</v>
      </c>
      <c r="S146" s="229">
        <v>9.296147205615787</v>
      </c>
      <c r="T146" s="229">
        <v>9.0520678080130139</v>
      </c>
      <c r="U146" s="229">
        <v>7.7272845427544938</v>
      </c>
      <c r="V146" s="229">
        <v>8.5523089192759532</v>
      </c>
      <c r="W146" s="229">
        <v>8.1041749641533229</v>
      </c>
      <c r="X146" s="229">
        <v>9.3229634739992608</v>
      </c>
      <c r="Y146" s="229">
        <v>9.1798304230603911</v>
      </c>
      <c r="DA146" s="73" t="s">
        <v>1391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6.5865946473704716E-4</v>
      </c>
      <c r="H147" s="229">
        <v>0</v>
      </c>
      <c r="I147" s="229">
        <v>1.8358265418719031E-3</v>
      </c>
      <c r="J147" s="229">
        <v>0</v>
      </c>
      <c r="K147" s="229">
        <v>0</v>
      </c>
      <c r="L147" s="229">
        <v>0</v>
      </c>
      <c r="M147" s="229">
        <v>9.2523470124290948E-4</v>
      </c>
      <c r="N147" s="229">
        <v>1.0035014734637599E-3</v>
      </c>
      <c r="O147" s="229">
        <v>3.23271854949592E-3</v>
      </c>
      <c r="P147" s="229">
        <v>4.6991022152347208E-3</v>
      </c>
      <c r="Q147" s="229">
        <v>6.6577666008348546E-4</v>
      </c>
      <c r="R147" s="229">
        <v>2.7251699898889122E-4</v>
      </c>
      <c r="S147" s="229">
        <v>3.7450022479443577E-4</v>
      </c>
      <c r="T147" s="229">
        <v>3.6270327891901091E-4</v>
      </c>
      <c r="U147" s="229">
        <v>3.5759681261168428E-4</v>
      </c>
      <c r="V147" s="229">
        <v>2.5896409624709979E-4</v>
      </c>
      <c r="W147" s="229">
        <v>3.1940506847967059E-4</v>
      </c>
      <c r="X147" s="229">
        <v>2.8715221345229901E-4</v>
      </c>
      <c r="Y147" s="229">
        <v>9.3159245844034067E-4</v>
      </c>
      <c r="DA147" s="73" t="s">
        <v>1392</v>
      </c>
    </row>
    <row r="148" spans="1:105" ht="12" customHeight="1" x14ac:dyDescent="0.25">
      <c r="A148" s="64" t="s">
        <v>159</v>
      </c>
      <c r="B148" s="229">
        <v>5.3402377970189208E-3</v>
      </c>
      <c r="C148" s="229">
        <v>4.0693753018894727E-3</v>
      </c>
      <c r="D148" s="229">
        <v>2.740791198520969E-3</v>
      </c>
      <c r="E148" s="229">
        <v>2.2386595274966159E-3</v>
      </c>
      <c r="F148" s="229">
        <v>2.1090433832047619E-3</v>
      </c>
      <c r="G148" s="229">
        <v>1.356633040581169E-3</v>
      </c>
      <c r="H148" s="229">
        <v>1.3038109908404859E-3</v>
      </c>
      <c r="I148" s="229">
        <v>6.3065287385592294E-4</v>
      </c>
      <c r="J148" s="229">
        <v>7.5517771493677341E-4</v>
      </c>
      <c r="K148" s="229">
        <v>8.1989076804255315E-4</v>
      </c>
      <c r="L148" s="229">
        <v>7.9217047448169268E-4</v>
      </c>
      <c r="M148" s="229">
        <v>9.5928185766937831E-4</v>
      </c>
      <c r="N148" s="229">
        <v>2.075333100253522E-3</v>
      </c>
      <c r="O148" s="229">
        <v>8.3700410864824461E-4</v>
      </c>
      <c r="P148" s="229">
        <v>8.0996879238743929E-4</v>
      </c>
      <c r="Q148" s="229">
        <v>7.228129136958233E-4</v>
      </c>
      <c r="R148" s="229">
        <v>6.7455851160223216E-4</v>
      </c>
      <c r="S148" s="229">
        <v>6.535127368966126E-4</v>
      </c>
      <c r="T148" s="229">
        <v>1.558060488177181E-3</v>
      </c>
      <c r="U148" s="229">
        <v>8.9495773160562487E-4</v>
      </c>
      <c r="V148" s="229">
        <v>1.528670781721348E-3</v>
      </c>
      <c r="W148" s="229">
        <v>1.400557969315389E-3</v>
      </c>
      <c r="X148" s="229">
        <v>2.3263307852445332E-3</v>
      </c>
      <c r="Y148" s="229">
        <v>1.8711646055974841E-3</v>
      </c>
      <c r="DA148" s="73" t="s">
        <v>1393</v>
      </c>
    </row>
    <row r="149" spans="1:105" ht="12" customHeight="1" x14ac:dyDescent="0.25">
      <c r="A149" s="64" t="s">
        <v>32</v>
      </c>
      <c r="B149" s="229">
        <v>8.0593209980999031E-3</v>
      </c>
      <c r="C149" s="229">
        <v>1.5382885590897059E-2</v>
      </c>
      <c r="D149" s="229">
        <v>0</v>
      </c>
      <c r="E149" s="229">
        <v>8.0716710353153449E-4</v>
      </c>
      <c r="F149" s="229">
        <v>0</v>
      </c>
      <c r="G149" s="229">
        <v>0</v>
      </c>
      <c r="H149" s="229">
        <v>1.407243149307296E-3</v>
      </c>
      <c r="I149" s="229">
        <v>6.8094796856934593E-4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9.2971833659229678E-7</v>
      </c>
      <c r="S149" s="229">
        <v>1.0293506360612029E-6</v>
      </c>
      <c r="T149" s="229">
        <v>9.6015452883364066E-7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1394</v>
      </c>
    </row>
    <row r="150" spans="1:105" ht="12" customHeight="1" x14ac:dyDescent="0.25">
      <c r="A150" s="64" t="s">
        <v>33</v>
      </c>
      <c r="B150" s="229">
        <v>0.53369105734203293</v>
      </c>
      <c r="C150" s="229">
        <v>0.5416963380344948</v>
      </c>
      <c r="D150" s="229">
        <v>0.57262556906057993</v>
      </c>
      <c r="E150" s="229">
        <v>0.39219221632298601</v>
      </c>
      <c r="F150" s="229">
        <v>0.17306977577633029</v>
      </c>
      <c r="G150" s="229">
        <v>0.1473520836099898</v>
      </c>
      <c r="H150" s="229">
        <v>0.1099008975691514</v>
      </c>
      <c r="I150" s="229">
        <v>0.1778589606858211</v>
      </c>
      <c r="J150" s="229">
        <v>0.15760297987590241</v>
      </c>
      <c r="K150" s="229">
        <v>9.672050184520499E-2</v>
      </c>
      <c r="L150" s="229">
        <v>0.13141320027562201</v>
      </c>
      <c r="M150" s="229">
        <v>0.16835636565813319</v>
      </c>
      <c r="N150" s="229">
        <v>0.17036157136358451</v>
      </c>
      <c r="O150" s="229">
        <v>7.157941193645237E-2</v>
      </c>
      <c r="P150" s="229">
        <v>0.24851159659414959</v>
      </c>
      <c r="Q150" s="229">
        <v>3.7961019371031579E-2</v>
      </c>
      <c r="R150" s="229">
        <v>2.2642223746819371E-3</v>
      </c>
      <c r="S150" s="229">
        <v>3.3047685724309959E-3</v>
      </c>
      <c r="T150" s="229">
        <v>3.2059712128786788E-3</v>
      </c>
      <c r="U150" s="229">
        <v>0.1850538311904007</v>
      </c>
      <c r="V150" s="229">
        <v>9.689449436140328E-2</v>
      </c>
      <c r="W150" s="229">
        <v>0.13609515902819649</v>
      </c>
      <c r="X150" s="229">
        <v>0.14233297911819981</v>
      </c>
      <c r="Y150" s="229">
        <v>7.2769528499590896E-2</v>
      </c>
      <c r="DA150" s="73" t="s">
        <v>1395</v>
      </c>
    </row>
    <row r="151" spans="1:105" ht="12" customHeight="1" x14ac:dyDescent="0.25">
      <c r="A151" s="64" t="s">
        <v>35</v>
      </c>
      <c r="B151" s="229">
        <v>1.398057129840431</v>
      </c>
      <c r="C151" s="229">
        <v>1.221237805494011</v>
      </c>
      <c r="D151" s="229">
        <v>1.04647379547839</v>
      </c>
      <c r="E151" s="229">
        <v>0.86058735815026099</v>
      </c>
      <c r="F151" s="229">
        <v>0.84061024915104954</v>
      </c>
      <c r="G151" s="229">
        <v>0.84577607452540182</v>
      </c>
      <c r="H151" s="229">
        <v>0.77219445603994563</v>
      </c>
      <c r="I151" s="229">
        <v>0.71575400236721465</v>
      </c>
      <c r="J151" s="229">
        <v>0.83774637091783843</v>
      </c>
      <c r="K151" s="229">
        <v>0.83762996316776006</v>
      </c>
      <c r="L151" s="229">
        <v>0.91838141847721944</v>
      </c>
      <c r="M151" s="229">
        <v>1.1258176305688099</v>
      </c>
      <c r="N151" s="229">
        <v>1.2026028383929579</v>
      </c>
      <c r="O151" s="229">
        <v>1.0465815546584789</v>
      </c>
      <c r="P151" s="229">
        <v>0.91589360758667171</v>
      </c>
      <c r="Q151" s="229">
        <v>1.1548394700580771</v>
      </c>
      <c r="R151" s="229">
        <v>1.187325575395433</v>
      </c>
      <c r="S151" s="229">
        <v>1.3943502947932129</v>
      </c>
      <c r="T151" s="229">
        <v>1.2251905398765239</v>
      </c>
      <c r="U151" s="229">
        <v>1.2491499646703561</v>
      </c>
      <c r="V151" s="229">
        <v>1.331090651517953</v>
      </c>
      <c r="W151" s="229">
        <v>1.33702631321415</v>
      </c>
      <c r="X151" s="229">
        <v>1.17314577456035</v>
      </c>
      <c r="Y151" s="229">
        <v>1.2114103152317499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8.2727029181522777E-2</v>
      </c>
      <c r="R153" s="229">
        <v>0.23288198525998799</v>
      </c>
      <c r="S153" s="229">
        <v>0.25304690752212677</v>
      </c>
      <c r="T153" s="229">
        <v>0.15914508888080531</v>
      </c>
      <c r="U153" s="229">
        <v>0.12403384289416371</v>
      </c>
      <c r="V153" s="229">
        <v>0.1065054983495733</v>
      </c>
      <c r="W153" s="229">
        <v>1.580024715510887E-2</v>
      </c>
      <c r="X153" s="229">
        <v>1.9293832200989122E-2</v>
      </c>
      <c r="Y153" s="229">
        <v>8.936721042658112E-2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0.99999999999999978</v>
      </c>
      <c r="D160" s="232">
        <f t="shared" si="7"/>
        <v>1</v>
      </c>
      <c r="E160" s="232">
        <f t="shared" si="7"/>
        <v>1</v>
      </c>
      <c r="F160" s="232">
        <f t="shared" si="7"/>
        <v>1</v>
      </c>
      <c r="G160" s="232">
        <f t="shared" si="7"/>
        <v>1</v>
      </c>
      <c r="H160" s="232">
        <f t="shared" si="7"/>
        <v>1</v>
      </c>
      <c r="I160" s="232">
        <f t="shared" si="7"/>
        <v>1</v>
      </c>
      <c r="J160" s="232">
        <f t="shared" si="7"/>
        <v>0.99999999999999989</v>
      </c>
      <c r="K160" s="232">
        <f t="shared" si="7"/>
        <v>1</v>
      </c>
      <c r="L160" s="232">
        <f t="shared" si="7"/>
        <v>0.99999999999999989</v>
      </c>
      <c r="M160" s="232">
        <f t="shared" si="7"/>
        <v>0.99999999999999989</v>
      </c>
      <c r="N160" s="232">
        <f t="shared" si="7"/>
        <v>1</v>
      </c>
      <c r="O160" s="232">
        <f t="shared" si="7"/>
        <v>1.0000000000000002</v>
      </c>
      <c r="P160" s="232">
        <f t="shared" si="7"/>
        <v>1</v>
      </c>
      <c r="Q160" s="232">
        <f t="shared" si="7"/>
        <v>1.0000000000000002</v>
      </c>
      <c r="R160" s="232">
        <f t="shared" si="7"/>
        <v>1</v>
      </c>
      <c r="S160" s="232">
        <f t="shared" si="7"/>
        <v>1</v>
      </c>
      <c r="T160" s="232">
        <f t="shared" si="7"/>
        <v>0.99999999999999989</v>
      </c>
      <c r="U160" s="232">
        <f t="shared" si="7"/>
        <v>1</v>
      </c>
      <c r="V160" s="232">
        <f t="shared" si="7"/>
        <v>1</v>
      </c>
      <c r="W160" s="232">
        <f t="shared" si="7"/>
        <v>0.99999999999999989</v>
      </c>
      <c r="X160" s="232">
        <f t="shared" si="7"/>
        <v>1</v>
      </c>
      <c r="Y160" s="232">
        <f t="shared" si="7"/>
        <v>1.0000000000000002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1.8020542511112056E-2</v>
      </c>
      <c r="C165" s="268">
        <f t="shared" si="12"/>
        <v>1.6683856582323148E-2</v>
      </c>
      <c r="D165" s="268">
        <f t="shared" si="12"/>
        <v>1.5028009580905161E-2</v>
      </c>
      <c r="E165" s="268">
        <f t="shared" si="12"/>
        <v>1.4508378914073259E-2</v>
      </c>
      <c r="F165" s="268">
        <f t="shared" si="12"/>
        <v>1.4927385028478856E-2</v>
      </c>
      <c r="G165" s="268">
        <f t="shared" si="12"/>
        <v>1.5697119868460382E-2</v>
      </c>
      <c r="H165" s="268">
        <f t="shared" si="12"/>
        <v>1.3393014409385158E-2</v>
      </c>
      <c r="I165" s="268">
        <f t="shared" si="12"/>
        <v>1.2307700818307602E-2</v>
      </c>
      <c r="J165" s="268">
        <f t="shared" si="12"/>
        <v>1.2577003134142718E-2</v>
      </c>
      <c r="K165" s="268">
        <f t="shared" si="12"/>
        <v>1.1958818854176522E-2</v>
      </c>
      <c r="L165" s="268">
        <f t="shared" si="12"/>
        <v>1.2142171293021161E-2</v>
      </c>
      <c r="M165" s="268">
        <f t="shared" si="12"/>
        <v>1.3026156649486236E-2</v>
      </c>
      <c r="N165" s="268">
        <f t="shared" si="12"/>
        <v>1.2874744667081162E-2</v>
      </c>
      <c r="O165" s="268">
        <f t="shared" si="12"/>
        <v>1.389478463095669E-2</v>
      </c>
      <c r="P165" s="268">
        <f t="shared" si="12"/>
        <v>1.2670194526508348E-2</v>
      </c>
      <c r="Q165" s="268">
        <f t="shared" si="12"/>
        <v>1.3755950802563859E-2</v>
      </c>
      <c r="R165" s="268">
        <f t="shared" si="12"/>
        <v>1.3562889312017564E-2</v>
      </c>
      <c r="S165" s="268">
        <f t="shared" si="12"/>
        <v>1.387986370436213E-2</v>
      </c>
      <c r="T165" s="268">
        <f t="shared" si="12"/>
        <v>1.2817871849349086E-2</v>
      </c>
      <c r="U165" s="268">
        <f t="shared" si="12"/>
        <v>1.3990423322827638E-2</v>
      </c>
      <c r="V165" s="268">
        <f t="shared" si="12"/>
        <v>1.3593310509164692E-2</v>
      </c>
      <c r="W165" s="268">
        <f t="shared" si="12"/>
        <v>1.407722352618641E-2</v>
      </c>
      <c r="X165" s="268">
        <f t="shared" si="12"/>
        <v>1.2498295160245105E-2</v>
      </c>
      <c r="Y165" s="268">
        <f t="shared" si="12"/>
        <v>1.2552385396789564E-2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0.28344837414559454</v>
      </c>
      <c r="C167" s="269">
        <f t="shared" si="14"/>
        <v>0.29882261591438325</v>
      </c>
      <c r="D167" s="269">
        <f t="shared" si="14"/>
        <v>0.31113877521960526</v>
      </c>
      <c r="E167" s="269">
        <f t="shared" si="14"/>
        <v>0.30979873212942655</v>
      </c>
      <c r="F167" s="269">
        <f t="shared" si="14"/>
        <v>0.29480729326787292</v>
      </c>
      <c r="G167" s="269">
        <f t="shared" si="14"/>
        <v>0.29501272575784704</v>
      </c>
      <c r="H167" s="269">
        <f t="shared" si="14"/>
        <v>0.31562981532259854</v>
      </c>
      <c r="I167" s="269">
        <f t="shared" si="14"/>
        <v>0.31965177247815496</v>
      </c>
      <c r="J167" s="269">
        <f t="shared" si="14"/>
        <v>0.29532973673383334</v>
      </c>
      <c r="K167" s="269">
        <f t="shared" si="14"/>
        <v>0.29917993487378503</v>
      </c>
      <c r="L167" s="269">
        <f t="shared" si="14"/>
        <v>0.30064600484211623</v>
      </c>
      <c r="M167" s="269">
        <f t="shared" si="14"/>
        <v>0.28646321652817047</v>
      </c>
      <c r="N167" s="269">
        <f t="shared" si="14"/>
        <v>0.31259115577378044</v>
      </c>
      <c r="O167" s="269">
        <f t="shared" si="14"/>
        <v>0.29932543875662315</v>
      </c>
      <c r="P167" s="269">
        <f t="shared" si="14"/>
        <v>0.29808263710651139</v>
      </c>
      <c r="Q167" s="269">
        <f t="shared" si="14"/>
        <v>0.31390431996575702</v>
      </c>
      <c r="R167" s="269">
        <f t="shared" si="14"/>
        <v>0.32387361304097229</v>
      </c>
      <c r="S167" s="269">
        <f t="shared" si="14"/>
        <v>0.3223277502935849</v>
      </c>
      <c r="T167" s="269">
        <f t="shared" si="14"/>
        <v>0.31456843522439937</v>
      </c>
      <c r="U167" s="269">
        <f t="shared" si="14"/>
        <v>0.31120710693328874</v>
      </c>
      <c r="V167" s="269">
        <f t="shared" si="14"/>
        <v>0.31767361384481685</v>
      </c>
      <c r="W167" s="269">
        <f t="shared" si="14"/>
        <v>0.31496107273310736</v>
      </c>
      <c r="X167" s="269">
        <f t="shared" si="14"/>
        <v>0.32092854474935073</v>
      </c>
      <c r="Y167" s="269">
        <f t="shared" si="14"/>
        <v>0.31817782787080567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0.1705344905203629</v>
      </c>
      <c r="C168" s="269">
        <f t="shared" si="15"/>
        <v>0.16073193706409644</v>
      </c>
      <c r="D168" s="269">
        <f t="shared" si="15"/>
        <v>0.14712385380044998</v>
      </c>
      <c r="E168" s="269">
        <f t="shared" si="15"/>
        <v>0.14168841368049845</v>
      </c>
      <c r="F168" s="269">
        <f t="shared" si="15"/>
        <v>0.14492724555117312</v>
      </c>
      <c r="G168" s="269">
        <f t="shared" si="15"/>
        <v>0.15186317143629877</v>
      </c>
      <c r="H168" s="269">
        <f t="shared" si="15"/>
        <v>0.13209245900787445</v>
      </c>
      <c r="I168" s="269">
        <f t="shared" si="15"/>
        <v>0.12343095185328443</v>
      </c>
      <c r="J168" s="269">
        <f t="shared" si="15"/>
        <v>0.12534115957931893</v>
      </c>
      <c r="K168" s="269">
        <f t="shared" si="15"/>
        <v>0.12167490659795853</v>
      </c>
      <c r="L168" s="269">
        <f t="shared" si="15"/>
        <v>0.12161569362258738</v>
      </c>
      <c r="M168" s="269">
        <f t="shared" si="15"/>
        <v>0.12976690799071103</v>
      </c>
      <c r="N168" s="269">
        <f t="shared" si="15"/>
        <v>0.12686177110612828</v>
      </c>
      <c r="O168" s="269">
        <f t="shared" si="15"/>
        <v>0.13487671147293925</v>
      </c>
      <c r="P168" s="269">
        <f t="shared" si="15"/>
        <v>0.12499133666474034</v>
      </c>
      <c r="Q168" s="269">
        <f t="shared" si="15"/>
        <v>0.13451338845320776</v>
      </c>
      <c r="R168" s="269">
        <f t="shared" si="15"/>
        <v>0.13088168506580369</v>
      </c>
      <c r="S168" s="269">
        <f t="shared" si="15"/>
        <v>0.13257421328980468</v>
      </c>
      <c r="T168" s="269">
        <f t="shared" si="15"/>
        <v>0.12486553884123927</v>
      </c>
      <c r="U168" s="269">
        <f t="shared" si="15"/>
        <v>0.13371246542202103</v>
      </c>
      <c r="V168" s="269">
        <f t="shared" si="15"/>
        <v>0.13016484779818605</v>
      </c>
      <c r="W168" s="269">
        <f t="shared" si="15"/>
        <v>0.13491502389849611</v>
      </c>
      <c r="X168" s="269">
        <f t="shared" si="15"/>
        <v>0.12659953571395924</v>
      </c>
      <c r="Y168" s="269">
        <f t="shared" si="15"/>
        <v>0.12364033614708618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0.1705344905203629</v>
      </c>
      <c r="C169" s="318">
        <f t="shared" si="16"/>
        <v>0.16073193706409644</v>
      </c>
      <c r="D169" s="318">
        <f t="shared" si="16"/>
        <v>0.14712385380044998</v>
      </c>
      <c r="E169" s="318">
        <f t="shared" si="16"/>
        <v>0.14168841368049845</v>
      </c>
      <c r="F169" s="318">
        <f t="shared" si="16"/>
        <v>0.14492724555117312</v>
      </c>
      <c r="G169" s="318">
        <f t="shared" si="16"/>
        <v>0.15186317143629877</v>
      </c>
      <c r="H169" s="318">
        <f t="shared" si="16"/>
        <v>0.13209245900787445</v>
      </c>
      <c r="I169" s="318">
        <f t="shared" si="16"/>
        <v>0.12343095185328443</v>
      </c>
      <c r="J169" s="318">
        <f t="shared" si="16"/>
        <v>0.12534115957931893</v>
      </c>
      <c r="K169" s="318">
        <f t="shared" si="16"/>
        <v>0.12167490659795853</v>
      </c>
      <c r="L169" s="318">
        <f t="shared" si="16"/>
        <v>0.12161569362258738</v>
      </c>
      <c r="M169" s="318">
        <f t="shared" si="16"/>
        <v>0.12976690799071103</v>
      </c>
      <c r="N169" s="318">
        <f t="shared" si="16"/>
        <v>0.12686177110612828</v>
      </c>
      <c r="O169" s="318">
        <f t="shared" si="16"/>
        <v>0.13487671147293925</v>
      </c>
      <c r="P169" s="318">
        <f t="shared" si="16"/>
        <v>0.12499133666474034</v>
      </c>
      <c r="Q169" s="318">
        <f t="shared" si="16"/>
        <v>0.13451338845320776</v>
      </c>
      <c r="R169" s="318">
        <f t="shared" si="16"/>
        <v>0.13088168506580369</v>
      </c>
      <c r="S169" s="318">
        <f t="shared" si="16"/>
        <v>0.13257421328980468</v>
      </c>
      <c r="T169" s="318">
        <f t="shared" si="16"/>
        <v>0.12486553884123927</v>
      </c>
      <c r="U169" s="318">
        <f t="shared" si="16"/>
        <v>0.13371246542202103</v>
      </c>
      <c r="V169" s="318">
        <f t="shared" si="16"/>
        <v>0.13016484779818605</v>
      </c>
      <c r="W169" s="318">
        <f t="shared" si="16"/>
        <v>0.13491502389849611</v>
      </c>
      <c r="X169" s="318">
        <f t="shared" si="16"/>
        <v>0.12659953571395924</v>
      </c>
      <c r="Y169" s="318">
        <f t="shared" si="16"/>
        <v>0.12364033614708618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2.4330935610359164E-2</v>
      </c>
      <c r="C171" s="269">
        <f t="shared" si="18"/>
        <v>2.3437891986309065E-2</v>
      </c>
      <c r="D171" s="269">
        <f t="shared" si="18"/>
        <v>2.2163882955155256E-2</v>
      </c>
      <c r="E171" s="269">
        <f t="shared" si="18"/>
        <v>2.1632908527179091E-2</v>
      </c>
      <c r="F171" s="269">
        <f t="shared" si="18"/>
        <v>2.1660468814248966E-2</v>
      </c>
      <c r="G171" s="269">
        <f t="shared" si="18"/>
        <v>2.2408723244929273E-2</v>
      </c>
      <c r="H171" s="269">
        <f t="shared" si="18"/>
        <v>2.0715204636204295E-2</v>
      </c>
      <c r="I171" s="269">
        <f t="shared" si="18"/>
        <v>1.9779851977022058E-2</v>
      </c>
      <c r="J171" s="269">
        <f t="shared" si="18"/>
        <v>1.9430429924350102E-2</v>
      </c>
      <c r="K171" s="269">
        <f t="shared" si="18"/>
        <v>1.8933558678558601E-2</v>
      </c>
      <c r="L171" s="269">
        <f t="shared" si="18"/>
        <v>1.9146616152335864E-2</v>
      </c>
      <c r="M171" s="269">
        <f t="shared" si="18"/>
        <v>1.9639748190818949E-2</v>
      </c>
      <c r="N171" s="269">
        <f t="shared" si="18"/>
        <v>2.0142557830495473E-2</v>
      </c>
      <c r="O171" s="269">
        <f t="shared" si="18"/>
        <v>2.0794018674393663E-2</v>
      </c>
      <c r="P171" s="269">
        <f t="shared" si="18"/>
        <v>1.9588666126100482E-2</v>
      </c>
      <c r="Q171" s="269">
        <f t="shared" si="18"/>
        <v>2.1026002892036308E-2</v>
      </c>
      <c r="R171" s="269">
        <f t="shared" si="18"/>
        <v>2.1090315161573371E-2</v>
      </c>
      <c r="S171" s="269">
        <f t="shared" si="18"/>
        <v>2.1356157871621002E-2</v>
      </c>
      <c r="T171" s="269">
        <f t="shared" si="18"/>
        <v>2.0169266412571638E-2</v>
      </c>
      <c r="U171" s="269">
        <f t="shared" si="18"/>
        <v>2.1199411873722755E-2</v>
      </c>
      <c r="V171" s="269">
        <f t="shared" si="18"/>
        <v>2.0961460527622388E-2</v>
      </c>
      <c r="W171" s="269">
        <f t="shared" si="18"/>
        <v>2.1359932128150121E-2</v>
      </c>
      <c r="X171" s="269">
        <f t="shared" si="18"/>
        <v>2.001303487897798E-2</v>
      </c>
      <c r="Y171" s="269">
        <f t="shared" si="18"/>
        <v>2.000417351827068E-2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1.7251621703012292E-2</v>
      </c>
      <c r="C172" s="318">
        <f t="shared" si="19"/>
        <v>1.5974596043796974E-2</v>
      </c>
      <c r="D172" s="318">
        <f t="shared" si="19"/>
        <v>1.4392982645119887E-2</v>
      </c>
      <c r="E172" s="318">
        <f t="shared" si="19"/>
        <v>1.3895476695180826E-2</v>
      </c>
      <c r="F172" s="318">
        <f t="shared" si="19"/>
        <v>1.4297458257178255E-2</v>
      </c>
      <c r="G172" s="318">
        <f t="shared" si="19"/>
        <v>1.5040581873163726E-2</v>
      </c>
      <c r="H172" s="318">
        <f t="shared" si="19"/>
        <v>1.2832137577090161E-2</v>
      </c>
      <c r="I172" s="318">
        <f t="shared" si="19"/>
        <v>1.1796333831138029E-2</v>
      </c>
      <c r="J172" s="318">
        <f t="shared" si="19"/>
        <v>1.2054370990108332E-2</v>
      </c>
      <c r="K172" s="318">
        <f t="shared" si="19"/>
        <v>1.1461338454556885E-2</v>
      </c>
      <c r="L172" s="318">
        <f t="shared" si="19"/>
        <v>1.163777984419806E-2</v>
      </c>
      <c r="M172" s="318">
        <f t="shared" si="19"/>
        <v>1.2485136565953807E-2</v>
      </c>
      <c r="N172" s="318">
        <f t="shared" si="19"/>
        <v>1.2335383338655654E-2</v>
      </c>
      <c r="O172" s="318">
        <f t="shared" si="19"/>
        <v>1.3318164392992765E-2</v>
      </c>
      <c r="P172" s="318">
        <f t="shared" si="19"/>
        <v>1.2143851652326744E-2</v>
      </c>
      <c r="Q172" s="318">
        <f t="shared" si="19"/>
        <v>1.3186031240731689E-2</v>
      </c>
      <c r="R172" s="318">
        <f t="shared" si="19"/>
        <v>1.3001353706299946E-2</v>
      </c>
      <c r="S172" s="318">
        <f t="shared" si="19"/>
        <v>1.3305805378841781E-2</v>
      </c>
      <c r="T172" s="318">
        <f t="shared" si="19"/>
        <v>1.2312708035727465E-2</v>
      </c>
      <c r="U172" s="318">
        <f t="shared" si="19"/>
        <v>1.3426804933150335E-2</v>
      </c>
      <c r="V172" s="318">
        <f t="shared" si="19"/>
        <v>1.3027348224922823E-2</v>
      </c>
      <c r="W172" s="318">
        <f t="shared" si="19"/>
        <v>1.3493567365277724E-2</v>
      </c>
      <c r="X172" s="318">
        <f t="shared" si="19"/>
        <v>1.1997628486342719E-2</v>
      </c>
      <c r="Y172" s="318">
        <f t="shared" si="19"/>
        <v>1.2057468130931899E-2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7.0793139073468681E-3</v>
      </c>
      <c r="C173" s="318">
        <f t="shared" si="20"/>
        <v>7.4632959425120901E-3</v>
      </c>
      <c r="D173" s="318">
        <f t="shared" si="20"/>
        <v>7.7709003100353714E-3</v>
      </c>
      <c r="E173" s="318">
        <f t="shared" si="20"/>
        <v>7.7374318319982658E-3</v>
      </c>
      <c r="F173" s="318">
        <f t="shared" si="20"/>
        <v>7.3630105570707113E-3</v>
      </c>
      <c r="G173" s="318">
        <f t="shared" si="20"/>
        <v>7.3681413717655497E-3</v>
      </c>
      <c r="H173" s="318">
        <f t="shared" si="20"/>
        <v>7.8830670591141325E-3</v>
      </c>
      <c r="I173" s="318">
        <f t="shared" si="20"/>
        <v>7.9835181458840308E-3</v>
      </c>
      <c r="J173" s="318">
        <f t="shared" si="20"/>
        <v>7.3760589342417712E-3</v>
      </c>
      <c r="K173" s="318">
        <f t="shared" si="20"/>
        <v>7.4722202240017173E-3</v>
      </c>
      <c r="L173" s="318">
        <f t="shared" si="20"/>
        <v>7.508836308137804E-3</v>
      </c>
      <c r="M173" s="318">
        <f t="shared" si="20"/>
        <v>7.1546116248651396E-3</v>
      </c>
      <c r="N173" s="318">
        <f t="shared" si="20"/>
        <v>7.8071744918398215E-3</v>
      </c>
      <c r="O173" s="318">
        <f t="shared" si="20"/>
        <v>7.4758542814008988E-3</v>
      </c>
      <c r="P173" s="318">
        <f t="shared" si="20"/>
        <v>7.4448144737737391E-3</v>
      </c>
      <c r="Q173" s="318">
        <f t="shared" si="20"/>
        <v>7.8399716513046173E-3</v>
      </c>
      <c r="R173" s="318">
        <f t="shared" si="20"/>
        <v>8.0889614552734253E-3</v>
      </c>
      <c r="S173" s="318">
        <f t="shared" si="20"/>
        <v>8.0503524927792221E-3</v>
      </c>
      <c r="T173" s="318">
        <f t="shared" si="20"/>
        <v>7.856558376844177E-3</v>
      </c>
      <c r="U173" s="318">
        <f t="shared" si="20"/>
        <v>7.7726069405724182E-3</v>
      </c>
      <c r="V173" s="318">
        <f t="shared" si="20"/>
        <v>7.9341123026995652E-3</v>
      </c>
      <c r="W173" s="318">
        <f t="shared" si="20"/>
        <v>7.8663647628723979E-3</v>
      </c>
      <c r="X173" s="318">
        <f t="shared" si="20"/>
        <v>8.0154063926352621E-3</v>
      </c>
      <c r="Y173" s="318">
        <f t="shared" si="20"/>
        <v>7.9467053873387827E-3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0.50366565721257139</v>
      </c>
      <c r="C176" s="310">
        <f t="shared" si="23"/>
        <v>0.50032369845288793</v>
      </c>
      <c r="D176" s="310">
        <f t="shared" si="23"/>
        <v>0.50454547844388431</v>
      </c>
      <c r="E176" s="310">
        <f t="shared" si="23"/>
        <v>0.51237156674882278</v>
      </c>
      <c r="F176" s="310">
        <f t="shared" si="23"/>
        <v>0.5236776073382261</v>
      </c>
      <c r="G176" s="310">
        <f t="shared" si="23"/>
        <v>0.51501825969246451</v>
      </c>
      <c r="H176" s="310">
        <f t="shared" si="23"/>
        <v>0.51816950662393757</v>
      </c>
      <c r="I176" s="310">
        <f t="shared" si="23"/>
        <v>0.52482972287323093</v>
      </c>
      <c r="J176" s="310">
        <f t="shared" si="23"/>
        <v>0.54732167062835479</v>
      </c>
      <c r="K176" s="310">
        <f t="shared" si="23"/>
        <v>0.54825278099552122</v>
      </c>
      <c r="L176" s="310">
        <f t="shared" si="23"/>
        <v>0.54644951408993925</v>
      </c>
      <c r="M176" s="310">
        <f t="shared" si="23"/>
        <v>0.55110397064081318</v>
      </c>
      <c r="N176" s="310">
        <f t="shared" si="23"/>
        <v>0.5275297706225146</v>
      </c>
      <c r="O176" s="310">
        <f t="shared" si="23"/>
        <v>0.5311090464650875</v>
      </c>
      <c r="P176" s="310">
        <f t="shared" si="23"/>
        <v>0.54466716557613937</v>
      </c>
      <c r="Q176" s="310">
        <f t="shared" si="23"/>
        <v>0.5168003378864352</v>
      </c>
      <c r="R176" s="310">
        <f t="shared" si="23"/>
        <v>0.51059149741963306</v>
      </c>
      <c r="S176" s="310">
        <f t="shared" si="23"/>
        <v>0.50986201484062732</v>
      </c>
      <c r="T176" s="310">
        <f t="shared" si="23"/>
        <v>0.52757888767244054</v>
      </c>
      <c r="U176" s="310">
        <f t="shared" si="23"/>
        <v>0.51989059244813984</v>
      </c>
      <c r="V176" s="310">
        <f t="shared" si="23"/>
        <v>0.51760676732021005</v>
      </c>
      <c r="W176" s="310">
        <f t="shared" si="23"/>
        <v>0.51468674771405987</v>
      </c>
      <c r="X176" s="310">
        <f t="shared" si="23"/>
        <v>0.51996058949746693</v>
      </c>
      <c r="Y176" s="310">
        <f t="shared" si="23"/>
        <v>0.52562527706704809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1</v>
      </c>
      <c r="C178" s="232">
        <f t="shared" si="24"/>
        <v>1</v>
      </c>
      <c r="D178" s="232">
        <f t="shared" si="24"/>
        <v>1</v>
      </c>
      <c r="E178" s="232">
        <f t="shared" si="24"/>
        <v>1</v>
      </c>
      <c r="F178" s="232">
        <f t="shared" si="24"/>
        <v>1.0000000000000002</v>
      </c>
      <c r="G178" s="232">
        <f t="shared" si="24"/>
        <v>1</v>
      </c>
      <c r="H178" s="232">
        <f t="shared" si="24"/>
        <v>0.99999999999999989</v>
      </c>
      <c r="I178" s="232">
        <f t="shared" si="24"/>
        <v>1</v>
      </c>
      <c r="J178" s="232">
        <f t="shared" si="24"/>
        <v>1</v>
      </c>
      <c r="K178" s="232">
        <f t="shared" si="24"/>
        <v>1</v>
      </c>
      <c r="L178" s="232">
        <f t="shared" si="24"/>
        <v>0.99999999999999989</v>
      </c>
      <c r="M178" s="232">
        <f t="shared" si="24"/>
        <v>1</v>
      </c>
      <c r="N178" s="232">
        <f t="shared" si="24"/>
        <v>1</v>
      </c>
      <c r="O178" s="232">
        <f t="shared" si="24"/>
        <v>1</v>
      </c>
      <c r="P178" s="232">
        <f t="shared" si="24"/>
        <v>1.0000000000000002</v>
      </c>
      <c r="Q178" s="232">
        <f t="shared" si="24"/>
        <v>0.99999999999999989</v>
      </c>
      <c r="R178" s="232">
        <f t="shared" si="24"/>
        <v>1</v>
      </c>
      <c r="S178" s="232">
        <f t="shared" si="24"/>
        <v>1</v>
      </c>
      <c r="T178" s="232">
        <f t="shared" si="24"/>
        <v>1.0000000000000002</v>
      </c>
      <c r="U178" s="232">
        <f t="shared" si="24"/>
        <v>1</v>
      </c>
      <c r="V178" s="232">
        <f t="shared" si="24"/>
        <v>1</v>
      </c>
      <c r="W178" s="232">
        <f t="shared" si="24"/>
        <v>1</v>
      </c>
      <c r="X178" s="232">
        <f t="shared" si="24"/>
        <v>1</v>
      </c>
      <c r="Y178" s="232">
        <f t="shared" si="24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4.0833673869205472E-2</v>
      </c>
      <c r="C183" s="268">
        <f t="shared" si="29"/>
        <v>3.7517431363873012E-2</v>
      </c>
      <c r="D183" s="268">
        <f t="shared" si="29"/>
        <v>3.404382620488771E-2</v>
      </c>
      <c r="E183" s="268">
        <f t="shared" si="29"/>
        <v>3.3382204329823771E-2</v>
      </c>
      <c r="F183" s="268">
        <f t="shared" si="29"/>
        <v>3.518449835342613E-2</v>
      </c>
      <c r="G183" s="268">
        <f t="shared" si="29"/>
        <v>3.6353447403981137E-2</v>
      </c>
      <c r="H183" s="268">
        <f t="shared" si="29"/>
        <v>3.1162802311915865E-2</v>
      </c>
      <c r="I183" s="268">
        <f t="shared" si="29"/>
        <v>2.9021190783885507E-2</v>
      </c>
      <c r="J183" s="268">
        <f t="shared" si="29"/>
        <v>3.1156157631461914E-2</v>
      </c>
      <c r="K183" s="268">
        <f t="shared" si="29"/>
        <v>2.9679548636859641E-2</v>
      </c>
      <c r="L183" s="268">
        <f t="shared" si="29"/>
        <v>3.0008629704108985E-2</v>
      </c>
      <c r="M183" s="268">
        <f t="shared" si="29"/>
        <v>3.256154721655756E-2</v>
      </c>
      <c r="N183" s="268">
        <f t="shared" si="29"/>
        <v>3.0541084172986961E-2</v>
      </c>
      <c r="O183" s="268">
        <f t="shared" si="29"/>
        <v>3.3240731960093306E-2</v>
      </c>
      <c r="P183" s="268">
        <f t="shared" si="29"/>
        <v>3.1197145621748981E-2</v>
      </c>
      <c r="Q183" s="268">
        <f t="shared" si="29"/>
        <v>3.1920967453263449E-2</v>
      </c>
      <c r="R183" s="268">
        <f t="shared" si="29"/>
        <v>3.1052128081447951E-2</v>
      </c>
      <c r="S183" s="268">
        <f t="shared" si="29"/>
        <v>3.1732458891924019E-2</v>
      </c>
      <c r="T183" s="268">
        <f t="shared" si="29"/>
        <v>3.0398999480327687E-2</v>
      </c>
      <c r="U183" s="268">
        <f t="shared" si="29"/>
        <v>3.2666730847177472E-2</v>
      </c>
      <c r="V183" s="268">
        <f t="shared" si="29"/>
        <v>3.1576034524474612E-2</v>
      </c>
      <c r="W183" s="268">
        <f t="shared" si="29"/>
        <v>3.2517254598496644E-2</v>
      </c>
      <c r="X183" s="268">
        <f t="shared" si="29"/>
        <v>2.9180104722961332E-2</v>
      </c>
      <c r="Y183" s="268">
        <f t="shared" si="29"/>
        <v>2.9644061623641242E-2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0.5828608129374806</v>
      </c>
      <c r="C184" s="269">
        <f t="shared" si="30"/>
        <v>0.60980419130026364</v>
      </c>
      <c r="D184" s="269">
        <f t="shared" si="30"/>
        <v>0.63963369288632077</v>
      </c>
      <c r="E184" s="269">
        <f t="shared" si="30"/>
        <v>0.64686857065434056</v>
      </c>
      <c r="F184" s="269">
        <f t="shared" si="30"/>
        <v>0.63058864311334029</v>
      </c>
      <c r="G184" s="269">
        <f t="shared" si="30"/>
        <v>0.6200213864020574</v>
      </c>
      <c r="H184" s="269">
        <f t="shared" si="30"/>
        <v>0.66646367373086524</v>
      </c>
      <c r="I184" s="269">
        <f t="shared" si="30"/>
        <v>0.68399937911485675</v>
      </c>
      <c r="J184" s="269">
        <f t="shared" si="30"/>
        <v>0.66391761968455221</v>
      </c>
      <c r="K184" s="269">
        <f t="shared" si="30"/>
        <v>0.67381668501605863</v>
      </c>
      <c r="L184" s="269">
        <f t="shared" si="30"/>
        <v>0.67428816838882355</v>
      </c>
      <c r="M184" s="269">
        <f t="shared" si="30"/>
        <v>0.64982721136467281</v>
      </c>
      <c r="N184" s="269">
        <f t="shared" si="30"/>
        <v>0.67291902085066224</v>
      </c>
      <c r="O184" s="269">
        <f t="shared" si="30"/>
        <v>0.6498343728198247</v>
      </c>
      <c r="P184" s="269">
        <f t="shared" si="30"/>
        <v>0.66605263401923143</v>
      </c>
      <c r="Q184" s="269">
        <f t="shared" si="30"/>
        <v>0.66103281145723292</v>
      </c>
      <c r="R184" s="269">
        <f t="shared" si="30"/>
        <v>0.67290694484290048</v>
      </c>
      <c r="S184" s="269">
        <f t="shared" si="30"/>
        <v>0.66873878927259034</v>
      </c>
      <c r="T184" s="269">
        <f t="shared" si="30"/>
        <v>0.67701579284854418</v>
      </c>
      <c r="U184" s="269">
        <f t="shared" si="30"/>
        <v>0.65942380028346903</v>
      </c>
      <c r="V184" s="269">
        <f t="shared" si="30"/>
        <v>0.66965911916194809</v>
      </c>
      <c r="W184" s="269">
        <f t="shared" si="30"/>
        <v>0.66022815208784202</v>
      </c>
      <c r="X184" s="269">
        <f t="shared" si="30"/>
        <v>0.67996210421117664</v>
      </c>
      <c r="Y184" s="269">
        <f t="shared" si="30"/>
        <v>0.68190150363810409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0.5828608129374806</v>
      </c>
      <c r="C185" s="318">
        <f t="shared" si="31"/>
        <v>0.60980419130026364</v>
      </c>
      <c r="D185" s="318">
        <f t="shared" si="31"/>
        <v>0.63963369288632077</v>
      </c>
      <c r="E185" s="318">
        <f t="shared" si="31"/>
        <v>0.64686857065434056</v>
      </c>
      <c r="F185" s="318">
        <f t="shared" si="31"/>
        <v>0.63058864311334029</v>
      </c>
      <c r="G185" s="318">
        <f t="shared" si="31"/>
        <v>0.6200213864020574</v>
      </c>
      <c r="H185" s="318">
        <f t="shared" si="31"/>
        <v>0.66646367373086524</v>
      </c>
      <c r="I185" s="318">
        <f t="shared" si="31"/>
        <v>0.68399937911485675</v>
      </c>
      <c r="J185" s="318">
        <f t="shared" si="31"/>
        <v>0.66391761968455221</v>
      </c>
      <c r="K185" s="318">
        <f t="shared" si="31"/>
        <v>0.67381668501605863</v>
      </c>
      <c r="L185" s="318">
        <f t="shared" si="31"/>
        <v>0.67428816838882355</v>
      </c>
      <c r="M185" s="318">
        <f t="shared" si="31"/>
        <v>0.64982721136467281</v>
      </c>
      <c r="N185" s="318">
        <f t="shared" si="31"/>
        <v>0.67291902085066224</v>
      </c>
      <c r="O185" s="318">
        <f t="shared" si="31"/>
        <v>0.6498343728198247</v>
      </c>
      <c r="P185" s="318">
        <f t="shared" si="31"/>
        <v>0.66605263401923143</v>
      </c>
      <c r="Q185" s="318">
        <f t="shared" si="31"/>
        <v>0.66103281145723292</v>
      </c>
      <c r="R185" s="318">
        <f t="shared" si="31"/>
        <v>0.67290694484290048</v>
      </c>
      <c r="S185" s="318">
        <f t="shared" si="31"/>
        <v>0.66873878927259034</v>
      </c>
      <c r="T185" s="318">
        <f t="shared" si="31"/>
        <v>0.67701579284854418</v>
      </c>
      <c r="U185" s="318">
        <f t="shared" si="31"/>
        <v>0.65942380028346903</v>
      </c>
      <c r="V185" s="318">
        <f t="shared" si="31"/>
        <v>0.66965911916194809</v>
      </c>
      <c r="W185" s="318">
        <f t="shared" si="31"/>
        <v>0.66022815208784202</v>
      </c>
      <c r="X185" s="318">
        <f t="shared" si="31"/>
        <v>0.67996210421117664</v>
      </c>
      <c r="Y185" s="318">
        <f t="shared" si="31"/>
        <v>0.68190150363810409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0.31978879548566874</v>
      </c>
      <c r="C187" s="269">
        <f t="shared" si="33"/>
        <v>0.29911572697883698</v>
      </c>
      <c r="D187" s="269">
        <f t="shared" si="33"/>
        <v>0.27581660884465542</v>
      </c>
      <c r="E187" s="269">
        <f t="shared" si="33"/>
        <v>0.26979312606242706</v>
      </c>
      <c r="F187" s="269">
        <f t="shared" si="33"/>
        <v>0.28269497403543831</v>
      </c>
      <c r="G187" s="269">
        <f t="shared" si="33"/>
        <v>0.29105731089430742</v>
      </c>
      <c r="H187" s="269">
        <f t="shared" si="33"/>
        <v>0.25435285349786624</v>
      </c>
      <c r="I187" s="269">
        <f t="shared" si="33"/>
        <v>0.24085895420448297</v>
      </c>
      <c r="J187" s="269">
        <f t="shared" si="33"/>
        <v>0.25695723604898213</v>
      </c>
      <c r="K187" s="269">
        <f t="shared" si="33"/>
        <v>0.2499024113116449</v>
      </c>
      <c r="L187" s="269">
        <f t="shared" si="33"/>
        <v>0.24873669011519789</v>
      </c>
      <c r="M187" s="269">
        <f t="shared" si="33"/>
        <v>0.2684436366440921</v>
      </c>
      <c r="N187" s="269">
        <f t="shared" si="33"/>
        <v>0.24904453495772005</v>
      </c>
      <c r="O187" s="269">
        <f t="shared" si="33"/>
        <v>0.26702759727143421</v>
      </c>
      <c r="P187" s="269">
        <f t="shared" si="33"/>
        <v>0.25469001003922376</v>
      </c>
      <c r="Q187" s="269">
        <f t="shared" si="33"/>
        <v>0.25831603446720591</v>
      </c>
      <c r="R187" s="269">
        <f t="shared" si="33"/>
        <v>0.247981024453268</v>
      </c>
      <c r="S187" s="269">
        <f t="shared" si="33"/>
        <v>0.25082914852930788</v>
      </c>
      <c r="T187" s="269">
        <f t="shared" si="33"/>
        <v>0.24506787272289673</v>
      </c>
      <c r="U187" s="269">
        <f t="shared" si="33"/>
        <v>0.25837300470230429</v>
      </c>
      <c r="V187" s="269">
        <f t="shared" si="33"/>
        <v>0.25022257339936105</v>
      </c>
      <c r="W187" s="269">
        <f t="shared" si="33"/>
        <v>0.25790371618828062</v>
      </c>
      <c r="X187" s="269">
        <f t="shared" si="33"/>
        <v>0.24460684330579247</v>
      </c>
      <c r="Y187" s="269">
        <f t="shared" si="33"/>
        <v>0.24164178779683951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0.31978879548566874</v>
      </c>
      <c r="C188" s="318">
        <f t="shared" si="34"/>
        <v>0.29911572697883698</v>
      </c>
      <c r="D188" s="318">
        <f t="shared" si="34"/>
        <v>0.27581660884465542</v>
      </c>
      <c r="E188" s="318">
        <f t="shared" si="34"/>
        <v>0.26979312606242706</v>
      </c>
      <c r="F188" s="318">
        <f t="shared" si="34"/>
        <v>0.28269497403543831</v>
      </c>
      <c r="G188" s="318">
        <f t="shared" si="34"/>
        <v>0.29105731089430742</v>
      </c>
      <c r="H188" s="318">
        <f t="shared" si="34"/>
        <v>0.25435285349786624</v>
      </c>
      <c r="I188" s="318">
        <f t="shared" si="34"/>
        <v>0.24085895420448297</v>
      </c>
      <c r="J188" s="318">
        <f t="shared" si="34"/>
        <v>0.25695723604898213</v>
      </c>
      <c r="K188" s="318">
        <f t="shared" si="34"/>
        <v>0.2499024113116449</v>
      </c>
      <c r="L188" s="318">
        <f t="shared" si="34"/>
        <v>0.24873669011519789</v>
      </c>
      <c r="M188" s="318">
        <f t="shared" si="34"/>
        <v>0.2684436366440921</v>
      </c>
      <c r="N188" s="318">
        <f t="shared" si="34"/>
        <v>0.24904453495772005</v>
      </c>
      <c r="O188" s="318">
        <f t="shared" si="34"/>
        <v>0.26702759727143421</v>
      </c>
      <c r="P188" s="318">
        <f t="shared" si="34"/>
        <v>0.25469001003922376</v>
      </c>
      <c r="Q188" s="318">
        <f t="shared" si="34"/>
        <v>0.25831603446720591</v>
      </c>
      <c r="R188" s="318">
        <f t="shared" si="34"/>
        <v>0.247981024453268</v>
      </c>
      <c r="S188" s="318">
        <f t="shared" si="34"/>
        <v>0.25082914852930788</v>
      </c>
      <c r="T188" s="318">
        <f t="shared" si="34"/>
        <v>0.24506787272289673</v>
      </c>
      <c r="U188" s="318">
        <f t="shared" si="34"/>
        <v>0.25837300470230429</v>
      </c>
      <c r="V188" s="318">
        <f t="shared" si="34"/>
        <v>0.25022257339936105</v>
      </c>
      <c r="W188" s="318">
        <f t="shared" si="34"/>
        <v>0.25790371618828062</v>
      </c>
      <c r="X188" s="318">
        <f t="shared" si="34"/>
        <v>0.24460684330579247</v>
      </c>
      <c r="Y188" s="318">
        <f t="shared" si="34"/>
        <v>0.24164178779683951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5.6516717707645138E-2</v>
      </c>
      <c r="C190" s="269">
        <f t="shared" si="36"/>
        <v>5.3562650357026335E-2</v>
      </c>
      <c r="D190" s="269">
        <f t="shared" si="36"/>
        <v>5.0505872064136086E-2</v>
      </c>
      <c r="E190" s="269">
        <f t="shared" si="36"/>
        <v>4.9956098953408599E-2</v>
      </c>
      <c r="F190" s="269">
        <f t="shared" si="36"/>
        <v>5.1531884497795326E-2</v>
      </c>
      <c r="G190" s="269">
        <f t="shared" si="36"/>
        <v>5.256785529965409E-2</v>
      </c>
      <c r="H190" s="269">
        <f t="shared" si="36"/>
        <v>4.8020670459352571E-2</v>
      </c>
      <c r="I190" s="269">
        <f t="shared" si="36"/>
        <v>4.6120475896774801E-2</v>
      </c>
      <c r="J190" s="269">
        <f t="shared" si="36"/>
        <v>4.7968986635003673E-2</v>
      </c>
      <c r="K190" s="269">
        <f t="shared" si="36"/>
        <v>4.6601355035436859E-2</v>
      </c>
      <c r="L190" s="269">
        <f t="shared" si="36"/>
        <v>4.6966511791869607E-2</v>
      </c>
      <c r="M190" s="269">
        <f t="shared" si="36"/>
        <v>4.9167604774677506E-2</v>
      </c>
      <c r="N190" s="269">
        <f t="shared" si="36"/>
        <v>4.749536001863084E-2</v>
      </c>
      <c r="O190" s="269">
        <f t="shared" si="36"/>
        <v>4.989729794864782E-2</v>
      </c>
      <c r="P190" s="269">
        <f t="shared" si="36"/>
        <v>4.8060210319795904E-2</v>
      </c>
      <c r="Q190" s="269">
        <f t="shared" si="36"/>
        <v>4.8730186622297646E-2</v>
      </c>
      <c r="R190" s="269">
        <f t="shared" si="36"/>
        <v>4.8059902622383605E-2</v>
      </c>
      <c r="S190" s="269">
        <f t="shared" si="36"/>
        <v>4.869960330617773E-2</v>
      </c>
      <c r="T190" s="269">
        <f t="shared" si="36"/>
        <v>4.7517334948231515E-2</v>
      </c>
      <c r="U190" s="269">
        <f t="shared" si="36"/>
        <v>4.9536464167049279E-2</v>
      </c>
      <c r="V190" s="269">
        <f t="shared" si="36"/>
        <v>4.8542272914216193E-2</v>
      </c>
      <c r="W190" s="269">
        <f t="shared" si="36"/>
        <v>4.9350877125380714E-2</v>
      </c>
      <c r="X190" s="269">
        <f t="shared" si="36"/>
        <v>4.6250947760069598E-2</v>
      </c>
      <c r="Y190" s="269">
        <f t="shared" si="36"/>
        <v>4.6812646941415105E-2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4.3732260758648535E-2</v>
      </c>
      <c r="C191" s="318">
        <f t="shared" si="37"/>
        <v>4.0187217907371946E-2</v>
      </c>
      <c r="D191" s="318">
        <f t="shared" si="37"/>
        <v>3.6476159947068404E-2</v>
      </c>
      <c r="E191" s="318">
        <f t="shared" si="37"/>
        <v>3.576769717784363E-2</v>
      </c>
      <c r="F191" s="318">
        <f t="shared" si="37"/>
        <v>3.7700566314334931E-2</v>
      </c>
      <c r="G191" s="318">
        <f t="shared" si="37"/>
        <v>3.8968319105127769E-2</v>
      </c>
      <c r="H191" s="318">
        <f t="shared" si="37"/>
        <v>3.3402470100433776E-2</v>
      </c>
      <c r="I191" s="318">
        <f t="shared" si="37"/>
        <v>3.111764774066017E-2</v>
      </c>
      <c r="J191" s="318">
        <f t="shared" si="37"/>
        <v>3.3406631372585475E-2</v>
      </c>
      <c r="K191" s="318">
        <f t="shared" si="37"/>
        <v>3.182187387991197E-2</v>
      </c>
      <c r="L191" s="318">
        <f t="shared" si="37"/>
        <v>3.2176689129852103E-2</v>
      </c>
      <c r="M191" s="318">
        <f t="shared" si="37"/>
        <v>3.4914308235304059E-2</v>
      </c>
      <c r="N191" s="318">
        <f t="shared" si="37"/>
        <v>3.2735568210240693E-2</v>
      </c>
      <c r="O191" s="318">
        <f t="shared" si="37"/>
        <v>3.5643844330066024E-2</v>
      </c>
      <c r="P191" s="318">
        <f t="shared" si="37"/>
        <v>3.3451025697363537E-2</v>
      </c>
      <c r="Q191" s="318">
        <f t="shared" si="37"/>
        <v>3.423110668354104E-2</v>
      </c>
      <c r="R191" s="318">
        <f t="shared" si="37"/>
        <v>3.3300375688896551E-2</v>
      </c>
      <c r="S191" s="318">
        <f t="shared" si="37"/>
        <v>3.4031500610283177E-2</v>
      </c>
      <c r="T191" s="318">
        <f t="shared" si="37"/>
        <v>3.2667684628041919E-2</v>
      </c>
      <c r="U191" s="318">
        <f t="shared" si="37"/>
        <v>3.5072676245914799E-2</v>
      </c>
      <c r="V191" s="318">
        <f t="shared" si="37"/>
        <v>3.3853983721668909E-2</v>
      </c>
      <c r="W191" s="318">
        <f t="shared" si="37"/>
        <v>3.4869446568497532E-2</v>
      </c>
      <c r="X191" s="318">
        <f t="shared" si="37"/>
        <v>3.1336673107727565E-2</v>
      </c>
      <c r="Y191" s="318">
        <f t="shared" si="37"/>
        <v>3.1855833542377261E-2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1.2784456948996607E-2</v>
      </c>
      <c r="C192" s="318">
        <f t="shared" si="38"/>
        <v>1.3375432449654395E-2</v>
      </c>
      <c r="D192" s="318">
        <f t="shared" si="38"/>
        <v>1.4029712117067678E-2</v>
      </c>
      <c r="E192" s="318">
        <f t="shared" si="38"/>
        <v>1.4188401775564971E-2</v>
      </c>
      <c r="F192" s="318">
        <f t="shared" si="38"/>
        <v>1.38313181834604E-2</v>
      </c>
      <c r="G192" s="318">
        <f t="shared" si="38"/>
        <v>1.3599536194526319E-2</v>
      </c>
      <c r="H192" s="318">
        <f t="shared" si="38"/>
        <v>1.4618200358918795E-2</v>
      </c>
      <c r="I192" s="318">
        <f t="shared" si="38"/>
        <v>1.5002828156114633E-2</v>
      </c>
      <c r="J192" s="318">
        <f t="shared" si="38"/>
        <v>1.456235526241819E-2</v>
      </c>
      <c r="K192" s="318">
        <f t="shared" si="38"/>
        <v>1.4779481155524887E-2</v>
      </c>
      <c r="L192" s="318">
        <f t="shared" si="38"/>
        <v>1.4789822662017499E-2</v>
      </c>
      <c r="M192" s="318">
        <f t="shared" si="38"/>
        <v>1.425329653937344E-2</v>
      </c>
      <c r="N192" s="318">
        <f t="shared" si="38"/>
        <v>1.4759791808390148E-2</v>
      </c>
      <c r="O192" s="318">
        <f t="shared" si="38"/>
        <v>1.4253453618581801E-2</v>
      </c>
      <c r="P192" s="318">
        <f t="shared" si="38"/>
        <v>1.4609184622432362E-2</v>
      </c>
      <c r="Q192" s="318">
        <f t="shared" si="38"/>
        <v>1.4499079938756603E-2</v>
      </c>
      <c r="R192" s="318">
        <f t="shared" si="38"/>
        <v>1.4759526933487052E-2</v>
      </c>
      <c r="S192" s="318">
        <f t="shared" si="38"/>
        <v>1.4668102695894551E-2</v>
      </c>
      <c r="T192" s="318">
        <f t="shared" si="38"/>
        <v>1.4849650320189593E-2</v>
      </c>
      <c r="U192" s="318">
        <f t="shared" si="38"/>
        <v>1.4463787921134478E-2</v>
      </c>
      <c r="V192" s="318">
        <f t="shared" si="38"/>
        <v>1.4688289192547284E-2</v>
      </c>
      <c r="W192" s="318">
        <f t="shared" si="38"/>
        <v>1.4481430556883178E-2</v>
      </c>
      <c r="X192" s="318">
        <f t="shared" si="38"/>
        <v>1.4914274652342034E-2</v>
      </c>
      <c r="Y192" s="318">
        <f t="shared" si="38"/>
        <v>1.4956813399037842E-2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1.0000000000000004</v>
      </c>
      <c r="C197" s="232">
        <f t="shared" si="42"/>
        <v>1</v>
      </c>
      <c r="D197" s="232">
        <f t="shared" si="42"/>
        <v>0.99999999999999978</v>
      </c>
      <c r="E197" s="232">
        <f t="shared" si="42"/>
        <v>0.99999999999999989</v>
      </c>
      <c r="F197" s="232">
        <f t="shared" si="42"/>
        <v>0.99999999999999989</v>
      </c>
      <c r="G197" s="232">
        <f t="shared" si="42"/>
        <v>0.99999999999999989</v>
      </c>
      <c r="H197" s="232">
        <f t="shared" si="42"/>
        <v>0.99999999999999956</v>
      </c>
      <c r="I197" s="232">
        <f t="shared" si="42"/>
        <v>0.99999999999999989</v>
      </c>
      <c r="J197" s="232">
        <f t="shared" si="42"/>
        <v>1</v>
      </c>
      <c r="K197" s="232">
        <f t="shared" si="42"/>
        <v>1.0000000000000002</v>
      </c>
      <c r="L197" s="232">
        <f t="shared" si="42"/>
        <v>0.99999999999999967</v>
      </c>
      <c r="M197" s="232">
        <f t="shared" si="42"/>
        <v>0.99999999999999989</v>
      </c>
      <c r="N197" s="232">
        <f t="shared" si="42"/>
        <v>1</v>
      </c>
      <c r="O197" s="232">
        <f t="shared" si="42"/>
        <v>1.0000000000000002</v>
      </c>
      <c r="P197" s="232">
        <f t="shared" si="42"/>
        <v>1.0000000000000002</v>
      </c>
      <c r="Q197" s="232">
        <f t="shared" si="42"/>
        <v>1</v>
      </c>
      <c r="R197" s="232">
        <f t="shared" si="42"/>
        <v>0.99999999999999978</v>
      </c>
      <c r="S197" s="232">
        <f t="shared" si="42"/>
        <v>0.99999999999999967</v>
      </c>
      <c r="T197" s="232">
        <f t="shared" si="42"/>
        <v>1</v>
      </c>
      <c r="U197" s="232">
        <f t="shared" si="42"/>
        <v>1.0000000000000002</v>
      </c>
      <c r="V197" s="232">
        <f t="shared" si="42"/>
        <v>1</v>
      </c>
      <c r="W197" s="232">
        <f t="shared" si="42"/>
        <v>1</v>
      </c>
      <c r="X197" s="232">
        <f t="shared" si="42"/>
        <v>0.99999999999999967</v>
      </c>
      <c r="Y197" s="232">
        <f t="shared" si="42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6.7087115882905307E-2</v>
      </c>
      <c r="C202" s="268">
        <f t="shared" si="47"/>
        <v>6.2350119158206783E-2</v>
      </c>
      <c r="D202" s="268">
        <f t="shared" si="47"/>
        <v>5.7271958879488924E-2</v>
      </c>
      <c r="E202" s="268">
        <f t="shared" si="47"/>
        <v>5.6293229599295849E-2</v>
      </c>
      <c r="F202" s="268">
        <f t="shared" si="47"/>
        <v>5.8953679926288277E-2</v>
      </c>
      <c r="G202" s="268">
        <f t="shared" si="47"/>
        <v>6.0659119576777325E-2</v>
      </c>
      <c r="H202" s="268">
        <f t="shared" si="47"/>
        <v>5.2967149771584565E-2</v>
      </c>
      <c r="I202" s="268">
        <f t="shared" si="47"/>
        <v>4.9705614608808346E-2</v>
      </c>
      <c r="J202" s="268">
        <f t="shared" si="47"/>
        <v>5.2951768823769715E-2</v>
      </c>
      <c r="K202" s="268">
        <f t="shared" si="47"/>
        <v>5.070638819440515E-2</v>
      </c>
      <c r="L202" s="268">
        <f t="shared" si="47"/>
        <v>5.1212554894080081E-2</v>
      </c>
      <c r="M202" s="268">
        <f t="shared" si="47"/>
        <v>5.5060025674412198E-2</v>
      </c>
      <c r="N202" s="268">
        <f t="shared" si="47"/>
        <v>5.2027916214091391E-2</v>
      </c>
      <c r="O202" s="268">
        <f t="shared" si="47"/>
        <v>5.6081932114952424E-2</v>
      </c>
      <c r="P202" s="268">
        <f t="shared" si="47"/>
        <v>5.3017348920564387E-2</v>
      </c>
      <c r="Q202" s="268">
        <f t="shared" si="47"/>
        <v>5.4108567099721935E-2</v>
      </c>
      <c r="R202" s="268">
        <f t="shared" si="47"/>
        <v>5.280613829446746E-2</v>
      </c>
      <c r="S202" s="268">
        <f t="shared" si="47"/>
        <v>5.3834248116093088E-2</v>
      </c>
      <c r="T202" s="268">
        <f t="shared" si="47"/>
        <v>5.1806101156072371E-2</v>
      </c>
      <c r="U202" s="268">
        <f t="shared" si="47"/>
        <v>5.5227663373617605E-2</v>
      </c>
      <c r="V202" s="268">
        <f t="shared" si="47"/>
        <v>5.3599436772313422E-2</v>
      </c>
      <c r="W202" s="268">
        <f t="shared" si="47"/>
        <v>5.5009079831060216E-2</v>
      </c>
      <c r="X202" s="268">
        <f t="shared" si="47"/>
        <v>4.9939509071782233E-2</v>
      </c>
      <c r="Y202" s="268">
        <f t="shared" si="47"/>
        <v>5.0654785314483392E-2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0.45916572855477744</v>
      </c>
      <c r="C203" s="269">
        <f t="shared" si="48"/>
        <v>0.48593539986749801</v>
      </c>
      <c r="D203" s="269">
        <f t="shared" si="48"/>
        <v>0.51596346074596211</v>
      </c>
      <c r="E203" s="269">
        <f t="shared" si="48"/>
        <v>0.52304751942993544</v>
      </c>
      <c r="F203" s="269">
        <f t="shared" si="48"/>
        <v>0.50662852982798889</v>
      </c>
      <c r="G203" s="269">
        <f t="shared" si="48"/>
        <v>0.49606788604667462</v>
      </c>
      <c r="H203" s="269">
        <f t="shared" si="48"/>
        <v>0.54316343191192318</v>
      </c>
      <c r="I203" s="269">
        <f t="shared" si="48"/>
        <v>0.56173291128257952</v>
      </c>
      <c r="J203" s="269">
        <f t="shared" si="48"/>
        <v>0.54104665464630408</v>
      </c>
      <c r="K203" s="269">
        <f t="shared" si="48"/>
        <v>0.55198984455617417</v>
      </c>
      <c r="L203" s="269">
        <f t="shared" si="48"/>
        <v>0.55177212833113942</v>
      </c>
      <c r="M203" s="269">
        <f t="shared" si="48"/>
        <v>0.52688181807646572</v>
      </c>
      <c r="N203" s="269">
        <f t="shared" si="48"/>
        <v>0.54966581564040184</v>
      </c>
      <c r="O203" s="269">
        <f t="shared" si="48"/>
        <v>0.52570125097068643</v>
      </c>
      <c r="P203" s="269">
        <f t="shared" si="48"/>
        <v>0.54274476031577279</v>
      </c>
      <c r="Q203" s="269">
        <f t="shared" si="48"/>
        <v>0.5372753882299639</v>
      </c>
      <c r="R203" s="269">
        <f t="shared" si="48"/>
        <v>0.54869625042364689</v>
      </c>
      <c r="S203" s="269">
        <f t="shared" si="48"/>
        <v>0.54399559400982689</v>
      </c>
      <c r="T203" s="269">
        <f t="shared" si="48"/>
        <v>0.55322826541643566</v>
      </c>
      <c r="U203" s="269">
        <f t="shared" si="48"/>
        <v>0.53456381124157748</v>
      </c>
      <c r="V203" s="269">
        <f t="shared" si="48"/>
        <v>0.54505504914304681</v>
      </c>
      <c r="W203" s="269">
        <f t="shared" si="48"/>
        <v>0.53554810824816257</v>
      </c>
      <c r="X203" s="269">
        <f t="shared" si="48"/>
        <v>0.55798956044407577</v>
      </c>
      <c r="Y203" s="269">
        <f t="shared" si="48"/>
        <v>0.55871246634268878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0.45916572855477744</v>
      </c>
      <c r="C204" s="318">
        <f t="shared" si="49"/>
        <v>0.48593539986749801</v>
      </c>
      <c r="D204" s="318">
        <f t="shared" si="49"/>
        <v>0.51596346074596211</v>
      </c>
      <c r="E204" s="318">
        <f t="shared" si="49"/>
        <v>0.52304751942993544</v>
      </c>
      <c r="F204" s="318">
        <f t="shared" si="49"/>
        <v>0.50662852982798889</v>
      </c>
      <c r="G204" s="318">
        <f t="shared" si="49"/>
        <v>0.49606788604667462</v>
      </c>
      <c r="H204" s="318">
        <f t="shared" si="49"/>
        <v>0.54316343191192318</v>
      </c>
      <c r="I204" s="318">
        <f t="shared" si="49"/>
        <v>0.56173291128257952</v>
      </c>
      <c r="J204" s="318">
        <f t="shared" si="49"/>
        <v>0.54104665464630408</v>
      </c>
      <c r="K204" s="318">
        <f t="shared" si="49"/>
        <v>0.55198984455617417</v>
      </c>
      <c r="L204" s="318">
        <f t="shared" si="49"/>
        <v>0.55177212833113942</v>
      </c>
      <c r="M204" s="318">
        <f t="shared" si="49"/>
        <v>0.52688181807646572</v>
      </c>
      <c r="N204" s="318">
        <f t="shared" si="49"/>
        <v>0.54966581564040184</v>
      </c>
      <c r="O204" s="318">
        <f t="shared" si="49"/>
        <v>0.52570125097068643</v>
      </c>
      <c r="P204" s="318">
        <f t="shared" si="49"/>
        <v>0.54274476031577279</v>
      </c>
      <c r="Q204" s="318">
        <f t="shared" si="49"/>
        <v>0.5372753882299639</v>
      </c>
      <c r="R204" s="318">
        <f t="shared" si="49"/>
        <v>0.54869625042364689</v>
      </c>
      <c r="S204" s="318">
        <f t="shared" si="49"/>
        <v>0.54399559400982689</v>
      </c>
      <c r="T204" s="318">
        <f t="shared" si="49"/>
        <v>0.55322826541643566</v>
      </c>
      <c r="U204" s="318">
        <f t="shared" si="49"/>
        <v>0.53456381124157748</v>
      </c>
      <c r="V204" s="318">
        <f t="shared" si="49"/>
        <v>0.54505504914304681</v>
      </c>
      <c r="W204" s="318">
        <f t="shared" si="49"/>
        <v>0.53554810824816257</v>
      </c>
      <c r="X204" s="318">
        <f t="shared" si="49"/>
        <v>0.55798956044407577</v>
      </c>
      <c r="Y204" s="318">
        <f t="shared" si="49"/>
        <v>0.55871246634268878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0.28285319222615807</v>
      </c>
      <c r="C206" s="269">
        <f t="shared" si="51"/>
        <v>0.2676212621581604</v>
      </c>
      <c r="D206" s="269">
        <f t="shared" si="51"/>
        <v>0.24980507821738579</v>
      </c>
      <c r="E206" s="269">
        <f t="shared" si="51"/>
        <v>0.24493407608237383</v>
      </c>
      <c r="F206" s="269">
        <f t="shared" si="51"/>
        <v>0.25500859505645079</v>
      </c>
      <c r="G206" s="269">
        <f t="shared" si="51"/>
        <v>0.2614605612698454</v>
      </c>
      <c r="H206" s="269">
        <f t="shared" si="51"/>
        <v>0.23274689108189434</v>
      </c>
      <c r="I206" s="269">
        <f t="shared" si="51"/>
        <v>0.22209060732957814</v>
      </c>
      <c r="J206" s="269">
        <f t="shared" si="51"/>
        <v>0.23511189784554345</v>
      </c>
      <c r="K206" s="269">
        <f t="shared" si="51"/>
        <v>0.22985449811825059</v>
      </c>
      <c r="L206" s="269">
        <f t="shared" si="51"/>
        <v>0.22853214942344016</v>
      </c>
      <c r="M206" s="269">
        <f t="shared" si="51"/>
        <v>0.24437775211691795</v>
      </c>
      <c r="N206" s="269">
        <f t="shared" si="51"/>
        <v>0.22840529812464208</v>
      </c>
      <c r="O206" s="269">
        <f t="shared" si="51"/>
        <v>0.24254130634817417</v>
      </c>
      <c r="P206" s="269">
        <f t="shared" si="51"/>
        <v>0.23301948243245824</v>
      </c>
      <c r="Q206" s="269">
        <f t="shared" si="51"/>
        <v>0.23573199310439494</v>
      </c>
      <c r="R206" s="269">
        <f t="shared" si="51"/>
        <v>0.22703283126185134</v>
      </c>
      <c r="S206" s="269">
        <f t="shared" si="51"/>
        <v>0.22909209563384483</v>
      </c>
      <c r="T206" s="269">
        <f t="shared" si="51"/>
        <v>0.22484600504685098</v>
      </c>
      <c r="U206" s="269">
        <f t="shared" si="51"/>
        <v>0.23516641901583485</v>
      </c>
      <c r="V206" s="269">
        <f t="shared" si="51"/>
        <v>0.22866847715839991</v>
      </c>
      <c r="W206" s="269">
        <f t="shared" si="51"/>
        <v>0.23488500064420001</v>
      </c>
      <c r="X206" s="269">
        <f t="shared" si="51"/>
        <v>0.22537368253139636</v>
      </c>
      <c r="Y206" s="269">
        <f t="shared" si="51"/>
        <v>0.22229617363626922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0.28285319222615807</v>
      </c>
      <c r="C207" s="318">
        <f t="shared" si="52"/>
        <v>0.2676212621581604</v>
      </c>
      <c r="D207" s="318">
        <f t="shared" si="52"/>
        <v>0.24980507821738579</v>
      </c>
      <c r="E207" s="318">
        <f t="shared" si="52"/>
        <v>0.24493407608237383</v>
      </c>
      <c r="F207" s="318">
        <f t="shared" si="52"/>
        <v>0.25500859505645079</v>
      </c>
      <c r="G207" s="318">
        <f t="shared" si="52"/>
        <v>0.2614605612698454</v>
      </c>
      <c r="H207" s="318">
        <f t="shared" si="52"/>
        <v>0.23274689108189434</v>
      </c>
      <c r="I207" s="318">
        <f t="shared" si="52"/>
        <v>0.22209060732957814</v>
      </c>
      <c r="J207" s="318">
        <f t="shared" si="52"/>
        <v>0.23511189784554345</v>
      </c>
      <c r="K207" s="318">
        <f t="shared" si="52"/>
        <v>0.22985449811825059</v>
      </c>
      <c r="L207" s="318">
        <f t="shared" si="52"/>
        <v>0.22853214942344016</v>
      </c>
      <c r="M207" s="318">
        <f t="shared" si="52"/>
        <v>0.24437775211691795</v>
      </c>
      <c r="N207" s="318">
        <f t="shared" si="52"/>
        <v>0.22840529812464208</v>
      </c>
      <c r="O207" s="318">
        <f t="shared" si="52"/>
        <v>0.24254130634817417</v>
      </c>
      <c r="P207" s="318">
        <f t="shared" si="52"/>
        <v>0.23301948243245824</v>
      </c>
      <c r="Q207" s="318">
        <f t="shared" si="52"/>
        <v>0.23573199310439494</v>
      </c>
      <c r="R207" s="318">
        <f t="shared" si="52"/>
        <v>0.22703283126185134</v>
      </c>
      <c r="S207" s="318">
        <f t="shared" si="52"/>
        <v>0.22909209563384483</v>
      </c>
      <c r="T207" s="318">
        <f t="shared" si="52"/>
        <v>0.22484600504685098</v>
      </c>
      <c r="U207" s="318">
        <f t="shared" si="52"/>
        <v>0.23516641901583485</v>
      </c>
      <c r="V207" s="318">
        <f t="shared" si="52"/>
        <v>0.22866847715839991</v>
      </c>
      <c r="W207" s="318">
        <f t="shared" si="52"/>
        <v>0.23488500064420001</v>
      </c>
      <c r="X207" s="318">
        <f t="shared" si="52"/>
        <v>0.22537368253139636</v>
      </c>
      <c r="Y207" s="318">
        <f t="shared" si="52"/>
        <v>0.22229617363626922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0.19089396333615974</v>
      </c>
      <c r="C209" s="269">
        <f t="shared" si="54"/>
        <v>0.18409321881613491</v>
      </c>
      <c r="D209" s="269">
        <f t="shared" si="54"/>
        <v>0.17695950215716302</v>
      </c>
      <c r="E209" s="269">
        <f t="shared" si="54"/>
        <v>0.17572517488839479</v>
      </c>
      <c r="F209" s="269">
        <f t="shared" si="54"/>
        <v>0.17940919518927181</v>
      </c>
      <c r="G209" s="269">
        <f t="shared" si="54"/>
        <v>0.18181243310670253</v>
      </c>
      <c r="H209" s="269">
        <f t="shared" si="54"/>
        <v>0.1711225272345975</v>
      </c>
      <c r="I209" s="269">
        <f t="shared" si="54"/>
        <v>0.16647086677903392</v>
      </c>
      <c r="J209" s="269">
        <f t="shared" si="54"/>
        <v>0.17088967868438276</v>
      </c>
      <c r="K209" s="269">
        <f t="shared" si="54"/>
        <v>0.1674492691311702</v>
      </c>
      <c r="L209" s="269">
        <f t="shared" si="54"/>
        <v>0.16848316735134003</v>
      </c>
      <c r="M209" s="269">
        <f t="shared" si="54"/>
        <v>0.17368040413220409</v>
      </c>
      <c r="N209" s="269">
        <f t="shared" si="54"/>
        <v>0.16990097002086479</v>
      </c>
      <c r="O209" s="269">
        <f t="shared" si="54"/>
        <v>0.17567551056618735</v>
      </c>
      <c r="P209" s="269">
        <f t="shared" si="54"/>
        <v>0.17121840833120477</v>
      </c>
      <c r="Q209" s="269">
        <f t="shared" si="54"/>
        <v>0.17288405156591927</v>
      </c>
      <c r="R209" s="269">
        <f t="shared" si="54"/>
        <v>0.17146478002003412</v>
      </c>
      <c r="S209" s="269">
        <f t="shared" si="54"/>
        <v>0.17307806224023489</v>
      </c>
      <c r="T209" s="269">
        <f t="shared" si="54"/>
        <v>0.17011962838064101</v>
      </c>
      <c r="U209" s="269">
        <f t="shared" si="54"/>
        <v>0.17504210636897008</v>
      </c>
      <c r="V209" s="269">
        <f t="shared" si="54"/>
        <v>0.1726770369262399</v>
      </c>
      <c r="W209" s="269">
        <f t="shared" si="54"/>
        <v>0.1745578112765773</v>
      </c>
      <c r="X209" s="269">
        <f t="shared" si="54"/>
        <v>0.1666972479527454</v>
      </c>
      <c r="Y209" s="269">
        <f t="shared" si="54"/>
        <v>0.16833657470655861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0.13925389116548798</v>
      </c>
      <c r="C210" s="318">
        <f t="shared" si="55"/>
        <v>0.12944249564821836</v>
      </c>
      <c r="D210" s="318">
        <f t="shared" si="55"/>
        <v>0.1189316732200727</v>
      </c>
      <c r="E210" s="318">
        <f t="shared" si="55"/>
        <v>0.11690063731441844</v>
      </c>
      <c r="F210" s="318">
        <f t="shared" si="55"/>
        <v>0.12243121922755415</v>
      </c>
      <c r="G210" s="318">
        <f t="shared" si="55"/>
        <v>0.12602215991355234</v>
      </c>
      <c r="H210" s="318">
        <f t="shared" si="55"/>
        <v>0.11003565362866526</v>
      </c>
      <c r="I210" s="318">
        <f t="shared" si="55"/>
        <v>0.10329557673598923</v>
      </c>
      <c r="J210" s="318">
        <f t="shared" si="55"/>
        <v>0.11004086842675367</v>
      </c>
      <c r="K210" s="318">
        <f t="shared" si="55"/>
        <v>0.10536973305586797</v>
      </c>
      <c r="L210" s="318">
        <f t="shared" si="55"/>
        <v>0.10642811673057928</v>
      </c>
      <c r="M210" s="318">
        <f t="shared" si="55"/>
        <v>0.11442464217339841</v>
      </c>
      <c r="N210" s="318">
        <f t="shared" si="55"/>
        <v>0.10808280585002708</v>
      </c>
      <c r="O210" s="318">
        <f t="shared" si="55"/>
        <v>0.11655252108309903</v>
      </c>
      <c r="P210" s="318">
        <f t="shared" si="55"/>
        <v>0.11017862062497383</v>
      </c>
      <c r="Q210" s="318">
        <f t="shared" si="55"/>
        <v>0.11245937677355587</v>
      </c>
      <c r="R210" s="318">
        <f t="shared" si="55"/>
        <v>0.10975565799814992</v>
      </c>
      <c r="S210" s="318">
        <f t="shared" si="55"/>
        <v>0.11189759952666455</v>
      </c>
      <c r="T210" s="318">
        <f t="shared" si="55"/>
        <v>0.10790081330731151</v>
      </c>
      <c r="U210" s="318">
        <f t="shared" si="55"/>
        <v>0.11492238907379911</v>
      </c>
      <c r="V210" s="318">
        <f t="shared" si="55"/>
        <v>0.11137742259455281</v>
      </c>
      <c r="W210" s="318">
        <f t="shared" si="55"/>
        <v>0.11432739502175746</v>
      </c>
      <c r="X210" s="318">
        <f t="shared" si="55"/>
        <v>0.10394295384959568</v>
      </c>
      <c r="Y210" s="318">
        <f t="shared" si="55"/>
        <v>0.10550097899386922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5.1640072170671764E-2</v>
      </c>
      <c r="C211" s="318">
        <f t="shared" si="56"/>
        <v>5.4650723167916554E-2</v>
      </c>
      <c r="D211" s="318">
        <f t="shared" si="56"/>
        <v>5.8027828937090305E-2</v>
      </c>
      <c r="E211" s="318">
        <f t="shared" si="56"/>
        <v>5.8824537573976349E-2</v>
      </c>
      <c r="F211" s="318">
        <f t="shared" si="56"/>
        <v>5.6977975961717685E-2</v>
      </c>
      <c r="G211" s="318">
        <f t="shared" si="56"/>
        <v>5.5790273193150192E-2</v>
      </c>
      <c r="H211" s="318">
        <f t="shared" si="56"/>
        <v>6.1086873605932249E-2</v>
      </c>
      <c r="I211" s="318">
        <f t="shared" si="56"/>
        <v>6.3175290043044674E-2</v>
      </c>
      <c r="J211" s="318">
        <f t="shared" si="56"/>
        <v>6.0848810257629088E-2</v>
      </c>
      <c r="K211" s="318">
        <f t="shared" si="56"/>
        <v>6.2079536075302241E-2</v>
      </c>
      <c r="L211" s="318">
        <f t="shared" si="56"/>
        <v>6.2055050620760763E-2</v>
      </c>
      <c r="M211" s="318">
        <f t="shared" si="56"/>
        <v>5.9255761958805664E-2</v>
      </c>
      <c r="N211" s="318">
        <f t="shared" si="56"/>
        <v>6.1818164170837728E-2</v>
      </c>
      <c r="O211" s="318">
        <f t="shared" si="56"/>
        <v>5.912298948308832E-2</v>
      </c>
      <c r="P211" s="318">
        <f t="shared" si="56"/>
        <v>6.1039787706230933E-2</v>
      </c>
      <c r="Q211" s="318">
        <f t="shared" si="56"/>
        <v>6.0424674792363402E-2</v>
      </c>
      <c r="R211" s="318">
        <f t="shared" si="56"/>
        <v>6.1709122021884208E-2</v>
      </c>
      <c r="S211" s="318">
        <f t="shared" si="56"/>
        <v>6.1180462713570354E-2</v>
      </c>
      <c r="T211" s="318">
        <f t="shared" si="56"/>
        <v>6.2218815073329513E-2</v>
      </c>
      <c r="U211" s="318">
        <f t="shared" si="56"/>
        <v>6.0119717295170967E-2</v>
      </c>
      <c r="V211" s="318">
        <f t="shared" si="56"/>
        <v>6.1299614331687097E-2</v>
      </c>
      <c r="W211" s="318">
        <f t="shared" si="56"/>
        <v>6.0230416254819834E-2</v>
      </c>
      <c r="X211" s="318">
        <f t="shared" si="56"/>
        <v>6.2754294103149713E-2</v>
      </c>
      <c r="Y211" s="318">
        <f t="shared" si="56"/>
        <v>6.2835595712689374E-2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1.2404109349533459</v>
      </c>
      <c r="C217" s="320">
        <f>IF(C$5=0,0,(C$5-C$16-C$59)/(CHI_fec!C$5-CHI_fec!C$16))</f>
        <v>1.2483852940300939</v>
      </c>
      <c r="D217" s="320">
        <f>IF(D$5=0,0,(D$5-D$16-D$59)/(CHI_fec!D$5-CHI_fec!D$16))</f>
        <v>1.2520582562077844</v>
      </c>
      <c r="E217" s="320">
        <f>IF(E$5=0,0,(E$5-E$16-E$59)/(CHI_fec!E$5-CHI_fec!E$16))</f>
        <v>1.2581140900185277</v>
      </c>
      <c r="F217" s="320">
        <f>IF(F$5=0,0,(F$5-F$16-F$59)/(CHI_fec!F$5-CHI_fec!F$16))</f>
        <v>1.2169837674503634</v>
      </c>
      <c r="G217" s="320">
        <f>IF(G$5=0,0,(G$5-G$16-G$59)/(CHI_fec!G$5-CHI_fec!G$16))</f>
        <v>1.2183920334906282</v>
      </c>
      <c r="H217" s="320">
        <f>IF(H$5=0,0,(H$5-H$16-H$59)/(CHI_fec!H$5-CHI_fec!H$16))</f>
        <v>1.3691198098087101</v>
      </c>
      <c r="I217" s="320">
        <f>IF(I$5=0,0,(I$5-I$16-I$59)/(CHI_fec!I$5-CHI_fec!I$16))</f>
        <v>1.3810739230930502</v>
      </c>
      <c r="J217" s="320">
        <f>IF(J$5=0,0,(J$5-J$16-J$59)/(CHI_fec!J$5-CHI_fec!J$16))</f>
        <v>1.3464876141886362</v>
      </c>
      <c r="K217" s="320">
        <f>IF(K$5=0,0,(K$5-K$16-K$59)/(CHI_fec!K$5-CHI_fec!K$16))</f>
        <v>1.3599383441308974</v>
      </c>
      <c r="L217" s="320">
        <f>IF(L$5=0,0,(L$5-L$16-L$59)/(CHI_fec!L$5-CHI_fec!L$16))</f>
        <v>1.4114913538800757</v>
      </c>
      <c r="M217" s="320">
        <f>IF(M$5=0,0,(M$5-M$16-M$59)/(CHI_fec!M$5-CHI_fec!M$16))</f>
        <v>1.3607302689869829</v>
      </c>
      <c r="N217" s="320">
        <f>IF(N$5=0,0,(N$5-N$16-N$59)/(CHI_fec!N$5-CHI_fec!N$16))</f>
        <v>1.429939181937951</v>
      </c>
      <c r="O217" s="320">
        <f>IF(O$5=0,0,(O$5-O$16-O$59)/(CHI_fec!O$5-CHI_fec!O$16))</f>
        <v>1.4150719261940148</v>
      </c>
      <c r="P217" s="320">
        <f>IF(P$5=0,0,(P$5-P$16-P$59)/(CHI_fec!P$5-CHI_fec!P$16))</f>
        <v>1.4052318217613076</v>
      </c>
      <c r="Q217" s="320">
        <f>IF(Q$5=0,0,(Q$5-Q$16-Q$59)/(CHI_fec!Q$5-CHI_fec!Q$16))</f>
        <v>1.4795439214436961</v>
      </c>
      <c r="R217" s="320">
        <f>IF(R$5=0,0,(R$5-R$16-R$59)/(CHI_fec!R$5-CHI_fec!R$16))</f>
        <v>1.5551382752922966</v>
      </c>
      <c r="S217" s="320">
        <f>IF(S$5=0,0,(S$5-S$16-S$59)/(CHI_fec!S$5-CHI_fec!S$16))</f>
        <v>1.598876834350518</v>
      </c>
      <c r="T217" s="320">
        <f>IF(T$5=0,0,(T$5-T$16-T$59)/(CHI_fec!T$5-CHI_fec!T$16))</f>
        <v>1.592502833972318</v>
      </c>
      <c r="U217" s="320">
        <f>IF(U$5=0,0,(U$5-U$16-U$59)/(CHI_fec!U$5-CHI_fec!U$16))</f>
        <v>1.5536573780332352</v>
      </c>
      <c r="V217" s="320">
        <f>IF(V$5=0,0,(V$5-V$16-V$59)/(CHI_fec!V$5-CHI_fec!V$16))</f>
        <v>1.6135687458431491</v>
      </c>
      <c r="W217" s="320">
        <f>IF(W$5=0,0,(W$5-W$16-W$59)/(CHI_fec!W$5-CHI_fec!W$16))</f>
        <v>1.5676990709287959</v>
      </c>
      <c r="X217" s="320">
        <f>IF(X$5=0,0,(X$5-X$16-X$59)/(CHI_fec!X$5-CHI_fec!X$16))</f>
        <v>1.5294208437624577</v>
      </c>
      <c r="Y217" s="320">
        <f>IF(Y$5=0,0,(Y$5-Y$16-Y$59)/(CHI_fec!Y$5-CHI_fec!Y$16))</f>
        <v>1.5913520016877283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2.2291303806045524</v>
      </c>
      <c r="C222" s="275">
        <f>IF(C$10=0,0,C$10/CHI_fec!C$10)</f>
        <v>2.2086796968744804</v>
      </c>
      <c r="D222" s="275">
        <f>IF(D$10=0,0,D$10/CHI_fec!D$10)</f>
        <v>2.1794642443623435</v>
      </c>
      <c r="E222" s="275">
        <f>IF(E$10=0,0,E$10/CHI_fec!E$10)</f>
        <v>2.1881846271625514</v>
      </c>
      <c r="F222" s="275">
        <f>IF(F$10=0,0,F$10/CHI_fec!F$10)</f>
        <v>2.1952304335657931</v>
      </c>
      <c r="G222" s="275">
        <f>IF(G$10=0,0,G$10/CHI_fec!G$10)</f>
        <v>2.1966936984747201</v>
      </c>
      <c r="H222" s="275">
        <f>IF(H$10=0,0,H$10/CHI_fec!H$10)</f>
        <v>2.1606400130379</v>
      </c>
      <c r="I222" s="275">
        <f>IF(I$10=0,0,I$10/CHI_fec!I$10)</f>
        <v>2.1338301721809505</v>
      </c>
      <c r="J222" s="275">
        <f>IF(J$10=0,0,J$10/CHI_fec!J$10)</f>
        <v>2.1369111924940487</v>
      </c>
      <c r="K222" s="275">
        <f>IF(K$10=0,0,K$10/CHI_fec!K$10)</f>
        <v>2.0924005618581396</v>
      </c>
      <c r="L222" s="275">
        <f>IF(L$10=0,0,L$10/CHI_fec!L$10)</f>
        <v>2.1229557579188887</v>
      </c>
      <c r="M222" s="275">
        <f>IF(M$10=0,0,M$10/CHI_fec!M$10)</f>
        <v>2.1266282934946981</v>
      </c>
      <c r="N222" s="275">
        <f>IF(N$10=0,0,N$10/CHI_fec!N$10)</f>
        <v>2.1591375210116999</v>
      </c>
      <c r="O222" s="275">
        <f>IF(O$10=0,0,O$10/CHI_fec!O$10)</f>
        <v>2.1755707353002141</v>
      </c>
      <c r="P222" s="275">
        <f>IF(P$10=0,0,P$10/CHI_fec!P$10)</f>
        <v>2.1542727116364211</v>
      </c>
      <c r="Q222" s="275">
        <f>IF(Q$10=0,0,Q$10/CHI_fec!Q$10)</f>
        <v>2.1544104313525665</v>
      </c>
      <c r="R222" s="275">
        <f>IF(R$10=0,0,R$10/CHI_fec!R$10)</f>
        <v>2.1802570010541293</v>
      </c>
      <c r="S222" s="275">
        <f>IF(S$10=0,0,S$10/CHI_fec!S$10)</f>
        <v>2.1917000900776125</v>
      </c>
      <c r="T222" s="275">
        <f>IF(T$10=0,0,T$10/CHI_fec!T$10)</f>
        <v>2.1490814111888108</v>
      </c>
      <c r="U222" s="275">
        <f>IF(U$10=0,0,U$10/CHI_fec!U$10)</f>
        <v>2.185111040978875</v>
      </c>
      <c r="V222" s="275">
        <f>IF(V$10=0,0,V$10/CHI_fec!V$10)</f>
        <v>2.1789914695359269</v>
      </c>
      <c r="W222" s="275">
        <f>IF(W$10=0,0,W$10/CHI_fec!W$10)</f>
        <v>2.1741503587328985</v>
      </c>
      <c r="X222" s="275">
        <f>IF(X$10=0,0,X$10/CHI_fec!X$10)</f>
        <v>2.0577506525011771</v>
      </c>
      <c r="Y222" s="275">
        <f>IF(Y$10=0,0,Y$10/CHI_fec!Y$10)</f>
        <v>2.1075912965523549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1.1351387772336226</v>
      </c>
      <c r="C224" s="276">
        <f>IF(C$25=0,0,C$25/CHI_fec!C$25)</f>
        <v>1.1696106526208103</v>
      </c>
      <c r="D224" s="276">
        <f>IF(D$25=0,0,D$25/CHI_fec!D$25)</f>
        <v>1.2022994959023703</v>
      </c>
      <c r="E224" s="276">
        <f>IF(E$25=0,0,E$25/CHI_fec!E$25)</f>
        <v>1.2091832478959215</v>
      </c>
      <c r="F224" s="276">
        <f>IF(F$25=0,0,F$25/CHI_fec!F$25)</f>
        <v>1.1432884933616829</v>
      </c>
      <c r="G224" s="276">
        <f>IF(G$25=0,0,G$25/CHI_fec!G$25)</f>
        <v>1.1396467274586879</v>
      </c>
      <c r="H224" s="276">
        <f>IF(H$25=0,0,H$25/CHI_fec!H$25)</f>
        <v>1.3848305737449533</v>
      </c>
      <c r="I224" s="276">
        <f>IF(I$25=0,0,I$25/CHI_fec!I$25)</f>
        <v>1.4157491372441642</v>
      </c>
      <c r="J224" s="276">
        <f>IF(J$25=0,0,J$25/CHI_fec!J$25)</f>
        <v>1.3623240837578738</v>
      </c>
      <c r="K224" s="276">
        <f>IF(K$25=0,0,K$25/CHI_fec!K$25)</f>
        <v>1.402405329877483</v>
      </c>
      <c r="L224" s="276">
        <f>IF(L$25=0,0,L$25/CHI_fec!L$25)</f>
        <v>1.467907559083012</v>
      </c>
      <c r="M224" s="276">
        <f>IF(M$25=0,0,M$25/CHI_fec!M$25)</f>
        <v>1.3882303239141796</v>
      </c>
      <c r="N224" s="276">
        <f>IF(N$25=0,0,N$25/CHI_fec!N$25)</f>
        <v>1.4771611590686204</v>
      </c>
      <c r="O224" s="276">
        <f>IF(O$25=0,0,O$25/CHI_fec!O$25)</f>
        <v>1.4455797770983019</v>
      </c>
      <c r="P224" s="276">
        <f>IF(P$25=0,0,P$25/CHI_fec!P$25)</f>
        <v>1.4421069521828729</v>
      </c>
      <c r="Q224" s="276">
        <f>IF(Q$25=0,0,Q$25/CHI_fec!Q$25)</f>
        <v>1.5606472267146647</v>
      </c>
      <c r="R224" s="276">
        <f>IF(R$25=0,0,R$25/CHI_fec!R$25)</f>
        <v>1.6637189761895153</v>
      </c>
      <c r="S224" s="276">
        <f>IF(S$25=0,0,S$25/CHI_fec!S$25)</f>
        <v>1.7297083226990595</v>
      </c>
      <c r="T224" s="276">
        <f>IF(T$25=0,0,T$25/CHI_fec!T$25)</f>
        <v>1.7453201597602568</v>
      </c>
      <c r="U224" s="276">
        <f>IF(U$25=0,0,U$25/CHI_fec!U$25)</f>
        <v>1.6599119694264759</v>
      </c>
      <c r="V224" s="276">
        <f>IF(V$25=0,0,V$25/CHI_fec!V$25)</f>
        <v>1.7631476486920599</v>
      </c>
      <c r="W224" s="276">
        <f>IF(W$25=0,0,W$25/CHI_fec!W$25)</f>
        <v>1.6921013205328275</v>
      </c>
      <c r="X224" s="276">
        <f>IF(X$25=0,0,X$25/CHI_fec!X$25)</f>
        <v>1.6929790392501052</v>
      </c>
      <c r="Y224" s="276">
        <f>IF(Y$25=0,0,Y$25/CHI_fec!Y$25)</f>
        <v>1.7662529966044387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2.34356255541773</v>
      </c>
      <c r="C225" s="276">
        <f>IF(C$36=0,0,C$36/CHI_fec!C$36)</f>
        <v>2.3427304979746837</v>
      </c>
      <c r="D225" s="276">
        <f>IF(D$36=0,0,D$36/CHI_fec!D$36)</f>
        <v>2.3310266021273498</v>
      </c>
      <c r="E225" s="276">
        <f>IF(E$36=0,0,E$36/CHI_fec!E$36)</f>
        <v>2.3317550566894547</v>
      </c>
      <c r="F225" s="276">
        <f>IF(F$36=0,0,F$36/CHI_fec!F$36)</f>
        <v>2.3305643222496415</v>
      </c>
      <c r="G225" s="276">
        <f>IF(G$36=0,0,G$36/CHI_fec!G$36)</f>
        <v>2.3305478194176565</v>
      </c>
      <c r="H225" s="276">
        <f>IF(H$36=0,0,H$36/CHI_fec!H$36)</f>
        <v>2.3273843758527515</v>
      </c>
      <c r="I225" s="276">
        <f>IF(I$36=0,0,I$36/CHI_fec!I$36)</f>
        <v>2.3239595749265121</v>
      </c>
      <c r="J225" s="276">
        <f>IF(J$36=0,0,J$36/CHI_fec!J$36)</f>
        <v>2.3230647852508066</v>
      </c>
      <c r="K225" s="276">
        <f>IF(K$36=0,0,K$36/CHI_fec!K$36)</f>
        <v>2.3172844588518298</v>
      </c>
      <c r="L225" s="276">
        <f>IF(L$36=0,0,L$36/CHI_fec!L$36)</f>
        <v>2.3220655056973381</v>
      </c>
      <c r="M225" s="276">
        <f>IF(M$36=0,0,M$36/CHI_fec!M$36)</f>
        <v>2.3228255201514934</v>
      </c>
      <c r="N225" s="276">
        <f>IF(N$36=0,0,N$36/CHI_fec!N$36)</f>
        <v>2.3282651221824247</v>
      </c>
      <c r="O225" s="276">
        <f>IF(O$36=0,0,O$36/CHI_fec!O$36)</f>
        <v>2.327574003115898</v>
      </c>
      <c r="P225" s="276">
        <f>IF(P$36=0,0,P$36/CHI_fec!P$36)</f>
        <v>2.3259637581336845</v>
      </c>
      <c r="Q225" s="276">
        <f>IF(Q$36=0,0,Q$36/CHI_fec!Q$36)</f>
        <v>2.3234762053003326</v>
      </c>
      <c r="R225" s="276">
        <f>IF(R$36=0,0,R$36/CHI_fec!R$36)</f>
        <v>2.326376932541852</v>
      </c>
      <c r="S225" s="276">
        <f>IF(S$36=0,0,S$36/CHI_fec!S$36)</f>
        <v>2.3268747343226615</v>
      </c>
      <c r="T225" s="276">
        <f>IF(T$36=0,0,T$36/CHI_fec!T$36)</f>
        <v>2.3153137756363864</v>
      </c>
      <c r="U225" s="276">
        <f>IF(U$36=0,0,U$36/CHI_fec!U$36)</f>
        <v>2.3207416304643407</v>
      </c>
      <c r="V225" s="276">
        <f>IF(V$36=0,0,V$36/CHI_fec!V$36)</f>
        <v>2.3200980631758341</v>
      </c>
      <c r="W225" s="276">
        <f>IF(W$36=0,0,W$36/CHI_fec!W$36)</f>
        <v>2.3171540833257742</v>
      </c>
      <c r="X225" s="276">
        <f>IF(X$36=0,0,X$36/CHI_fec!X$36)</f>
        <v>2.2932583122503853</v>
      </c>
      <c r="Y225" s="276">
        <f>IF(Y$36=0,0,Y$36/CHI_fec!Y$36)</f>
        <v>2.2932773345298831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1.7399110889425402</v>
      </c>
      <c r="C226" s="276">
        <f>IF(C$44=0,0,C$44/CHI_fec!C$44)</f>
        <v>1.7207683811270085</v>
      </c>
      <c r="D226" s="276">
        <f>IF(D$44=0,0,D$44/CHI_fec!D$44)</f>
        <v>1.6954691419191719</v>
      </c>
      <c r="E226" s="276">
        <f>IF(E$44=0,0,E$44/CHI_fec!E$44)</f>
        <v>1.6961679906968601</v>
      </c>
      <c r="F226" s="276">
        <f>IF(F$44=0,0,F$44/CHI_fec!F$44)</f>
        <v>1.6715973467001581</v>
      </c>
      <c r="G226" s="276">
        <f>IF(G$44=0,0,G$44/CHI_fec!G$44)</f>
        <v>1.6829165305214744</v>
      </c>
      <c r="H226" s="276">
        <f>IF(H$44=0,0,H$44/CHI_fec!H$44)</f>
        <v>1.7804934251584517</v>
      </c>
      <c r="I226" s="276">
        <f>IF(I$44=0,0,I$44/CHI_fec!I$44)</f>
        <v>1.7709851011267896</v>
      </c>
      <c r="J226" s="276">
        <f>IF(J$44=0,0,J$44/CHI_fec!J$44)</f>
        <v>1.7573080865722757</v>
      </c>
      <c r="K226" s="276">
        <f>IF(K$44=0,0,K$44/CHI_fec!K$44)</f>
        <v>1.7518916864874274</v>
      </c>
      <c r="L226" s="276">
        <f>IF(L$44=0,0,L$44/CHI_fec!L$44)</f>
        <v>1.8065057739012895</v>
      </c>
      <c r="M226" s="276">
        <f>IF(M$44=0,0,M$44/CHI_fec!M$44)</f>
        <v>1.7811896200707302</v>
      </c>
      <c r="N226" s="276">
        <f>IF(N$44=0,0,N$44/CHI_fec!N$44)</f>
        <v>1.8309152179265382</v>
      </c>
      <c r="O226" s="276">
        <f>IF(O$44=0,0,O$44/CHI_fec!O$44)</f>
        <v>1.8410459171900013</v>
      </c>
      <c r="P226" s="276">
        <f>IF(P$44=0,0,P$44/CHI_fec!P$44)</f>
        <v>1.8135839353719072</v>
      </c>
      <c r="Q226" s="276">
        <f>IF(Q$44=0,0,Q$44/CHI_fec!Q$44)</f>
        <v>1.8865537266039354</v>
      </c>
      <c r="R226" s="276">
        <f>IF(R$44=0,0,R$44/CHI_fec!R$44)</f>
        <v>1.9480804178355877</v>
      </c>
      <c r="S226" s="276">
        <f>IF(S$44=0,0,S$44/CHI_fec!S$44)</f>
        <v>1.9910644622854252</v>
      </c>
      <c r="T226" s="276">
        <f>IF(T$44=0,0,T$44/CHI_fec!T$44)</f>
        <v>1.9742146217451824</v>
      </c>
      <c r="U226" s="276">
        <f>IF(U$44=0,0,U$44/CHI_fec!U$44)</f>
        <v>1.9593926212105097</v>
      </c>
      <c r="V226" s="276">
        <f>IF(V$44=0,0,V$44/CHI_fec!V$44)</f>
        <v>2.0000195546862529</v>
      </c>
      <c r="W226" s="276">
        <f>IF(W$44=0,0,W$44/CHI_fec!W$44)</f>
        <v>1.9675472064928967</v>
      </c>
      <c r="X226" s="276">
        <f>IF(X$44=0,0,X$44/CHI_fec!X$44)</f>
        <v>1.8962465604535281</v>
      </c>
      <c r="Y226" s="276">
        <f>IF(Y$44=0,0,Y$44/CHI_fec!Y$44)</f>
        <v>1.9601393451525309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1.2699223764515368</v>
      </c>
      <c r="C229" s="320">
        <f>IF(C$61=0,0,(C$61-C$108)/CHI_fec!C$61)</f>
        <v>1.2791030242512618</v>
      </c>
      <c r="D229" s="320">
        <f>IF(D$61=0,0,(D$61-D$108)/CHI_fec!D$61)</f>
        <v>1.2839493799290196</v>
      </c>
      <c r="E229" s="320">
        <f>IF(E$61=0,0,(E$61-E$108)/CHI_fec!E$61)</f>
        <v>1.2915481364154675</v>
      </c>
      <c r="F229" s="320">
        <f>IF(F$61=0,0,(F$61-F$108)/CHI_fec!F$61)</f>
        <v>1.248727842222086</v>
      </c>
      <c r="G229" s="320">
        <f>IF(G$61=0,0,(G$61-G$108)/CHI_fec!G$61)</f>
        <v>1.2491815303860103</v>
      </c>
      <c r="H229" s="320">
        <f>IF(H$61=0,0,(H$61-H$108)/CHI_fec!H$61)</f>
        <v>1.4043613944560134</v>
      </c>
      <c r="I229" s="320">
        <f>IF(I$61=0,0,(I$61-I$108)/CHI_fec!I$61)</f>
        <v>1.4171123709872517</v>
      </c>
      <c r="J229" s="320">
        <f>IF(J$61=0,0,(J$61-J$108)/CHI_fec!J$61)</f>
        <v>1.3796026675257853</v>
      </c>
      <c r="K229" s="320">
        <f>IF(K$61=0,0,(K$61-K$108)/CHI_fec!K$61)</f>
        <v>1.3917982933823625</v>
      </c>
      <c r="L229" s="320">
        <f>IF(L$61=0,0,(L$61-L$108)/CHI_fec!L$61)</f>
        <v>1.4455512184857717</v>
      </c>
      <c r="M229" s="320">
        <f>IF(M$61=0,0,(M$61-M$108)/CHI_fec!M$61)</f>
        <v>1.391194423001453</v>
      </c>
      <c r="N229" s="320">
        <f>IF(N$61=0,0,(N$61-N$108)/CHI_fec!N$61)</f>
        <v>1.4665278330261173</v>
      </c>
      <c r="O229" s="320">
        <f>IF(O$61=0,0,(O$61-O$108)/CHI_fec!O$61)</f>
        <v>1.4495793448400254</v>
      </c>
      <c r="P229" s="320">
        <f>IF(P$61=0,0,(P$61-P$108)/CHI_fec!P$61)</f>
        <v>1.4403256485908396</v>
      </c>
      <c r="Q229" s="320">
        <f>IF(Q$61=0,0,(Q$61-Q$108)/CHI_fec!Q$61)</f>
        <v>1.5143331683522046</v>
      </c>
      <c r="R229" s="320">
        <f>IF(R$61=0,0,(R$61-R$108)/CHI_fec!R$61)</f>
        <v>1.5945368601012819</v>
      </c>
      <c r="S229" s="320">
        <f>IF(S$61=0,0,(S$61-S$108)/CHI_fec!S$61)</f>
        <v>1.6390507415246074</v>
      </c>
      <c r="T229" s="320">
        <f>IF(T$61=0,0,(T$61-T$108)/CHI_fec!T$61)</f>
        <v>1.6305313660011376</v>
      </c>
      <c r="U229" s="320">
        <f>IF(U$61=0,0,(U$61-U$108)/CHI_fec!U$61)</f>
        <v>1.5919192022665973</v>
      </c>
      <c r="V229" s="320">
        <f>IF(V$61=0,0,(V$61-V$108)/CHI_fec!V$61)</f>
        <v>1.6531376159590303</v>
      </c>
      <c r="W229" s="320">
        <f>IF(W$61=0,0,(W$61-W$108)/CHI_fec!W$61)</f>
        <v>1.6051694748328507</v>
      </c>
      <c r="X229" s="320">
        <f>IF(X$61=0,0,(X$61-X$108)/CHI_fec!X$61)</f>
        <v>1.5612512817813669</v>
      </c>
      <c r="Y229" s="320">
        <f>IF(Y$61=0,0,(Y$61-Y$108)/CHI_fec!Y$61)</f>
        <v>1.6278362876593184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2.2291303806045515</v>
      </c>
      <c r="C234" s="275">
        <f>IF(C$66=0,0,C$66/CHI_fec!C$66)</f>
        <v>2.2086796968744804</v>
      </c>
      <c r="D234" s="275">
        <f>IF(D$66=0,0,D$66/CHI_fec!D$66)</f>
        <v>2.1794642443623444</v>
      </c>
      <c r="E234" s="275">
        <f>IF(E$66=0,0,E$66/CHI_fec!E$66)</f>
        <v>2.1881846271625514</v>
      </c>
      <c r="F234" s="275">
        <f>IF(F$66=0,0,F$66/CHI_fec!F$66)</f>
        <v>2.1952304335657931</v>
      </c>
      <c r="G234" s="275">
        <f>IF(G$66=0,0,G$66/CHI_fec!G$66)</f>
        <v>2.1966936984747205</v>
      </c>
      <c r="H234" s="275">
        <f>IF(H$66=0,0,H$66/CHI_fec!H$66)</f>
        <v>2.1606400130378991</v>
      </c>
      <c r="I234" s="275">
        <f>IF(I$66=0,0,I$66/CHI_fec!I$66)</f>
        <v>2.1338301721809505</v>
      </c>
      <c r="J234" s="275">
        <f>IF(J$66=0,0,J$66/CHI_fec!J$66)</f>
        <v>2.1369111924940487</v>
      </c>
      <c r="K234" s="275">
        <f>IF(K$66=0,0,K$66/CHI_fec!K$66)</f>
        <v>2.0924005618581387</v>
      </c>
      <c r="L234" s="275">
        <f>IF(L$66=0,0,L$66/CHI_fec!L$66)</f>
        <v>2.1229557579188905</v>
      </c>
      <c r="M234" s="275">
        <f>IF(M$66=0,0,M$66/CHI_fec!M$66)</f>
        <v>2.1266282934946976</v>
      </c>
      <c r="N234" s="275">
        <f>IF(N$66=0,0,N$66/CHI_fec!N$66)</f>
        <v>2.1591375210117012</v>
      </c>
      <c r="O234" s="275">
        <f>IF(O$66=0,0,O$66/CHI_fec!O$66)</f>
        <v>2.1755707353002136</v>
      </c>
      <c r="P234" s="275">
        <f>IF(P$66=0,0,P$66/CHI_fec!P$66)</f>
        <v>2.1542727116364215</v>
      </c>
      <c r="Q234" s="275">
        <f>IF(Q$66=0,0,Q$66/CHI_fec!Q$66)</f>
        <v>2.1544104313525652</v>
      </c>
      <c r="R234" s="275">
        <f>IF(R$66=0,0,R$66/CHI_fec!R$66)</f>
        <v>2.1802570010541285</v>
      </c>
      <c r="S234" s="275">
        <f>IF(S$66=0,0,S$66/CHI_fec!S$66)</f>
        <v>2.1917000900776111</v>
      </c>
      <c r="T234" s="275">
        <f>IF(T$66=0,0,T$66/CHI_fec!T$66)</f>
        <v>2.149081411188809</v>
      </c>
      <c r="U234" s="275">
        <f>IF(U$66=0,0,U$66/CHI_fec!U$66)</f>
        <v>2.1851110409788759</v>
      </c>
      <c r="V234" s="275">
        <f>IF(V$66=0,0,V$66/CHI_fec!V$66)</f>
        <v>2.1789914695359287</v>
      </c>
      <c r="W234" s="275">
        <f>IF(W$66=0,0,W$66/CHI_fec!W$66)</f>
        <v>2.1741503587328994</v>
      </c>
      <c r="X234" s="275">
        <f>IF(X$66=0,0,X$66/CHI_fec!X$66)</f>
        <v>2.0577506525011766</v>
      </c>
      <c r="Y234" s="275">
        <f>IF(Y$66=0,0,Y$66/CHI_fec!Y$66)</f>
        <v>2.1075912965523558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1.1349014844235008</v>
      </c>
      <c r="C235" s="276">
        <f>IF(C$72=0,0,C$72/CHI_fec!C$72)</f>
        <v>1.1693758380608577</v>
      </c>
      <c r="D235" s="276">
        <f>IF(D$72=0,0,D$72/CHI_fec!D$72)</f>
        <v>1.2020674352739953</v>
      </c>
      <c r="E235" s="276">
        <f>IF(E$72=0,0,E$72/CHI_fec!E$72)</f>
        <v>1.2089627561935989</v>
      </c>
      <c r="F235" s="276">
        <f>IF(F$72=0,0,F$72/CHI_fec!F$72)</f>
        <v>1.1430802481821007</v>
      </c>
      <c r="G235" s="276">
        <f>IF(G$72=0,0,G$72/CHI_fec!G$72)</f>
        <v>1.1394293766465897</v>
      </c>
      <c r="H235" s="276">
        <f>IF(H$72=0,0,H$72/CHI_fec!H$72)</f>
        <v>1.3845469974795894</v>
      </c>
      <c r="I235" s="276">
        <f>IF(I$72=0,0,I$72/CHI_fec!I$72)</f>
        <v>1.4154638305534095</v>
      </c>
      <c r="J235" s="276">
        <f>IF(J$72=0,0,J$72/CHI_fec!J$72)</f>
        <v>1.3620319086676571</v>
      </c>
      <c r="K235" s="276">
        <f>IF(K$72=0,0,K$72/CHI_fec!K$72)</f>
        <v>1.4020851576649351</v>
      </c>
      <c r="L235" s="276">
        <f>IF(L$72=0,0,L$72/CHI_fec!L$72)</f>
        <v>1.4675737643175981</v>
      </c>
      <c r="M235" s="276">
        <f>IF(M$72=0,0,M$72/CHI_fec!M$72)</f>
        <v>1.3878945702429011</v>
      </c>
      <c r="N235" s="276">
        <f>IF(N$72=0,0,N$72/CHI_fec!N$72)</f>
        <v>1.476845596170832</v>
      </c>
      <c r="O235" s="276">
        <f>IF(O$72=0,0,O$72/CHI_fec!O$72)</f>
        <v>1.4452511526657226</v>
      </c>
      <c r="P235" s="276">
        <f>IF(P$72=0,0,P$72/CHI_fec!P$72)</f>
        <v>1.4417927575177227</v>
      </c>
      <c r="Q235" s="276">
        <f>IF(Q$72=0,0,Q$72/CHI_fec!Q$72)</f>
        <v>1.5602637798065453</v>
      </c>
      <c r="R235" s="276">
        <f>IF(R$72=0,0,R$72/CHI_fec!R$72)</f>
        <v>1.6633304992503508</v>
      </c>
      <c r="S235" s="276">
        <f>IF(S$72=0,0,S$72/CHI_fec!S$72)</f>
        <v>1.7292884764535832</v>
      </c>
      <c r="T235" s="276">
        <f>IF(T$72=0,0,T$72/CHI_fec!T$72)</f>
        <v>1.7448731795557932</v>
      </c>
      <c r="U235" s="276">
        <f>IF(U$72=0,0,U$72/CHI_fec!U$72)</f>
        <v>1.6595062627665773</v>
      </c>
      <c r="V235" s="276">
        <f>IF(V$72=0,0,V$72/CHI_fec!V$72)</f>
        <v>1.762702521677769</v>
      </c>
      <c r="W235" s="276">
        <f>IF(W$72=0,0,W$72/CHI_fec!W$72)</f>
        <v>1.6916693584678184</v>
      </c>
      <c r="X235" s="276">
        <f>IF(X$72=0,0,X$72/CHI_fec!X$72)</f>
        <v>1.6924973309846614</v>
      </c>
      <c r="Y235" s="276">
        <f>IF(Y$72=0,0,Y$72/CHI_fec!Y$72)</f>
        <v>1.7657788881233292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2.3435625554177317</v>
      </c>
      <c r="C236" s="276">
        <f>IF(C$85=0,0,C$85/CHI_fec!C$85)</f>
        <v>2.3427304979746837</v>
      </c>
      <c r="D236" s="276">
        <f>IF(D$85=0,0,D$85/CHI_fec!D$85)</f>
        <v>2.3310266021273498</v>
      </c>
      <c r="E236" s="276">
        <f>IF(E$85=0,0,E$85/CHI_fec!E$85)</f>
        <v>2.3317550566894547</v>
      </c>
      <c r="F236" s="276">
        <f>IF(F$85=0,0,F$85/CHI_fec!F$85)</f>
        <v>2.3305643222496424</v>
      </c>
      <c r="G236" s="276">
        <f>IF(G$85=0,0,G$85/CHI_fec!G$85)</f>
        <v>2.3305478194176574</v>
      </c>
      <c r="H236" s="276">
        <f>IF(H$85=0,0,H$85/CHI_fec!H$85)</f>
        <v>2.3273843758527515</v>
      </c>
      <c r="I236" s="276">
        <f>IF(I$85=0,0,I$85/CHI_fec!I$85)</f>
        <v>2.3239595749265116</v>
      </c>
      <c r="J236" s="276">
        <f>IF(J$85=0,0,J$85/CHI_fec!J$85)</f>
        <v>2.323064785250804</v>
      </c>
      <c r="K236" s="276">
        <f>IF(K$85=0,0,K$85/CHI_fec!K$85)</f>
        <v>2.3172844588518293</v>
      </c>
      <c r="L236" s="276">
        <f>IF(L$85=0,0,L$85/CHI_fec!L$85)</f>
        <v>2.3220655056973385</v>
      </c>
      <c r="M236" s="276">
        <f>IF(M$85=0,0,M$85/CHI_fec!M$85)</f>
        <v>2.3228255201514929</v>
      </c>
      <c r="N236" s="276">
        <f>IF(N$85=0,0,N$85/CHI_fec!N$85)</f>
        <v>2.3282651221824242</v>
      </c>
      <c r="O236" s="276">
        <f>IF(O$85=0,0,O$85/CHI_fec!O$85)</f>
        <v>2.3275740031158985</v>
      </c>
      <c r="P236" s="276">
        <f>IF(P$85=0,0,P$85/CHI_fec!P$85)</f>
        <v>2.3259637581336845</v>
      </c>
      <c r="Q236" s="276">
        <f>IF(Q$85=0,0,Q$85/CHI_fec!Q$85)</f>
        <v>2.3234762053003339</v>
      </c>
      <c r="R236" s="276">
        <f>IF(R$85=0,0,R$85/CHI_fec!R$85)</f>
        <v>2.3263769325418524</v>
      </c>
      <c r="S236" s="276">
        <f>IF(S$85=0,0,S$85/CHI_fec!S$85)</f>
        <v>2.3268747343226628</v>
      </c>
      <c r="T236" s="276">
        <f>IF(T$85=0,0,T$85/CHI_fec!T$85)</f>
        <v>2.3153137756363851</v>
      </c>
      <c r="U236" s="276">
        <f>IF(U$85=0,0,U$85/CHI_fec!U$85)</f>
        <v>2.3207416304643411</v>
      </c>
      <c r="V236" s="276">
        <f>IF(V$85=0,0,V$85/CHI_fec!V$85)</f>
        <v>2.3200980631758346</v>
      </c>
      <c r="W236" s="276">
        <f>IF(W$85=0,0,W$85/CHI_fec!W$85)</f>
        <v>2.3171540833257738</v>
      </c>
      <c r="X236" s="276">
        <f>IF(X$85=0,0,X$85/CHI_fec!X$85)</f>
        <v>2.2932583122503858</v>
      </c>
      <c r="Y236" s="276">
        <f>IF(Y$85=0,0,Y$85/CHI_fec!Y$85)</f>
        <v>2.2932773345298822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1.8288965573637017</v>
      </c>
      <c r="C237" s="276">
        <f>IF(C$93=0,0,C$93/CHI_fec!C$93)</f>
        <v>1.806595169243858</v>
      </c>
      <c r="D237" s="276">
        <f>IF(D$93=0,0,D$93/CHI_fec!D$93)</f>
        <v>1.7772241606988084</v>
      </c>
      <c r="E237" s="276">
        <f>IF(E$93=0,0,E$93/CHI_fec!E$93)</f>
        <v>1.7782885862349398</v>
      </c>
      <c r="F237" s="276">
        <f>IF(F$93=0,0,F$93/CHI_fec!F$93)</f>
        <v>1.7597108717591143</v>
      </c>
      <c r="G237" s="276">
        <f>IF(G$93=0,0,G$93/CHI_fec!G$93)</f>
        <v>1.7710971608338473</v>
      </c>
      <c r="H237" s="276">
        <f>IF(H$93=0,0,H$93/CHI_fec!H$93)</f>
        <v>1.845288230741736</v>
      </c>
      <c r="I237" s="276">
        <f>IF(I$93=0,0,I$93/CHI_fec!I$93)</f>
        <v>1.8313325400357077</v>
      </c>
      <c r="J237" s="276">
        <f>IF(J$93=0,0,J$93/CHI_fec!J$93)</f>
        <v>1.8220541062328452</v>
      </c>
      <c r="K237" s="276">
        <f>IF(K$93=0,0,K$93/CHI_fec!K$93)</f>
        <v>1.8096333871850809</v>
      </c>
      <c r="L237" s="276">
        <f>IF(L$93=0,0,L$93/CHI_fec!L$93)</f>
        <v>1.8610825541226141</v>
      </c>
      <c r="M237" s="276">
        <f>IF(M$93=0,0,M$93/CHI_fec!M$93)</f>
        <v>1.8422199104492079</v>
      </c>
      <c r="N237" s="276">
        <f>IF(N$93=0,0,N$93/CHI_fec!N$93)</f>
        <v>1.8876306540666965</v>
      </c>
      <c r="O237" s="276">
        <f>IF(O$93=0,0,O$93/CHI_fec!O$93)</f>
        <v>1.9010221454783982</v>
      </c>
      <c r="P237" s="276">
        <f>IF(P$93=0,0,P$93/CHI_fec!P$93)</f>
        <v>1.8727870848389427</v>
      </c>
      <c r="Q237" s="276">
        <f>IF(Q$93=0,0,Q$93/CHI_fec!Q$93)</f>
        <v>1.9350953929794061</v>
      </c>
      <c r="R237" s="276">
        <f>IF(R$93=0,0,R$93/CHI_fec!R$93)</f>
        <v>1.9902569722797292</v>
      </c>
      <c r="S237" s="276">
        <f>IF(S$93=0,0,S$93/CHI_fec!S$93)</f>
        <v>2.0283318555741814</v>
      </c>
      <c r="T237" s="276">
        <f>IF(T$93=0,0,T$93/CHI_fec!T$93)</f>
        <v>2.0074305595490776</v>
      </c>
      <c r="U237" s="276">
        <f>IF(U$93=0,0,U$93/CHI_fec!U$93)</f>
        <v>2.0019701055072998</v>
      </c>
      <c r="V237" s="276">
        <f>IF(V$93=0,0,V$93/CHI_fec!V$93)</f>
        <v>2.0333912746176339</v>
      </c>
      <c r="W237" s="276">
        <f>IF(W$93=0,0,W$93/CHI_fec!W$93)</f>
        <v>2.0062364545089948</v>
      </c>
      <c r="X237" s="276">
        <f>IF(X$93=0,0,X$93/CHI_fec!X$93)</f>
        <v>1.9263569468353381</v>
      </c>
      <c r="Y237" s="276">
        <f>IF(Y$93=0,0,Y$93/CHI_fec!Y$93)</f>
        <v>1.9882928325743563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1.3566616638671796</v>
      </c>
      <c r="C240" s="320">
        <f>IF(C$110=0,0,C$110/CHI_fec!C$110)</f>
        <v>1.3585095955809032</v>
      </c>
      <c r="D240" s="320">
        <f>IF(D$110=0,0,D$110/CHI_fec!D$110)</f>
        <v>1.3554891730791081</v>
      </c>
      <c r="E240" s="320">
        <f>IF(E$110=0,0,E$110/CHI_fec!E$110)</f>
        <v>1.3619013523730761</v>
      </c>
      <c r="F240" s="320">
        <f>IF(F$110=0,0,F$110/CHI_fec!F$110)</f>
        <v>1.3236552063230811</v>
      </c>
      <c r="G240" s="320">
        <f>IF(G$110=0,0,G$110/CHI_fec!G$110)</f>
        <v>1.3264885802792958</v>
      </c>
      <c r="H240" s="320">
        <f>IF(H$110=0,0,H$110/CHI_fec!H$110)</f>
        <v>1.466515554128841</v>
      </c>
      <c r="I240" s="320">
        <f>IF(I$110=0,0,I$110/CHI_fec!I$110)</f>
        <v>1.4739513458307205</v>
      </c>
      <c r="J240" s="320">
        <f>IF(J$110=0,0,J$110/CHI_fec!J$110)</f>
        <v>1.4416819148281566</v>
      </c>
      <c r="K240" s="320">
        <f>IF(K$110=0,0,K$110/CHI_fec!K$110)</f>
        <v>1.4491103978133819</v>
      </c>
      <c r="L240" s="320">
        <f>IF(L$110=0,0,L$110/CHI_fec!L$110)</f>
        <v>1.5027745852995749</v>
      </c>
      <c r="M240" s="320">
        <f>IF(M$110=0,0,M$110/CHI_fec!M$110)</f>
        <v>1.4551049832112066</v>
      </c>
      <c r="N240" s="320">
        <f>IF(N$110=0,0,N$110/CHI_fec!N$110)</f>
        <v>1.5253099583970471</v>
      </c>
      <c r="O240" s="320">
        <f>IF(O$110=0,0,O$110/CHI_fec!O$110)</f>
        <v>1.5145422105489417</v>
      </c>
      <c r="P240" s="320">
        <f>IF(P$110=0,0,P$110/CHI_fec!P$110)</f>
        <v>1.5010929278910505</v>
      </c>
      <c r="Q240" s="320">
        <f>IF(Q$110=0,0,Q$110/CHI_fec!Q$110)</f>
        <v>1.5503602444559776</v>
      </c>
      <c r="R240" s="320">
        <f>IF(R$110=0,0,R$110/CHI_fec!R$110)</f>
        <v>1.6440725839139776</v>
      </c>
      <c r="S240" s="320">
        <f>IF(S$110=0,0,S$110/CHI_fec!S$110)</f>
        <v>1.6805052303214254</v>
      </c>
      <c r="T240" s="320">
        <f>IF(T$110=0,0,T$110/CHI_fec!T$110)</f>
        <v>1.6313220714985595</v>
      </c>
      <c r="U240" s="320">
        <f>IF(U$110=0,0,U$110/CHI_fec!U$110)</f>
        <v>1.5794580969219048</v>
      </c>
      <c r="V240" s="320">
        <f>IF(V$110=0,0,V$110/CHI_fec!V$110)</f>
        <v>1.6431536583142059</v>
      </c>
      <c r="W240" s="320">
        <f>IF(W$110=0,0,W$110/CHI_fec!W$110)</f>
        <v>1.6069509201016106</v>
      </c>
      <c r="X240" s="320">
        <f>IF(X$110=0,0,X$110/CHI_fec!X$110)</f>
        <v>1.4895497967956852</v>
      </c>
      <c r="Y240" s="320">
        <f>IF(Y$110=0,0,Y$110/CHI_fec!Y$110)</f>
        <v>1.5574808730618681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2.2291303806045506</v>
      </c>
      <c r="C245" s="275">
        <f>IF(C$115=0,0,C$115/CHI_fec!C$115)</f>
        <v>2.20867969687448</v>
      </c>
      <c r="D245" s="275">
        <f>IF(D$115=0,0,D$115/CHI_fec!D$115)</f>
        <v>2.1794642443623431</v>
      </c>
      <c r="E245" s="275">
        <f>IF(E$115=0,0,E$115/CHI_fec!E$115)</f>
        <v>2.1881846271625518</v>
      </c>
      <c r="F245" s="275">
        <f>IF(F$115=0,0,F$115/CHI_fec!F$115)</f>
        <v>2.1952304335657931</v>
      </c>
      <c r="G245" s="275">
        <f>IF(G$115=0,0,G$115/CHI_fec!G$115)</f>
        <v>2.1966936984747205</v>
      </c>
      <c r="H245" s="275">
        <f>IF(H$115=0,0,H$115/CHI_fec!H$115)</f>
        <v>2.1606400130378987</v>
      </c>
      <c r="I245" s="275">
        <f>IF(I$115=0,0,I$115/CHI_fec!I$115)</f>
        <v>2.1338301721809501</v>
      </c>
      <c r="J245" s="275">
        <f>IF(J$115=0,0,J$115/CHI_fec!J$115)</f>
        <v>2.1369111924940496</v>
      </c>
      <c r="K245" s="275">
        <f>IF(K$115=0,0,K$115/CHI_fec!K$115)</f>
        <v>2.0924005618581392</v>
      </c>
      <c r="L245" s="275">
        <f>IF(L$115=0,0,L$115/CHI_fec!L$115)</f>
        <v>2.12295575791889</v>
      </c>
      <c r="M245" s="275">
        <f>IF(M$115=0,0,M$115/CHI_fec!M$115)</f>
        <v>2.1266282934946967</v>
      </c>
      <c r="N245" s="275">
        <f>IF(N$115=0,0,N$115/CHI_fec!N$115)</f>
        <v>2.1591375210117012</v>
      </c>
      <c r="O245" s="275">
        <f>IF(O$115=0,0,O$115/CHI_fec!O$115)</f>
        <v>2.1755707353002132</v>
      </c>
      <c r="P245" s="275">
        <f>IF(P$115=0,0,P$115/CHI_fec!P$115)</f>
        <v>2.1542727116364211</v>
      </c>
      <c r="Q245" s="275">
        <f>IF(Q$115=0,0,Q$115/CHI_fec!Q$115)</f>
        <v>2.154410431352566</v>
      </c>
      <c r="R245" s="275">
        <f>IF(R$115=0,0,R$115/CHI_fec!R$115)</f>
        <v>2.1802570010541289</v>
      </c>
      <c r="S245" s="275">
        <f>IF(S$115=0,0,S$115/CHI_fec!S$115)</f>
        <v>2.191700090077612</v>
      </c>
      <c r="T245" s="275">
        <f>IF(T$115=0,0,T$115/CHI_fec!T$115)</f>
        <v>2.1490814111888104</v>
      </c>
      <c r="U245" s="275">
        <f>IF(U$115=0,0,U$115/CHI_fec!U$115)</f>
        <v>2.1851110409788759</v>
      </c>
      <c r="V245" s="275">
        <f>IF(V$115=0,0,V$115/CHI_fec!V$115)</f>
        <v>2.1789914695359283</v>
      </c>
      <c r="W245" s="275">
        <f>IF(W$115=0,0,W$115/CHI_fec!W$115)</f>
        <v>2.1741503587328994</v>
      </c>
      <c r="X245" s="275">
        <f>IF(X$115=0,0,X$115/CHI_fec!X$115)</f>
        <v>2.0577506525011766</v>
      </c>
      <c r="Y245" s="275">
        <f>IF(Y$115=0,0,Y$115/CHI_fec!Y$115)</f>
        <v>2.1075912965523558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1.1348029624351599</v>
      </c>
      <c r="C246" s="276">
        <f>IF(C$121=0,0,C$121/CHI_fec!C$121)</f>
        <v>1.1692783438785996</v>
      </c>
      <c r="D246" s="276">
        <f>IF(D$121=0,0,D$121/CHI_fec!D$121)</f>
        <v>1.2019710834576398</v>
      </c>
      <c r="E246" s="276">
        <f>IF(E$121=0,0,E$121/CHI_fec!E$121)</f>
        <v>1.2088712064252771</v>
      </c>
      <c r="F246" s="276">
        <f>IF(F$121=0,0,F$121/CHI_fec!F$121)</f>
        <v>1.1429937832349339</v>
      </c>
      <c r="G246" s="276">
        <f>IF(G$121=0,0,G$121/CHI_fec!G$121)</f>
        <v>1.1393391320680604</v>
      </c>
      <c r="H246" s="276">
        <f>IF(H$121=0,0,H$121/CHI_fec!H$121)</f>
        <v>1.3844292582764957</v>
      </c>
      <c r="I246" s="276">
        <f>IF(I$121=0,0,I$121/CHI_fec!I$121)</f>
        <v>1.4153453723429301</v>
      </c>
      <c r="J246" s="276">
        <f>IF(J$121=0,0,J$121/CHI_fec!J$121)</f>
        <v>1.3619106009476032</v>
      </c>
      <c r="K246" s="276">
        <f>IF(K$121=0,0,K$121/CHI_fec!K$121)</f>
        <v>1.4019522284663795</v>
      </c>
      <c r="L246" s="276">
        <f>IF(L$121=0,0,L$121/CHI_fec!L$121)</f>
        <v>1.4674351791253435</v>
      </c>
      <c r="M246" s="276">
        <f>IF(M$121=0,0,M$121/CHI_fec!M$121)</f>
        <v>1.3877551746041423</v>
      </c>
      <c r="N246" s="276">
        <f>IF(N$121=0,0,N$121/CHI_fec!N$121)</f>
        <v>1.476714577947611</v>
      </c>
      <c r="O246" s="276">
        <f>IF(O$121=0,0,O$121/CHI_fec!O$121)</f>
        <v>1.4451147140841782</v>
      </c>
      <c r="P246" s="276">
        <f>IF(P$121=0,0,P$121/CHI_fec!P$121)</f>
        <v>1.4416623081532116</v>
      </c>
      <c r="Q246" s="276">
        <f>IF(Q$121=0,0,Q$121/CHI_fec!Q$121)</f>
        <v>1.5601045841201799</v>
      </c>
      <c r="R246" s="276">
        <f>IF(R$121=0,0,R$121/CHI_fec!R$121)</f>
        <v>1.6631692124606805</v>
      </c>
      <c r="S246" s="276">
        <f>IF(S$121=0,0,S$121/CHI_fec!S$121)</f>
        <v>1.7291141681181543</v>
      </c>
      <c r="T246" s="276">
        <f>IF(T$121=0,0,T$121/CHI_fec!T$121)</f>
        <v>1.7446876094783588</v>
      </c>
      <c r="U246" s="276">
        <f>IF(U$121=0,0,U$121/CHI_fec!U$121)</f>
        <v>1.6593378251912667</v>
      </c>
      <c r="V246" s="276">
        <f>IF(V$121=0,0,V$121/CHI_fec!V$121)</f>
        <v>1.7625177200257922</v>
      </c>
      <c r="W246" s="276">
        <f>IF(W$121=0,0,W$121/CHI_fec!W$121)</f>
        <v>1.6914900231724901</v>
      </c>
      <c r="X246" s="276">
        <f>IF(X$121=0,0,X$121/CHI_fec!X$121)</f>
        <v>1.6922973511157897</v>
      </c>
      <c r="Y246" s="276">
        <f>IF(Y$121=0,0,Y$121/CHI_fec!Y$121)</f>
        <v>1.7655820587965121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2.3435625554177313</v>
      </c>
      <c r="C247" s="276">
        <f>IF(C$134=0,0,C$134/CHI_fec!C$134)</f>
        <v>2.3427304979746828</v>
      </c>
      <c r="D247" s="276">
        <f>IF(D$134=0,0,D$134/CHI_fec!D$134)</f>
        <v>2.3310266021273489</v>
      </c>
      <c r="E247" s="276">
        <f>IF(E$134=0,0,E$134/CHI_fec!E$134)</f>
        <v>2.3317550566894552</v>
      </c>
      <c r="F247" s="276">
        <f>IF(F$134=0,0,F$134/CHI_fec!F$134)</f>
        <v>2.3305643222496415</v>
      </c>
      <c r="G247" s="276">
        <f>IF(G$134=0,0,G$134/CHI_fec!G$134)</f>
        <v>2.3305478194176574</v>
      </c>
      <c r="H247" s="276">
        <f>IF(H$134=0,0,H$134/CHI_fec!H$134)</f>
        <v>2.3273843758527515</v>
      </c>
      <c r="I247" s="276">
        <f>IF(I$134=0,0,I$134/CHI_fec!I$134)</f>
        <v>2.3239595749265116</v>
      </c>
      <c r="J247" s="276">
        <f>IF(J$134=0,0,J$134/CHI_fec!J$134)</f>
        <v>2.3230647852508048</v>
      </c>
      <c r="K247" s="276">
        <f>IF(K$134=0,0,K$134/CHI_fec!K$134)</f>
        <v>2.3172844588518289</v>
      </c>
      <c r="L247" s="276">
        <f>IF(L$134=0,0,L$134/CHI_fec!L$134)</f>
        <v>2.3220655056973389</v>
      </c>
      <c r="M247" s="276">
        <f>IF(M$134=0,0,M$134/CHI_fec!M$134)</f>
        <v>2.3228255201514938</v>
      </c>
      <c r="N247" s="276">
        <f>IF(N$134=0,0,N$134/CHI_fec!N$134)</f>
        <v>2.3282651221824247</v>
      </c>
      <c r="O247" s="276">
        <f>IF(O$134=0,0,O$134/CHI_fec!O$134)</f>
        <v>2.327574003115898</v>
      </c>
      <c r="P247" s="276">
        <f>IF(P$134=0,0,P$134/CHI_fec!P$134)</f>
        <v>2.3259637581336836</v>
      </c>
      <c r="Q247" s="276">
        <f>IF(Q$134=0,0,Q$134/CHI_fec!Q$134)</f>
        <v>2.3234762053003335</v>
      </c>
      <c r="R247" s="276">
        <f>IF(R$134=0,0,R$134/CHI_fec!R$134)</f>
        <v>2.3263769325418524</v>
      </c>
      <c r="S247" s="276">
        <f>IF(S$134=0,0,S$134/CHI_fec!S$134)</f>
        <v>2.3268747343226619</v>
      </c>
      <c r="T247" s="276">
        <f>IF(T$134=0,0,T$134/CHI_fec!T$134)</f>
        <v>2.315313775636386</v>
      </c>
      <c r="U247" s="276">
        <f>IF(U$134=0,0,U$134/CHI_fec!U$134)</f>
        <v>2.3207416304643407</v>
      </c>
      <c r="V247" s="276">
        <f>IF(V$134=0,0,V$134/CHI_fec!V$134)</f>
        <v>2.3200980631758346</v>
      </c>
      <c r="W247" s="276">
        <f>IF(W$134=0,0,W$134/CHI_fec!W$134)</f>
        <v>2.3171540833257751</v>
      </c>
      <c r="X247" s="276">
        <f>IF(X$134=0,0,X$134/CHI_fec!X$134)</f>
        <v>2.2932583122503858</v>
      </c>
      <c r="Y247" s="276">
        <f>IF(Y$134=0,0,Y$134/CHI_fec!Y$134)</f>
        <v>2.2932773345298822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1.7670537174564696</v>
      </c>
      <c r="C248" s="276">
        <f>IF(C$142=0,0,C$142/CHI_fec!C$142)</f>
        <v>1.7468121283905278</v>
      </c>
      <c r="D248" s="276">
        <f>IF(D$142=0,0,D$142/CHI_fec!D$142)</f>
        <v>1.7201279122734492</v>
      </c>
      <c r="E248" s="276">
        <f>IF(E$142=0,0,E$142/CHI_fec!E$142)</f>
        <v>1.7208947179038192</v>
      </c>
      <c r="F248" s="276">
        <f>IF(F$142=0,0,F$142/CHI_fec!F$142)</f>
        <v>1.6981578933453765</v>
      </c>
      <c r="G248" s="276">
        <f>IF(G$142=0,0,G$142/CHI_fec!G$142)</f>
        <v>1.7095686242154211</v>
      </c>
      <c r="H248" s="276">
        <f>IF(H$142=0,0,H$142/CHI_fec!H$142)</f>
        <v>1.8000602771525136</v>
      </c>
      <c r="I248" s="276">
        <f>IF(I$142=0,0,I$142/CHI_fec!I$142)</f>
        <v>1.7891423094441015</v>
      </c>
      <c r="J248" s="276">
        <f>IF(J$142=0,0,J$142/CHI_fec!J$142)</f>
        <v>1.7768583540684433</v>
      </c>
      <c r="K248" s="276">
        <f>IF(K$142=0,0,K$142/CHI_fec!K$142)</f>
        <v>1.7693134139015116</v>
      </c>
      <c r="L248" s="276">
        <f>IF(L$142=0,0,L$142/CHI_fec!L$142)</f>
        <v>1.823012493856434</v>
      </c>
      <c r="M248" s="276">
        <f>IF(M$142=0,0,M$142/CHI_fec!M$142)</f>
        <v>1.799713577094497</v>
      </c>
      <c r="N248" s="276">
        <f>IF(N$142=0,0,N$142/CHI_fec!N$142)</f>
        <v>1.8480776398567744</v>
      </c>
      <c r="O248" s="276">
        <f>IF(O$142=0,0,O$142/CHI_fec!O$142)</f>
        <v>1.8592900876481016</v>
      </c>
      <c r="P248" s="276">
        <f>IF(P$142=0,0,P$142/CHI_fec!P$142)</f>
        <v>1.8315094122629838</v>
      </c>
      <c r="Q248" s="276">
        <f>IF(Q$142=0,0,Q$142/CHI_fec!Q$142)</f>
        <v>1.9013438877280675</v>
      </c>
      <c r="R248" s="276">
        <f>IF(R$142=0,0,R$142/CHI_fec!R$142)</f>
        <v>1.9609360421440514</v>
      </c>
      <c r="S248" s="276">
        <f>IF(S$142=0,0,S$142/CHI_fec!S$142)</f>
        <v>2.0024632768895749</v>
      </c>
      <c r="T248" s="276">
        <f>IF(T$142=0,0,T$142/CHI_fec!T$142)</f>
        <v>1.9843586916559643</v>
      </c>
      <c r="U248" s="276">
        <f>IF(U$142=0,0,U$142/CHI_fec!U$142)</f>
        <v>1.9724189441975704</v>
      </c>
      <c r="V248" s="276">
        <f>IF(V$142=0,0,V$142/CHI_fec!V$142)</f>
        <v>2.010237414589191</v>
      </c>
      <c r="W248" s="276">
        <f>IF(W$142=0,0,W$142/CHI_fec!W$142)</f>
        <v>1.979396264185461</v>
      </c>
      <c r="X248" s="276">
        <f>IF(X$142=0,0,X$142/CHI_fec!X$142)</f>
        <v>1.9054254035251881</v>
      </c>
      <c r="Y248" s="276">
        <f>IF(Y$142=0,0,Y$142/CHI_fec!Y$142)</f>
        <v>1.9687368773785905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NL: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3030.3100838098617</v>
      </c>
      <c r="C3" s="203">
        <f t="shared" si="0"/>
        <v>2998.3310976206799</v>
      </c>
      <c r="D3" s="203">
        <f t="shared" si="0"/>
        <v>2841.1210778147442</v>
      </c>
      <c r="E3" s="203">
        <f t="shared" si="0"/>
        <v>2566.2819599006716</v>
      </c>
      <c r="F3" s="203">
        <f t="shared" si="0"/>
        <v>2554.4571623853735</v>
      </c>
      <c r="G3" s="203">
        <f t="shared" si="0"/>
        <v>2457.147117385176</v>
      </c>
      <c r="H3" s="203">
        <f t="shared" si="0"/>
        <v>2677.1110310965623</v>
      </c>
      <c r="I3" s="203">
        <f t="shared" si="0"/>
        <v>2946.0599711677073</v>
      </c>
      <c r="J3" s="203">
        <f t="shared" si="0"/>
        <v>2935.8191763057166</v>
      </c>
      <c r="K3" s="203">
        <f t="shared" si="0"/>
        <v>2831.6178721457381</v>
      </c>
      <c r="L3" s="203">
        <f t="shared" si="0"/>
        <v>2476.8485594324607</v>
      </c>
      <c r="M3" s="203">
        <f t="shared" si="0"/>
        <v>2606.7787088252289</v>
      </c>
      <c r="N3" s="203">
        <f t="shared" si="0"/>
        <v>2253.1796990262619</v>
      </c>
      <c r="O3" s="203">
        <f t="shared" si="0"/>
        <v>2168.4234098340744</v>
      </c>
      <c r="P3" s="203">
        <f t="shared" si="0"/>
        <v>2077.1193952929052</v>
      </c>
      <c r="Q3" s="203">
        <f t="shared" si="0"/>
        <v>2060.5428000000002</v>
      </c>
      <c r="R3" s="203">
        <f t="shared" si="0"/>
        <v>2334.7297644539617</v>
      </c>
      <c r="S3" s="203">
        <f t="shared" si="0"/>
        <v>2408.50905557028</v>
      </c>
      <c r="T3" s="203">
        <f t="shared" si="0"/>
        <v>2569.3049052770784</v>
      </c>
      <c r="U3" s="203">
        <f t="shared" si="0"/>
        <v>2614.4292208458965</v>
      </c>
      <c r="V3" s="203">
        <f t="shared" si="0"/>
        <v>2687.7120516774185</v>
      </c>
      <c r="W3" s="203">
        <f t="shared" si="0"/>
        <v>2646.9178934587953</v>
      </c>
      <c r="X3" s="203">
        <f t="shared" si="0"/>
        <v>2554.4701400277527</v>
      </c>
      <c r="Y3" s="203">
        <f t="shared" si="0"/>
        <v>2493</v>
      </c>
      <c r="DA3" s="112"/>
    </row>
    <row r="4" spans="1:105" ht="12" customHeight="1" x14ac:dyDescent="0.25">
      <c r="A4" s="50" t="s">
        <v>51</v>
      </c>
      <c r="B4" s="241">
        <v>1797.4479513081169</v>
      </c>
      <c r="C4" s="241">
        <v>1764.2096715362079</v>
      </c>
      <c r="D4" s="241">
        <v>1648.456904096462</v>
      </c>
      <c r="E4" s="241">
        <v>1349.0491374190981</v>
      </c>
      <c r="F4" s="241">
        <v>1296.1357542180799</v>
      </c>
      <c r="G4" s="241">
        <v>1250.8509023317019</v>
      </c>
      <c r="H4" s="241">
        <v>1434.363693968621</v>
      </c>
      <c r="I4" s="241">
        <v>1554.3406095367809</v>
      </c>
      <c r="J4" s="241">
        <v>1673.647643989839</v>
      </c>
      <c r="K4" s="241">
        <v>1459.0100236362321</v>
      </c>
      <c r="L4" s="241">
        <v>1168.441543736667</v>
      </c>
      <c r="M4" s="241">
        <v>1242.0673308900291</v>
      </c>
      <c r="N4" s="241">
        <v>1004.338684949743</v>
      </c>
      <c r="O4" s="241">
        <v>907.44194991251959</v>
      </c>
      <c r="P4" s="241">
        <v>805.10949457511708</v>
      </c>
      <c r="Q4" s="241">
        <v>836.10273867824458</v>
      </c>
      <c r="R4" s="241">
        <v>1011.143167588849</v>
      </c>
      <c r="S4" s="241">
        <v>1077.01115361753</v>
      </c>
      <c r="T4" s="241">
        <v>1175.197639292757</v>
      </c>
      <c r="U4" s="241">
        <v>1288.641997655975</v>
      </c>
      <c r="V4" s="241">
        <v>1289.746039470441</v>
      </c>
      <c r="W4" s="241">
        <v>1211.4202164991771</v>
      </c>
      <c r="X4" s="241">
        <v>1136.8362792177829</v>
      </c>
      <c r="Y4" s="241">
        <v>1145.528919685039</v>
      </c>
      <c r="DA4" s="83" t="s">
        <v>1404</v>
      </c>
    </row>
    <row r="5" spans="1:105" ht="12" customHeight="1" x14ac:dyDescent="0.25">
      <c r="A5" s="144" t="s">
        <v>52</v>
      </c>
      <c r="B5" s="282">
        <v>571.96014515531283</v>
      </c>
      <c r="C5" s="282">
        <v>584.1237114818698</v>
      </c>
      <c r="D5" s="282">
        <v>538.31234056251799</v>
      </c>
      <c r="E5" s="282">
        <v>518.74069810363801</v>
      </c>
      <c r="F5" s="282">
        <v>567.487949410895</v>
      </c>
      <c r="G5" s="282">
        <v>552.78369938677679</v>
      </c>
      <c r="H5" s="282">
        <v>580.35622900624446</v>
      </c>
      <c r="I5" s="282">
        <v>663.12192841360036</v>
      </c>
      <c r="J5" s="282">
        <v>590.53724862441948</v>
      </c>
      <c r="K5" s="282">
        <v>854.11025801009373</v>
      </c>
      <c r="L5" s="282">
        <v>814.61109315412875</v>
      </c>
      <c r="M5" s="282">
        <v>834.14539508379562</v>
      </c>
      <c r="N5" s="282">
        <v>761.01599909729123</v>
      </c>
      <c r="O5" s="282">
        <v>731.54515224792283</v>
      </c>
      <c r="P5" s="282">
        <v>742.76322820217922</v>
      </c>
      <c r="Q5" s="282">
        <v>730.78644812305606</v>
      </c>
      <c r="R5" s="282">
        <v>816.20200855310395</v>
      </c>
      <c r="S5" s="282">
        <v>815.91515153956323</v>
      </c>
      <c r="T5" s="282">
        <v>836.71174861915108</v>
      </c>
      <c r="U5" s="282">
        <v>792.17487607403041</v>
      </c>
      <c r="V5" s="282">
        <v>817.8438906395196</v>
      </c>
      <c r="W5" s="282">
        <v>853.8702278406638</v>
      </c>
      <c r="X5" s="282">
        <v>833.93747734138844</v>
      </c>
      <c r="Y5" s="282">
        <v>775.82683464566935</v>
      </c>
      <c r="DA5" s="94" t="s">
        <v>1405</v>
      </c>
    </row>
    <row r="6" spans="1:105" ht="12" customHeight="1" x14ac:dyDescent="0.25">
      <c r="A6" s="49" t="s">
        <v>60</v>
      </c>
      <c r="B6" s="242">
        <v>660.90198734643218</v>
      </c>
      <c r="C6" s="242">
        <v>649.99771460260217</v>
      </c>
      <c r="D6" s="242">
        <v>654.35183315576444</v>
      </c>
      <c r="E6" s="242">
        <v>698.49212437793551</v>
      </c>
      <c r="F6" s="242">
        <v>690.83345875639884</v>
      </c>
      <c r="G6" s="242">
        <v>653.51251566669725</v>
      </c>
      <c r="H6" s="242">
        <v>662.3911081216969</v>
      </c>
      <c r="I6" s="242">
        <v>728.59743321732606</v>
      </c>
      <c r="J6" s="242">
        <v>671.63428369145834</v>
      </c>
      <c r="K6" s="242">
        <v>518.49759049941258</v>
      </c>
      <c r="L6" s="242">
        <v>493.79592254166488</v>
      </c>
      <c r="M6" s="242">
        <v>530.56598285140444</v>
      </c>
      <c r="N6" s="242">
        <v>487.8250149792276</v>
      </c>
      <c r="O6" s="242">
        <v>529.43630767363186</v>
      </c>
      <c r="P6" s="242">
        <v>529.24667251560902</v>
      </c>
      <c r="Q6" s="242">
        <v>493.65361319869959</v>
      </c>
      <c r="R6" s="242">
        <v>507.38458831200887</v>
      </c>
      <c r="S6" s="242">
        <v>515.58275041318677</v>
      </c>
      <c r="T6" s="242">
        <v>557.39551736517012</v>
      </c>
      <c r="U6" s="242">
        <v>533.61234711589054</v>
      </c>
      <c r="V6" s="242">
        <v>580.12212156745784</v>
      </c>
      <c r="W6" s="242">
        <v>581.62744911895447</v>
      </c>
      <c r="X6" s="242">
        <v>583.6963834685813</v>
      </c>
      <c r="Y6" s="242">
        <v>571.64424566929142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3450</v>
      </c>
      <c r="C9" s="241">
        <v>3380</v>
      </c>
      <c r="D9" s="241">
        <v>3085</v>
      </c>
      <c r="E9" s="241">
        <v>2450</v>
      </c>
      <c r="F9" s="241">
        <v>2380</v>
      </c>
      <c r="G9" s="241">
        <v>2496</v>
      </c>
      <c r="H9" s="241">
        <v>2790</v>
      </c>
      <c r="I9" s="241">
        <v>2700</v>
      </c>
      <c r="J9" s="241">
        <v>3097</v>
      </c>
      <c r="K9" s="241">
        <v>2342</v>
      </c>
      <c r="L9" s="241">
        <v>2138</v>
      </c>
      <c r="M9" s="241">
        <v>2318</v>
      </c>
      <c r="N9" s="241">
        <v>1940</v>
      </c>
      <c r="O9" s="241">
        <v>2050</v>
      </c>
      <c r="P9" s="241">
        <v>1984</v>
      </c>
      <c r="Q9" s="241">
        <v>1839</v>
      </c>
      <c r="R9" s="241">
        <v>1970</v>
      </c>
      <c r="S9" s="241">
        <v>2070</v>
      </c>
      <c r="T9" s="241">
        <v>2236</v>
      </c>
      <c r="U9" s="241">
        <v>2303</v>
      </c>
      <c r="V9" s="241">
        <v>2142</v>
      </c>
      <c r="W9" s="241">
        <v>2100</v>
      </c>
      <c r="X9" s="241">
        <v>2100</v>
      </c>
      <c r="Y9" s="241">
        <v>2100</v>
      </c>
      <c r="DA9" s="83" t="s">
        <v>1408</v>
      </c>
    </row>
    <row r="10" spans="1:105" ht="12" customHeight="1" x14ac:dyDescent="0.25">
      <c r="A10" s="144" t="s">
        <v>1409</v>
      </c>
      <c r="B10" s="282">
        <v>2867.13</v>
      </c>
      <c r="C10" s="282">
        <v>2922.7399999999989</v>
      </c>
      <c r="D10" s="282">
        <v>2631.059999999999</v>
      </c>
      <c r="E10" s="282">
        <v>2460.4099999999989</v>
      </c>
      <c r="F10" s="282">
        <v>2721.46</v>
      </c>
      <c r="G10" s="282">
        <v>2880.8</v>
      </c>
      <c r="H10" s="282">
        <v>2948.21</v>
      </c>
      <c r="I10" s="282">
        <v>3008.36</v>
      </c>
      <c r="J10" s="282">
        <v>2853.93</v>
      </c>
      <c r="K10" s="282">
        <v>2380.4299999999998</v>
      </c>
      <c r="L10" s="282">
        <v>2129.02</v>
      </c>
      <c r="M10" s="282">
        <v>2191.66</v>
      </c>
      <c r="N10" s="282">
        <v>1950.3</v>
      </c>
      <c r="O10" s="282">
        <v>1878.21</v>
      </c>
      <c r="P10" s="282">
        <v>2111.5300000000002</v>
      </c>
      <c r="Q10" s="282">
        <v>2318.8200000000002</v>
      </c>
      <c r="R10" s="282">
        <v>2409</v>
      </c>
      <c r="S10" s="282">
        <v>2418.61</v>
      </c>
      <c r="T10" s="282">
        <v>2570.0500000000002</v>
      </c>
      <c r="U10" s="282">
        <v>2585.06</v>
      </c>
      <c r="V10" s="282">
        <v>2576.35</v>
      </c>
      <c r="W10" s="282">
        <v>2626.7</v>
      </c>
      <c r="X10" s="282">
        <v>2663.48</v>
      </c>
      <c r="Y10" s="282">
        <v>2706.2309081319499</v>
      </c>
      <c r="DA10" s="94" t="s">
        <v>1410</v>
      </c>
    </row>
    <row r="11" spans="1:105" ht="12" customHeight="1" x14ac:dyDescent="0.25">
      <c r="A11" s="49" t="s">
        <v>1411</v>
      </c>
      <c r="B11" s="242">
        <v>1530</v>
      </c>
      <c r="C11" s="242">
        <v>1502</v>
      </c>
      <c r="D11" s="242">
        <v>1477</v>
      </c>
      <c r="E11" s="242">
        <v>1530</v>
      </c>
      <c r="F11" s="242">
        <v>1530</v>
      </c>
      <c r="G11" s="242">
        <v>1572.84</v>
      </c>
      <c r="H11" s="242">
        <v>1554</v>
      </c>
      <c r="I11" s="242">
        <v>1526.5</v>
      </c>
      <c r="J11" s="242">
        <v>1499</v>
      </c>
      <c r="K11" s="242">
        <v>1486</v>
      </c>
      <c r="L11" s="242">
        <v>1473</v>
      </c>
      <c r="M11" s="242">
        <v>1468</v>
      </c>
      <c r="N11" s="242">
        <v>1463</v>
      </c>
      <c r="O11" s="242">
        <v>1337.55</v>
      </c>
      <c r="P11" s="242">
        <v>1373.64</v>
      </c>
      <c r="Q11" s="242">
        <v>1402.53</v>
      </c>
      <c r="R11" s="242">
        <v>1437</v>
      </c>
      <c r="S11" s="242">
        <v>1494.48</v>
      </c>
      <c r="T11" s="242">
        <v>1494.48</v>
      </c>
      <c r="U11" s="242">
        <v>1540.54</v>
      </c>
      <c r="V11" s="242">
        <v>1581.75</v>
      </c>
      <c r="W11" s="242">
        <v>1649.62</v>
      </c>
      <c r="X11" s="242">
        <v>1750.23</v>
      </c>
      <c r="Y11" s="242">
        <v>1421.97650880779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3833.333333333333</v>
      </c>
      <c r="C14" s="241">
        <v>3833.333333333333</v>
      </c>
      <c r="D14" s="241">
        <v>3833.333333333333</v>
      </c>
      <c r="E14" s="241">
        <v>3545.9823912393881</v>
      </c>
      <c r="F14" s="241">
        <v>3545.9823912393881</v>
      </c>
      <c r="G14" s="241">
        <v>3545.9823912393881</v>
      </c>
      <c r="H14" s="241">
        <v>3258.6314491454418</v>
      </c>
      <c r="I14" s="241">
        <v>3258.6314491454418</v>
      </c>
      <c r="J14" s="241">
        <v>3545.9823912393881</v>
      </c>
      <c r="K14" s="241">
        <v>3258.6314491454418</v>
      </c>
      <c r="L14" s="241">
        <v>3258.6314491454418</v>
      </c>
      <c r="M14" s="241">
        <v>3258.6314491454418</v>
      </c>
      <c r="N14" s="241">
        <v>3258.6314491454418</v>
      </c>
      <c r="O14" s="241">
        <v>2971.2805070514969</v>
      </c>
      <c r="P14" s="241">
        <v>2971.2805070514969</v>
      </c>
      <c r="Q14" s="241">
        <v>2971.2805070514969</v>
      </c>
      <c r="R14" s="241">
        <v>2971.2805070514969</v>
      </c>
      <c r="S14" s="241">
        <v>2971.2805070514969</v>
      </c>
      <c r="T14" s="241">
        <v>2971.2805070514969</v>
      </c>
      <c r="U14" s="241">
        <v>2971.2805070514969</v>
      </c>
      <c r="V14" s="241">
        <v>2971.2805070514969</v>
      </c>
      <c r="W14" s="241">
        <v>2971.2805070514969</v>
      </c>
      <c r="X14" s="241">
        <v>2971.2805070514969</v>
      </c>
      <c r="Y14" s="241">
        <v>2971.2805070514969</v>
      </c>
      <c r="DA14" s="83" t="s">
        <v>1413</v>
      </c>
    </row>
    <row r="15" spans="1:105" ht="12" customHeight="1" x14ac:dyDescent="0.25">
      <c r="A15" s="107" t="s">
        <v>1409</v>
      </c>
      <c r="B15" s="282">
        <v>3018.031578947368</v>
      </c>
      <c r="C15" s="282">
        <v>3353.6225327910038</v>
      </c>
      <c r="D15" s="282">
        <v>3353.6225327910038</v>
      </c>
      <c r="E15" s="282">
        <v>3353.6225327910038</v>
      </c>
      <c r="F15" s="282">
        <v>3018.031578947368</v>
      </c>
      <c r="G15" s="282">
        <v>3353.6225327910038</v>
      </c>
      <c r="H15" s="282">
        <v>3353.6225327910038</v>
      </c>
      <c r="I15" s="282">
        <v>3353.6225327910038</v>
      </c>
      <c r="J15" s="282">
        <v>3353.6225327910038</v>
      </c>
      <c r="K15" s="282">
        <v>3353.6225327910038</v>
      </c>
      <c r="L15" s="282">
        <v>3353.6225327910038</v>
      </c>
      <c r="M15" s="282">
        <v>3018.031578947368</v>
      </c>
      <c r="N15" s="282">
        <v>3018.031578947368</v>
      </c>
      <c r="O15" s="282">
        <v>3018.031578947368</v>
      </c>
      <c r="P15" s="282">
        <v>2682.4406251037331</v>
      </c>
      <c r="Q15" s="282">
        <v>2682.4406251037331</v>
      </c>
      <c r="R15" s="282">
        <v>2682.4406251037331</v>
      </c>
      <c r="S15" s="282">
        <v>2682.4406251037331</v>
      </c>
      <c r="T15" s="282">
        <v>3018.031578947368</v>
      </c>
      <c r="U15" s="282">
        <v>3018.031578947368</v>
      </c>
      <c r="V15" s="282">
        <v>3018.031578947368</v>
      </c>
      <c r="W15" s="282">
        <v>3018.031578947368</v>
      </c>
      <c r="X15" s="282">
        <v>3018.031578947368</v>
      </c>
      <c r="Y15" s="282">
        <v>3018.031578947368</v>
      </c>
      <c r="DA15" s="94" t="s">
        <v>1414</v>
      </c>
    </row>
    <row r="16" spans="1:105" ht="12" customHeight="1" x14ac:dyDescent="0.25">
      <c r="A16" s="49" t="s">
        <v>1411</v>
      </c>
      <c r="B16" s="242">
        <v>1900</v>
      </c>
      <c r="C16" s="242">
        <v>1837.243720601974</v>
      </c>
      <c r="D16" s="242">
        <v>1927.8090833400699</v>
      </c>
      <c r="E16" s="242">
        <v>1865.0528039420451</v>
      </c>
      <c r="F16" s="242">
        <v>1955.618166680141</v>
      </c>
      <c r="G16" s="242">
        <v>1938.144568651164</v>
      </c>
      <c r="H16" s="242">
        <v>2091.466210787285</v>
      </c>
      <c r="I16" s="242">
        <v>2046.183529418237</v>
      </c>
      <c r="J16" s="242">
        <v>2046.183529418237</v>
      </c>
      <c r="K16" s="242">
        <v>2000.9008480491891</v>
      </c>
      <c r="L16" s="242">
        <v>2000.9008480491891</v>
      </c>
      <c r="M16" s="242">
        <v>1955.618166680141</v>
      </c>
      <c r="N16" s="242">
        <v>1955.618166680141</v>
      </c>
      <c r="O16" s="242">
        <v>1910.335485311093</v>
      </c>
      <c r="P16" s="242">
        <v>1757.013843174972</v>
      </c>
      <c r="Q16" s="242">
        <v>1865.0528039420451</v>
      </c>
      <c r="R16" s="242">
        <v>1865.0528039420451</v>
      </c>
      <c r="S16" s="242">
        <v>1865.0528039420451</v>
      </c>
      <c r="T16" s="242">
        <v>1865.0528039420451</v>
      </c>
      <c r="U16" s="242">
        <v>1865.0528039420451</v>
      </c>
      <c r="V16" s="242">
        <v>1865.0528039420451</v>
      </c>
      <c r="W16" s="242">
        <v>2018.3744460781661</v>
      </c>
      <c r="X16" s="242">
        <v>2018.3744460781661</v>
      </c>
      <c r="Y16" s="242">
        <v>2018.3744460781661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287.35094209394532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287.35094209394532</v>
      </c>
      <c r="S18" s="241">
        <v>0</v>
      </c>
      <c r="T18" s="241">
        <v>0</v>
      </c>
      <c r="U18" s="241">
        <v>0</v>
      </c>
      <c r="V18" s="241">
        <v>287.35094209394532</v>
      </c>
      <c r="W18" s="241">
        <v>0</v>
      </c>
      <c r="X18" s="241">
        <v>0</v>
      </c>
      <c r="Y18" s="241">
        <v>287.35094209394532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671.1819076872705</v>
      </c>
      <c r="D19" s="282">
        <v>0</v>
      </c>
      <c r="E19" s="282">
        <v>0</v>
      </c>
      <c r="F19" s="282">
        <v>0</v>
      </c>
      <c r="G19" s="282">
        <v>335.59095384363519</v>
      </c>
      <c r="H19" s="282">
        <v>0</v>
      </c>
      <c r="I19" s="282">
        <v>335.59095384363519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0</v>
      </c>
      <c r="S19" s="282">
        <v>335.59095384363519</v>
      </c>
      <c r="T19" s="282">
        <v>335.59095384363519</v>
      </c>
      <c r="U19" s="282">
        <v>0</v>
      </c>
      <c r="V19" s="282">
        <v>0</v>
      </c>
      <c r="W19" s="282">
        <v>335.59095384363519</v>
      </c>
      <c r="X19" s="282">
        <v>0</v>
      </c>
      <c r="Y19" s="282">
        <v>0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90.565362738095899</v>
      </c>
      <c r="D20" s="242">
        <v>135.84804410714381</v>
      </c>
      <c r="E20" s="242">
        <v>90.565362738095899</v>
      </c>
      <c r="F20" s="242">
        <v>90.565362738095899</v>
      </c>
      <c r="G20" s="242">
        <v>135.84804410714381</v>
      </c>
      <c r="H20" s="242">
        <v>153.3216421361212</v>
      </c>
      <c r="I20" s="242">
        <v>108.03896076707321</v>
      </c>
      <c r="J20" s="242">
        <v>0</v>
      </c>
      <c r="K20" s="242">
        <v>0</v>
      </c>
      <c r="L20" s="242">
        <v>153.3216421361212</v>
      </c>
      <c r="M20" s="242">
        <v>0</v>
      </c>
      <c r="N20" s="242">
        <v>153.3216421361212</v>
      </c>
      <c r="O20" s="242">
        <v>0</v>
      </c>
      <c r="P20" s="242">
        <v>0</v>
      </c>
      <c r="Q20" s="242">
        <v>153.3216421361212</v>
      </c>
      <c r="R20" s="242">
        <v>153.3216421361212</v>
      </c>
      <c r="S20" s="242">
        <v>45.28268136904795</v>
      </c>
      <c r="T20" s="242">
        <v>153.3216421361212</v>
      </c>
      <c r="U20" s="242">
        <v>45.28268136904795</v>
      </c>
      <c r="V20" s="242">
        <v>153.3216421361212</v>
      </c>
      <c r="W20" s="242">
        <v>198.60432350516911</v>
      </c>
      <c r="X20" s="242">
        <v>198.60432350516911</v>
      </c>
      <c r="Y20" s="242">
        <v>0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0</v>
      </c>
      <c r="E22" s="241">
        <f t="shared" si="1"/>
        <v>287.35094209394492</v>
      </c>
      <c r="F22" s="241">
        <f t="shared" si="1"/>
        <v>0</v>
      </c>
      <c r="G22" s="241">
        <f t="shared" si="1"/>
        <v>0</v>
      </c>
      <c r="H22" s="241">
        <f t="shared" si="1"/>
        <v>287.35094209394629</v>
      </c>
      <c r="I22" s="241">
        <f t="shared" si="1"/>
        <v>0</v>
      </c>
      <c r="J22" s="241">
        <f t="shared" si="1"/>
        <v>0</v>
      </c>
      <c r="K22" s="241">
        <f t="shared" si="1"/>
        <v>287.35094209394629</v>
      </c>
      <c r="L22" s="241">
        <f t="shared" si="1"/>
        <v>0</v>
      </c>
      <c r="M22" s="241">
        <f t="shared" si="1"/>
        <v>0</v>
      </c>
      <c r="N22" s="241">
        <f t="shared" si="1"/>
        <v>0</v>
      </c>
      <c r="O22" s="241">
        <f t="shared" si="1"/>
        <v>287.35094209394492</v>
      </c>
      <c r="P22" s="241">
        <f t="shared" si="1"/>
        <v>0</v>
      </c>
      <c r="Q22" s="241">
        <f t="shared" si="1"/>
        <v>0</v>
      </c>
      <c r="R22" s="241">
        <f t="shared" si="1"/>
        <v>287.35094209394538</v>
      </c>
      <c r="S22" s="241">
        <f t="shared" si="1"/>
        <v>0</v>
      </c>
      <c r="T22" s="241">
        <f t="shared" si="1"/>
        <v>0</v>
      </c>
      <c r="U22" s="241">
        <f t="shared" si="1"/>
        <v>0</v>
      </c>
      <c r="V22" s="241">
        <f t="shared" si="1"/>
        <v>287.35094209394538</v>
      </c>
      <c r="W22" s="241">
        <f t="shared" si="1"/>
        <v>0</v>
      </c>
      <c r="X22" s="241">
        <f t="shared" si="1"/>
        <v>0</v>
      </c>
      <c r="Y22" s="241">
        <f t="shared" si="1"/>
        <v>287.35094209394538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335.59095384363491</v>
      </c>
      <c r="D23" s="282">
        <f t="shared" si="2"/>
        <v>0</v>
      </c>
      <c r="E23" s="282">
        <f t="shared" si="2"/>
        <v>0</v>
      </c>
      <c r="F23" s="282">
        <f t="shared" si="2"/>
        <v>335.59095384363582</v>
      </c>
      <c r="G23" s="282">
        <f t="shared" si="2"/>
        <v>0</v>
      </c>
      <c r="H23" s="282">
        <f t="shared" si="2"/>
        <v>0</v>
      </c>
      <c r="I23" s="282">
        <f t="shared" si="2"/>
        <v>335.59095384363536</v>
      </c>
      <c r="J23" s="282">
        <f t="shared" si="2"/>
        <v>0</v>
      </c>
      <c r="K23" s="282">
        <f t="shared" si="2"/>
        <v>0</v>
      </c>
      <c r="L23" s="282">
        <f t="shared" si="2"/>
        <v>0</v>
      </c>
      <c r="M23" s="282">
        <f t="shared" si="2"/>
        <v>335.59095384363582</v>
      </c>
      <c r="N23" s="282">
        <f t="shared" si="2"/>
        <v>0</v>
      </c>
      <c r="O23" s="282">
        <f t="shared" si="2"/>
        <v>0</v>
      </c>
      <c r="P23" s="282">
        <f t="shared" si="2"/>
        <v>335.59095384363491</v>
      </c>
      <c r="Q23" s="282">
        <f t="shared" si="2"/>
        <v>0</v>
      </c>
      <c r="R23" s="282">
        <f t="shared" si="2"/>
        <v>0</v>
      </c>
      <c r="S23" s="282">
        <f t="shared" si="2"/>
        <v>335.59095384363536</v>
      </c>
      <c r="T23" s="282">
        <f t="shared" si="2"/>
        <v>0</v>
      </c>
      <c r="U23" s="282">
        <f t="shared" si="2"/>
        <v>0</v>
      </c>
      <c r="V23" s="282">
        <f t="shared" si="2"/>
        <v>0</v>
      </c>
      <c r="W23" s="282">
        <f t="shared" si="2"/>
        <v>335.59095384363536</v>
      </c>
      <c r="X23" s="282">
        <f t="shared" si="2"/>
        <v>0</v>
      </c>
      <c r="Y23" s="282">
        <f t="shared" si="2"/>
        <v>0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153.32164213612191</v>
      </c>
      <c r="D24" s="242">
        <f t="shared" si="3"/>
        <v>45.28268136904785</v>
      </c>
      <c r="E24" s="242">
        <f t="shared" si="3"/>
        <v>153.32164213612077</v>
      </c>
      <c r="F24" s="242">
        <f t="shared" si="3"/>
        <v>0</v>
      </c>
      <c r="G24" s="242">
        <f t="shared" si="3"/>
        <v>153.321642136121</v>
      </c>
      <c r="H24" s="242">
        <f t="shared" si="3"/>
        <v>0</v>
      </c>
      <c r="I24" s="242">
        <f t="shared" si="3"/>
        <v>153.32164213612123</v>
      </c>
      <c r="J24" s="242">
        <f t="shared" si="3"/>
        <v>0</v>
      </c>
      <c r="K24" s="242">
        <f t="shared" si="3"/>
        <v>45.28268136904785</v>
      </c>
      <c r="L24" s="242">
        <f t="shared" si="3"/>
        <v>153.321642136121</v>
      </c>
      <c r="M24" s="242">
        <f t="shared" si="3"/>
        <v>45.282681369048078</v>
      </c>
      <c r="N24" s="242">
        <f t="shared" si="3"/>
        <v>153.321642136121</v>
      </c>
      <c r="O24" s="242">
        <f t="shared" si="3"/>
        <v>45.282681369048078</v>
      </c>
      <c r="P24" s="242">
        <f t="shared" si="3"/>
        <v>153.321642136121</v>
      </c>
      <c r="Q24" s="242">
        <f t="shared" si="3"/>
        <v>45.282681369048078</v>
      </c>
      <c r="R24" s="242">
        <f t="shared" si="3"/>
        <v>153.32164213612123</v>
      </c>
      <c r="S24" s="242">
        <f t="shared" si="3"/>
        <v>45.28268136904785</v>
      </c>
      <c r="T24" s="242">
        <f t="shared" si="3"/>
        <v>153.32164213612123</v>
      </c>
      <c r="U24" s="242">
        <f t="shared" si="3"/>
        <v>45.28268136904785</v>
      </c>
      <c r="V24" s="242">
        <f t="shared" si="3"/>
        <v>153.32164213612123</v>
      </c>
      <c r="W24" s="242">
        <f t="shared" si="3"/>
        <v>45.282681369048305</v>
      </c>
      <c r="X24" s="242">
        <f t="shared" si="3"/>
        <v>198.60432350516908</v>
      </c>
      <c r="Y24" s="242">
        <f t="shared" si="3"/>
        <v>0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383.33333333333303</v>
      </c>
      <c r="C26" s="241">
        <f t="shared" si="4"/>
        <v>453.33333333333303</v>
      </c>
      <c r="D26" s="241">
        <f t="shared" si="4"/>
        <v>748.33333333333303</v>
      </c>
      <c r="E26" s="241">
        <f t="shared" si="4"/>
        <v>1095.9823912393881</v>
      </c>
      <c r="F26" s="241">
        <f t="shared" si="4"/>
        <v>1165.9823912393881</v>
      </c>
      <c r="G26" s="241">
        <f t="shared" si="4"/>
        <v>1049.9823912393881</v>
      </c>
      <c r="H26" s="241">
        <f t="shared" si="4"/>
        <v>468.63144914544182</v>
      </c>
      <c r="I26" s="241">
        <f t="shared" si="4"/>
        <v>558.63144914544182</v>
      </c>
      <c r="J26" s="241">
        <f t="shared" si="4"/>
        <v>448.98239123938811</v>
      </c>
      <c r="K26" s="241">
        <f t="shared" si="4"/>
        <v>916.63144914544182</v>
      </c>
      <c r="L26" s="241">
        <f t="shared" si="4"/>
        <v>1120.6314491454418</v>
      </c>
      <c r="M26" s="241">
        <f t="shared" si="4"/>
        <v>940.63144914544182</v>
      </c>
      <c r="N26" s="241">
        <f t="shared" si="4"/>
        <v>1318.6314491454418</v>
      </c>
      <c r="O26" s="241">
        <f t="shared" si="4"/>
        <v>921.2805070514969</v>
      </c>
      <c r="P26" s="241">
        <f t="shared" si="4"/>
        <v>987.2805070514969</v>
      </c>
      <c r="Q26" s="241">
        <f t="shared" si="4"/>
        <v>1132.2805070514969</v>
      </c>
      <c r="R26" s="241">
        <f t="shared" si="4"/>
        <v>1001.2805070514969</v>
      </c>
      <c r="S26" s="241">
        <f t="shared" si="4"/>
        <v>901.2805070514969</v>
      </c>
      <c r="T26" s="241">
        <f t="shared" si="4"/>
        <v>735.2805070514969</v>
      </c>
      <c r="U26" s="241">
        <f t="shared" si="4"/>
        <v>668.2805070514969</v>
      </c>
      <c r="V26" s="241">
        <f t="shared" si="4"/>
        <v>829.2805070514969</v>
      </c>
      <c r="W26" s="241">
        <f t="shared" si="4"/>
        <v>871.2805070514969</v>
      </c>
      <c r="X26" s="241">
        <f t="shared" si="4"/>
        <v>871.2805070514969</v>
      </c>
      <c r="Y26" s="241">
        <f t="shared" si="4"/>
        <v>871.2805070514969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150.90157894736785</v>
      </c>
      <c r="C27" s="282">
        <f t="shared" si="5"/>
        <v>430.88253279100491</v>
      </c>
      <c r="D27" s="282">
        <f t="shared" si="5"/>
        <v>722.56253279100474</v>
      </c>
      <c r="E27" s="282">
        <f t="shared" si="5"/>
        <v>893.21253279100483</v>
      </c>
      <c r="F27" s="282">
        <f t="shared" si="5"/>
        <v>296.57157894736793</v>
      </c>
      <c r="G27" s="282">
        <f t="shared" si="5"/>
        <v>472.8225327910036</v>
      </c>
      <c r="H27" s="282">
        <f t="shared" si="5"/>
        <v>405.41253279100374</v>
      </c>
      <c r="I27" s="282">
        <f t="shared" si="5"/>
        <v>345.26253279100365</v>
      </c>
      <c r="J27" s="282">
        <f t="shared" si="5"/>
        <v>499.69253279100394</v>
      </c>
      <c r="K27" s="282">
        <f t="shared" si="5"/>
        <v>973.19253279100394</v>
      </c>
      <c r="L27" s="282">
        <f t="shared" si="5"/>
        <v>1224.6025327910038</v>
      </c>
      <c r="M27" s="282">
        <f t="shared" si="5"/>
        <v>826.37157894736811</v>
      </c>
      <c r="N27" s="282">
        <f t="shared" si="5"/>
        <v>1067.731578947368</v>
      </c>
      <c r="O27" s="282">
        <f t="shared" si="5"/>
        <v>1139.8215789473679</v>
      </c>
      <c r="P27" s="282">
        <f t="shared" si="5"/>
        <v>570.91062510373285</v>
      </c>
      <c r="Q27" s="282">
        <f t="shared" si="5"/>
        <v>363.62062510373289</v>
      </c>
      <c r="R27" s="282">
        <f t="shared" si="5"/>
        <v>273.44062510373305</v>
      </c>
      <c r="S27" s="282">
        <f t="shared" si="5"/>
        <v>263.83062510373293</v>
      </c>
      <c r="T27" s="282">
        <f t="shared" si="5"/>
        <v>447.98157894736778</v>
      </c>
      <c r="U27" s="282">
        <f t="shared" si="5"/>
        <v>432.97157894736802</v>
      </c>
      <c r="V27" s="282">
        <f t="shared" si="5"/>
        <v>441.68157894736805</v>
      </c>
      <c r="W27" s="282">
        <f t="shared" si="5"/>
        <v>391.33157894736814</v>
      </c>
      <c r="X27" s="282">
        <f t="shared" si="5"/>
        <v>354.55157894736794</v>
      </c>
      <c r="Y27" s="282">
        <f t="shared" si="5"/>
        <v>311.80067081541802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370</v>
      </c>
      <c r="C28" s="242">
        <f t="shared" si="6"/>
        <v>335.24372060197402</v>
      </c>
      <c r="D28" s="242">
        <f t="shared" si="6"/>
        <v>450.80908334006995</v>
      </c>
      <c r="E28" s="242">
        <f t="shared" si="6"/>
        <v>335.0528039420451</v>
      </c>
      <c r="F28" s="242">
        <f t="shared" si="6"/>
        <v>425.61816668014103</v>
      </c>
      <c r="G28" s="242">
        <f t="shared" si="6"/>
        <v>365.30456865116412</v>
      </c>
      <c r="H28" s="242">
        <f t="shared" si="6"/>
        <v>537.46621078728504</v>
      </c>
      <c r="I28" s="242">
        <f t="shared" si="6"/>
        <v>519.68352941823696</v>
      </c>
      <c r="J28" s="242">
        <f t="shared" si="6"/>
        <v>547.18352941823696</v>
      </c>
      <c r="K28" s="242">
        <f t="shared" si="6"/>
        <v>514.90084804918911</v>
      </c>
      <c r="L28" s="242">
        <f t="shared" si="6"/>
        <v>527.90084804918911</v>
      </c>
      <c r="M28" s="242">
        <f t="shared" si="6"/>
        <v>487.61816668014103</v>
      </c>
      <c r="N28" s="242">
        <f t="shared" si="6"/>
        <v>492.61816668014103</v>
      </c>
      <c r="O28" s="242">
        <f t="shared" si="6"/>
        <v>572.785485311093</v>
      </c>
      <c r="P28" s="242">
        <f t="shared" si="6"/>
        <v>383.37384317497185</v>
      </c>
      <c r="Q28" s="242">
        <f t="shared" si="6"/>
        <v>462.52280394204513</v>
      </c>
      <c r="R28" s="242">
        <f t="shared" si="6"/>
        <v>428.0528039420451</v>
      </c>
      <c r="S28" s="242">
        <f t="shared" si="6"/>
        <v>370.57280394204508</v>
      </c>
      <c r="T28" s="242">
        <f t="shared" si="6"/>
        <v>370.57280394204508</v>
      </c>
      <c r="U28" s="242">
        <f t="shared" si="6"/>
        <v>324.51280394204514</v>
      </c>
      <c r="V28" s="242">
        <f t="shared" si="6"/>
        <v>283.3028039420451</v>
      </c>
      <c r="W28" s="242">
        <f t="shared" si="6"/>
        <v>368.75444607816621</v>
      </c>
      <c r="X28" s="242">
        <f t="shared" si="6"/>
        <v>268.14444607816608</v>
      </c>
      <c r="Y28" s="242">
        <f t="shared" si="6"/>
        <v>596.39793727037613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860.82218400687873</v>
      </c>
      <c r="C31" s="210">
        <v>843.06895958727432</v>
      </c>
      <c r="D31" s="210">
        <v>736.98572656921749</v>
      </c>
      <c r="E31" s="210">
        <v>728.73361994840923</v>
      </c>
      <c r="F31" s="210">
        <v>725.55700773860713</v>
      </c>
      <c r="G31" s="210">
        <v>734.1075666380051</v>
      </c>
      <c r="H31" s="210">
        <v>731.3562338779019</v>
      </c>
      <c r="I31" s="210">
        <v>771.92648323301796</v>
      </c>
      <c r="J31" s="210">
        <v>765.58744625967324</v>
      </c>
      <c r="K31" s="210">
        <v>691.78417884780731</v>
      </c>
      <c r="L31" s="210">
        <v>721.17171109200342</v>
      </c>
      <c r="M31" s="210">
        <v>634.72639724849535</v>
      </c>
      <c r="N31" s="210">
        <v>588.7271711092003</v>
      </c>
      <c r="O31" s="210">
        <v>547.49776440240748</v>
      </c>
      <c r="P31" s="210">
        <v>552.05313843508168</v>
      </c>
      <c r="Q31" s="210">
        <v>635.28469475494398</v>
      </c>
      <c r="R31" s="210">
        <v>664.61831470335335</v>
      </c>
      <c r="S31" s="210">
        <v>655.61891659501282</v>
      </c>
      <c r="T31" s="210">
        <v>673.62803095442803</v>
      </c>
      <c r="U31" s="210">
        <v>623.37532244196041</v>
      </c>
      <c r="V31" s="210">
        <v>592.81023215821153</v>
      </c>
      <c r="W31" s="210">
        <v>593.38185726569202</v>
      </c>
      <c r="X31" s="210">
        <v>577.11367153912295</v>
      </c>
      <c r="Y31" s="210">
        <v>508.40791057609619</v>
      </c>
      <c r="DA31" s="109" t="s">
        <v>1419</v>
      </c>
    </row>
    <row r="32" spans="1:105" ht="12" customHeight="1" x14ac:dyDescent="0.25">
      <c r="A32" s="24" t="s">
        <v>28</v>
      </c>
      <c r="B32" s="213">
        <v>54.24901117798796</v>
      </c>
      <c r="C32" s="213">
        <v>56.448839208942381</v>
      </c>
      <c r="D32" s="213">
        <v>39.058469475494412</v>
      </c>
      <c r="E32" s="213">
        <v>37.207394668959587</v>
      </c>
      <c r="F32" s="213">
        <v>37.207394668959587</v>
      </c>
      <c r="G32" s="213">
        <v>34.62785898538263</v>
      </c>
      <c r="H32" s="213">
        <v>32.22751504729149</v>
      </c>
      <c r="I32" s="213">
        <v>44.695270851246782</v>
      </c>
      <c r="J32" s="213">
        <v>38.819604471195191</v>
      </c>
      <c r="K32" s="213">
        <v>33.713069647463463</v>
      </c>
      <c r="L32" s="213">
        <v>36.323731728288912</v>
      </c>
      <c r="M32" s="213">
        <v>33.987704213241621</v>
      </c>
      <c r="N32" s="213">
        <v>33.378675838349103</v>
      </c>
      <c r="O32" s="213">
        <v>28.74514187446259</v>
      </c>
      <c r="P32" s="213">
        <v>34.062424763542559</v>
      </c>
      <c r="Q32" s="213">
        <v>32.966466036113502</v>
      </c>
      <c r="R32" s="213">
        <v>34.406878761822867</v>
      </c>
      <c r="S32" s="213">
        <v>40.84892519346517</v>
      </c>
      <c r="T32" s="213">
        <v>43.772312983662943</v>
      </c>
      <c r="U32" s="213">
        <v>25.59441100601892</v>
      </c>
      <c r="V32" s="213">
        <v>22.930008598452279</v>
      </c>
      <c r="W32" s="213">
        <v>23.664144453998279</v>
      </c>
      <c r="X32" s="213">
        <v>24.076698194325019</v>
      </c>
      <c r="Y32" s="213">
        <v>17.545399828030959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32.716938950988819</v>
      </c>
      <c r="C33" s="204">
        <f t="shared" si="7"/>
        <v>29.87953568357695</v>
      </c>
      <c r="D33" s="204">
        <f t="shared" si="7"/>
        <v>18.02794496990542</v>
      </c>
      <c r="E33" s="204">
        <f t="shared" si="7"/>
        <v>18.95709372312983</v>
      </c>
      <c r="F33" s="204">
        <f t="shared" si="7"/>
        <v>16.948409286328456</v>
      </c>
      <c r="G33" s="204">
        <f t="shared" si="7"/>
        <v>17.927687016337053</v>
      </c>
      <c r="H33" s="204">
        <f t="shared" si="7"/>
        <v>25.761822871883055</v>
      </c>
      <c r="I33" s="204">
        <f t="shared" si="7"/>
        <v>26.690885640584696</v>
      </c>
      <c r="J33" s="204">
        <f t="shared" si="7"/>
        <v>29.583319002579536</v>
      </c>
      <c r="K33" s="204">
        <f t="shared" si="7"/>
        <v>23.913069647463452</v>
      </c>
      <c r="L33" s="204">
        <f t="shared" si="7"/>
        <v>22.933791917454855</v>
      </c>
      <c r="M33" s="204">
        <f t="shared" si="7"/>
        <v>24.944883920894235</v>
      </c>
      <c r="N33" s="204">
        <f t="shared" si="7"/>
        <v>20.172742906276866</v>
      </c>
      <c r="O33" s="204">
        <f t="shared" si="7"/>
        <v>11.182545141874462</v>
      </c>
      <c r="P33" s="204">
        <f t="shared" si="7"/>
        <v>13.198452278589853</v>
      </c>
      <c r="Q33" s="204">
        <f t="shared" si="7"/>
        <v>9.7079105760963031</v>
      </c>
      <c r="R33" s="204">
        <f t="shared" si="7"/>
        <v>10.422957867583834</v>
      </c>
      <c r="S33" s="204">
        <f t="shared" si="7"/>
        <v>12.317196904557179</v>
      </c>
      <c r="T33" s="204">
        <f t="shared" si="7"/>
        <v>6.1933791917454863</v>
      </c>
      <c r="U33" s="204">
        <f t="shared" si="7"/>
        <v>6.5659501289767839</v>
      </c>
      <c r="V33" s="204">
        <f t="shared" si="7"/>
        <v>10.277558039552879</v>
      </c>
      <c r="W33" s="204">
        <f t="shared" si="7"/>
        <v>4.7003439380911436</v>
      </c>
      <c r="X33" s="204">
        <f t="shared" si="7"/>
        <v>7.0196904557179707</v>
      </c>
      <c r="Y33" s="204">
        <f t="shared" si="7"/>
        <v>2.5874462596732579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1.07944969905417</v>
      </c>
      <c r="C35" s="204">
        <v>1.07944969905417</v>
      </c>
      <c r="D35" s="204">
        <v>1.07944969905417</v>
      </c>
      <c r="E35" s="204">
        <v>1.07944969905417</v>
      </c>
      <c r="F35" s="204">
        <v>1.07944969905417</v>
      </c>
      <c r="G35" s="204">
        <v>1.07944969905417</v>
      </c>
      <c r="H35" s="204">
        <v>1.07944969905417</v>
      </c>
      <c r="I35" s="204">
        <v>1.07944969905417</v>
      </c>
      <c r="J35" s="204">
        <v>1.07944969905417</v>
      </c>
      <c r="K35" s="204">
        <v>2.1589853826311258</v>
      </c>
      <c r="L35" s="204">
        <v>2.1589853826311258</v>
      </c>
      <c r="M35" s="204">
        <v>2.1589853826311258</v>
      </c>
      <c r="N35" s="204">
        <v>2.1589853826311258</v>
      </c>
      <c r="O35" s="204">
        <v>2.1589853826311258</v>
      </c>
      <c r="P35" s="204">
        <v>1.07944969905417</v>
      </c>
      <c r="Q35" s="204">
        <v>0.34221840068787618</v>
      </c>
      <c r="R35" s="204">
        <v>0.59802235597592435</v>
      </c>
      <c r="S35" s="204">
        <v>0.54411006018916597</v>
      </c>
      <c r="T35" s="204">
        <v>0.49011177987962162</v>
      </c>
      <c r="U35" s="204">
        <v>0.42639724849527078</v>
      </c>
      <c r="V35" s="204">
        <v>0.41668099742046433</v>
      </c>
      <c r="W35" s="204">
        <v>0.76216680997420461</v>
      </c>
      <c r="X35" s="204">
        <v>2.0888220120378329</v>
      </c>
      <c r="Y35" s="204">
        <v>0.74694754944110053</v>
      </c>
      <c r="DA35" s="71" t="s">
        <v>1422</v>
      </c>
    </row>
    <row r="36" spans="1:105" ht="12" customHeight="1" x14ac:dyDescent="0.25">
      <c r="A36" s="18" t="s">
        <v>71</v>
      </c>
      <c r="B36" s="204">
        <v>6.1765262252794493</v>
      </c>
      <c r="C36" s="204">
        <v>8.2354256233877905</v>
      </c>
      <c r="D36" s="204">
        <v>6.1765262252794493</v>
      </c>
      <c r="E36" s="204">
        <v>5.1471195184866714</v>
      </c>
      <c r="F36" s="204">
        <v>4.1177128116938952</v>
      </c>
      <c r="G36" s="204">
        <v>4.1177128116938952</v>
      </c>
      <c r="H36" s="204">
        <v>4.1177128116938952</v>
      </c>
      <c r="I36" s="204">
        <v>3.0883061049011178</v>
      </c>
      <c r="J36" s="204">
        <v>2.0636285468615649</v>
      </c>
      <c r="K36" s="204">
        <v>4.1272570937231299</v>
      </c>
      <c r="L36" s="204">
        <v>4.1272570937231299</v>
      </c>
      <c r="M36" s="204">
        <v>5.1590713671539117</v>
      </c>
      <c r="N36" s="204">
        <v>5.1590713671539117</v>
      </c>
      <c r="O36" s="204">
        <v>4.1272570937231299</v>
      </c>
      <c r="P36" s="204">
        <v>7.2226999140154771</v>
      </c>
      <c r="Q36" s="204">
        <v>4.653224419604471</v>
      </c>
      <c r="R36" s="204">
        <v>5.119604471195184</v>
      </c>
      <c r="S36" s="204">
        <v>6.4322441960447119</v>
      </c>
      <c r="T36" s="204">
        <v>5.7032674118658644</v>
      </c>
      <c r="U36" s="204">
        <v>6.0374032674118654</v>
      </c>
      <c r="V36" s="204">
        <v>9.7947549441100588</v>
      </c>
      <c r="W36" s="204">
        <v>3.9340498710232161</v>
      </c>
      <c r="X36" s="204">
        <v>4.9277730008598448</v>
      </c>
      <c r="Y36" s="204">
        <v>1.8351676698194319</v>
      </c>
      <c r="DA36" s="71" t="s">
        <v>1423</v>
      </c>
    </row>
    <row r="37" spans="1:105" ht="12" customHeight="1" x14ac:dyDescent="0.25">
      <c r="A37" s="18" t="s">
        <v>32</v>
      </c>
      <c r="B37" s="204">
        <v>25.4609630266552</v>
      </c>
      <c r="C37" s="204">
        <v>20.56466036113499</v>
      </c>
      <c r="D37" s="204">
        <v>10.771969045571799</v>
      </c>
      <c r="E37" s="204">
        <v>12.73052450558899</v>
      </c>
      <c r="F37" s="204">
        <v>11.751246775580389</v>
      </c>
      <c r="G37" s="204">
        <v>12.73052450558899</v>
      </c>
      <c r="H37" s="204">
        <v>20.56466036113499</v>
      </c>
      <c r="I37" s="204">
        <v>22.523129836629408</v>
      </c>
      <c r="J37" s="204">
        <v>26.440240756663801</v>
      </c>
      <c r="K37" s="204">
        <v>17.626827171109198</v>
      </c>
      <c r="L37" s="204">
        <v>16.647549441100601</v>
      </c>
      <c r="M37" s="204">
        <v>17.626827171109198</v>
      </c>
      <c r="N37" s="204">
        <v>12.85468615649183</v>
      </c>
      <c r="O37" s="204">
        <v>4.8963026655202064</v>
      </c>
      <c r="P37" s="204">
        <v>4.8963026655202064</v>
      </c>
      <c r="Q37" s="204">
        <v>4.7124677558039547</v>
      </c>
      <c r="R37" s="204">
        <v>4.7032674118658644</v>
      </c>
      <c r="S37" s="204">
        <v>5.3408426483233011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1424</v>
      </c>
    </row>
    <row r="38" spans="1:105" ht="12" customHeight="1" x14ac:dyDescent="0.25">
      <c r="A38" s="18" t="s">
        <v>33</v>
      </c>
      <c r="B38" s="204">
        <v>0</v>
      </c>
      <c r="C38" s="204">
        <v>0</v>
      </c>
      <c r="D38" s="204">
        <v>0</v>
      </c>
      <c r="E38" s="204">
        <v>0</v>
      </c>
      <c r="F38" s="204">
        <v>0</v>
      </c>
      <c r="G38" s="204">
        <v>0</v>
      </c>
      <c r="H38" s="204">
        <v>0</v>
      </c>
      <c r="I38" s="204">
        <v>0</v>
      </c>
      <c r="J38" s="204">
        <v>0</v>
      </c>
      <c r="K38" s="204">
        <v>0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2.0636285468615648E-3</v>
      </c>
      <c r="S38" s="204">
        <v>0</v>
      </c>
      <c r="T38" s="204">
        <v>0</v>
      </c>
      <c r="U38" s="204">
        <v>0.1021496130696475</v>
      </c>
      <c r="V38" s="204">
        <v>6.6122098022355968E-2</v>
      </c>
      <c r="W38" s="204">
        <v>4.1272570937231296E-3</v>
      </c>
      <c r="X38" s="204">
        <v>3.095442820292347E-3</v>
      </c>
      <c r="Y38" s="204">
        <v>5.3310404127257091E-3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624.44163487950686</v>
      </c>
      <c r="C39" s="204">
        <f t="shared" si="8"/>
        <v>612.66075206981895</v>
      </c>
      <c r="D39" s="204">
        <f t="shared" si="8"/>
        <v>543.75035662568564</v>
      </c>
      <c r="E39" s="204">
        <f t="shared" si="8"/>
        <v>542.82340713618055</v>
      </c>
      <c r="F39" s="204">
        <f t="shared" si="8"/>
        <v>545.85336218851205</v>
      </c>
      <c r="G39" s="204">
        <f t="shared" si="8"/>
        <v>555.0406907788232</v>
      </c>
      <c r="H39" s="204">
        <f t="shared" si="8"/>
        <v>545.81606720049888</v>
      </c>
      <c r="I39" s="204">
        <f t="shared" si="8"/>
        <v>569.4388652591216</v>
      </c>
      <c r="J39" s="204">
        <f t="shared" si="8"/>
        <v>563.24625672723778</v>
      </c>
      <c r="K39" s="204">
        <f t="shared" si="8"/>
        <v>508.9678168617553</v>
      </c>
      <c r="L39" s="204">
        <f t="shared" si="8"/>
        <v>536.44173796420512</v>
      </c>
      <c r="M39" s="204">
        <f t="shared" si="8"/>
        <v>464.68211254055501</v>
      </c>
      <c r="N39" s="204">
        <f t="shared" si="8"/>
        <v>428.97795905682369</v>
      </c>
      <c r="O39" s="204">
        <f t="shared" si="8"/>
        <v>402.06281924172589</v>
      </c>
      <c r="P39" s="204">
        <f t="shared" si="8"/>
        <v>403.73071416761252</v>
      </c>
      <c r="Q39" s="204">
        <f t="shared" si="8"/>
        <v>484.17289473994617</v>
      </c>
      <c r="R39" s="204">
        <f t="shared" si="8"/>
        <v>501.75926181026023</v>
      </c>
      <c r="S39" s="204">
        <f t="shared" si="8"/>
        <v>486.51996628414258</v>
      </c>
      <c r="T39" s="204">
        <f t="shared" si="8"/>
        <v>505.86511269429587</v>
      </c>
      <c r="U39" s="204">
        <f t="shared" si="8"/>
        <v>482.95958288107602</v>
      </c>
      <c r="V39" s="204">
        <f t="shared" si="8"/>
        <v>455.80996019715462</v>
      </c>
      <c r="W39" s="204">
        <f t="shared" si="8"/>
        <v>458.49959566175488</v>
      </c>
      <c r="X39" s="204">
        <f t="shared" si="8"/>
        <v>438.451692982591</v>
      </c>
      <c r="Y39" s="204">
        <f t="shared" si="8"/>
        <v>390.77357339687433</v>
      </c>
      <c r="DA39" s="71"/>
    </row>
    <row r="40" spans="1:105" ht="12" customHeight="1" x14ac:dyDescent="0.25">
      <c r="A40" s="18" t="s">
        <v>73</v>
      </c>
      <c r="B40" s="204">
        <v>624.44163487950686</v>
      </c>
      <c r="C40" s="204">
        <v>612.66075206981895</v>
      </c>
      <c r="D40" s="204">
        <v>543.75035662568564</v>
      </c>
      <c r="E40" s="204">
        <v>542.82340713618055</v>
      </c>
      <c r="F40" s="204">
        <v>545.85336218851205</v>
      </c>
      <c r="G40" s="204">
        <v>555.0406907788232</v>
      </c>
      <c r="H40" s="204">
        <v>545.81606720049888</v>
      </c>
      <c r="I40" s="204">
        <v>569.4388652591216</v>
      </c>
      <c r="J40" s="204">
        <v>563.24625672723778</v>
      </c>
      <c r="K40" s="204">
        <v>508.9678168617553</v>
      </c>
      <c r="L40" s="204">
        <v>536.44173796420512</v>
      </c>
      <c r="M40" s="204">
        <v>464.68211254055501</v>
      </c>
      <c r="N40" s="204">
        <v>428.97795905682369</v>
      </c>
      <c r="O40" s="204">
        <v>402.06281924172589</v>
      </c>
      <c r="P40" s="204">
        <v>403.73071416761252</v>
      </c>
      <c r="Q40" s="204">
        <v>484.17289473994617</v>
      </c>
      <c r="R40" s="204">
        <v>501.75926181026023</v>
      </c>
      <c r="S40" s="204">
        <v>486.51996628414258</v>
      </c>
      <c r="T40" s="204">
        <v>505.86511269429587</v>
      </c>
      <c r="U40" s="204">
        <v>482.95958288107602</v>
      </c>
      <c r="V40" s="204">
        <v>455.80996019715462</v>
      </c>
      <c r="W40" s="204">
        <v>458.49959566175488</v>
      </c>
      <c r="X40" s="204">
        <v>438.451692982591</v>
      </c>
      <c r="Y40" s="204">
        <v>390.77357339687433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0.25535566219556211</v>
      </c>
      <c r="C42" s="204">
        <f t="shared" si="9"/>
        <v>0.21336658882243439</v>
      </c>
      <c r="D42" s="204">
        <f t="shared" si="9"/>
        <v>0.1644327122335687</v>
      </c>
      <c r="E42" s="204">
        <f t="shared" si="9"/>
        <v>0.1240563203971911</v>
      </c>
      <c r="F42" s="204">
        <f t="shared" si="9"/>
        <v>0.16804795766171199</v>
      </c>
      <c r="G42" s="204">
        <f t="shared" si="9"/>
        <v>0.18097732091887511</v>
      </c>
      <c r="H42" s="204">
        <f t="shared" si="9"/>
        <v>0.1838468149782998</v>
      </c>
      <c r="I42" s="204">
        <f t="shared" si="9"/>
        <v>0.18521040725840371</v>
      </c>
      <c r="J42" s="204">
        <f t="shared" si="9"/>
        <v>0.16543716786112289</v>
      </c>
      <c r="K42" s="204">
        <f t="shared" si="9"/>
        <v>0.144822863094064</v>
      </c>
      <c r="L42" s="204">
        <f t="shared" si="9"/>
        <v>0.1213746755196952</v>
      </c>
      <c r="M42" s="204">
        <f t="shared" si="9"/>
        <v>0.19166217999526691</v>
      </c>
      <c r="N42" s="204">
        <f t="shared" si="9"/>
        <v>0.29830921488742701</v>
      </c>
      <c r="O42" s="204">
        <f t="shared" si="9"/>
        <v>0.4723484280934685</v>
      </c>
      <c r="P42" s="204">
        <f t="shared" si="9"/>
        <v>0.71760913419319627</v>
      </c>
      <c r="Q42" s="204">
        <f t="shared" si="9"/>
        <v>1.120312482753645</v>
      </c>
      <c r="R42" s="204">
        <f t="shared" si="9"/>
        <v>1.148132858699392</v>
      </c>
      <c r="S42" s="204">
        <f t="shared" si="9"/>
        <v>1.291297688342314</v>
      </c>
      <c r="T42" s="204">
        <f t="shared" si="9"/>
        <v>1.4761598766412349</v>
      </c>
      <c r="U42" s="204">
        <f t="shared" si="9"/>
        <v>1.7992305325095019</v>
      </c>
      <c r="V42" s="204">
        <f t="shared" si="9"/>
        <v>2.4595152972563592</v>
      </c>
      <c r="W42" s="204">
        <f t="shared" si="9"/>
        <v>2.9144198154590191</v>
      </c>
      <c r="X42" s="204">
        <f t="shared" si="9"/>
        <v>3.8721247302207229</v>
      </c>
      <c r="Y42" s="204">
        <f t="shared" si="9"/>
        <v>4.4097456057051696</v>
      </c>
      <c r="DA42" s="71"/>
    </row>
    <row r="43" spans="1:105" ht="12" customHeight="1" x14ac:dyDescent="0.25">
      <c r="A43" s="18" t="s">
        <v>38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1428</v>
      </c>
    </row>
    <row r="44" spans="1:105" ht="12" customHeight="1" x14ac:dyDescent="0.25">
      <c r="A44" s="18" t="s">
        <v>74</v>
      </c>
      <c r="B44" s="204">
        <v>0.25535566219556211</v>
      </c>
      <c r="C44" s="204">
        <v>0.21336658882243439</v>
      </c>
      <c r="D44" s="204">
        <v>0.1644327122335687</v>
      </c>
      <c r="E44" s="204">
        <v>0.1240563203971911</v>
      </c>
      <c r="F44" s="204">
        <v>0.16804795766171199</v>
      </c>
      <c r="G44" s="204">
        <v>0.18097732091887511</v>
      </c>
      <c r="H44" s="204">
        <v>0.1838468149782998</v>
      </c>
      <c r="I44" s="204">
        <v>0.18521040725840371</v>
      </c>
      <c r="J44" s="204">
        <v>0.16543716786112289</v>
      </c>
      <c r="K44" s="204">
        <v>0.144822863094064</v>
      </c>
      <c r="L44" s="204">
        <v>0.1213746755196952</v>
      </c>
      <c r="M44" s="204">
        <v>0.19166217999526691</v>
      </c>
      <c r="N44" s="204">
        <v>0.29830921488742701</v>
      </c>
      <c r="O44" s="204">
        <v>0.4723484280934685</v>
      </c>
      <c r="P44" s="204">
        <v>0.71760913419319627</v>
      </c>
      <c r="Q44" s="204">
        <v>1.120312482753645</v>
      </c>
      <c r="R44" s="204">
        <v>1.148132858699392</v>
      </c>
      <c r="S44" s="204">
        <v>1.291297688342314</v>
      </c>
      <c r="T44" s="204">
        <v>1.4761598766412349</v>
      </c>
      <c r="U44" s="204">
        <v>1.7992305325095019</v>
      </c>
      <c r="V44" s="204">
        <v>2.4595152972563592</v>
      </c>
      <c r="W44" s="204">
        <v>2.9144198154590191</v>
      </c>
      <c r="X44" s="204">
        <v>3.8721247302207229</v>
      </c>
      <c r="Y44" s="204">
        <v>4.4097456057051696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1433</v>
      </c>
    </row>
    <row r="49" spans="1:105" ht="12" customHeight="1" x14ac:dyDescent="0.25">
      <c r="A49" s="14" t="s">
        <v>39</v>
      </c>
      <c r="B49" s="204">
        <v>3.845399828030954</v>
      </c>
      <c r="C49" s="204">
        <v>4.6575236457437663</v>
      </c>
      <c r="D49" s="204">
        <v>3.224419604471195</v>
      </c>
      <c r="E49" s="204">
        <v>2.7944969905417021</v>
      </c>
      <c r="F49" s="204">
        <v>2.507910576096303</v>
      </c>
      <c r="G49" s="204">
        <v>2.7705932932072228</v>
      </c>
      <c r="H49" s="204">
        <v>3.0333619948409281</v>
      </c>
      <c r="I49" s="204">
        <v>0.90765262252794487</v>
      </c>
      <c r="J49" s="204">
        <v>0.23886500429922611</v>
      </c>
      <c r="K49" s="204">
        <v>2.3903697334479789E-2</v>
      </c>
      <c r="L49" s="204">
        <v>7.1625107480653469E-2</v>
      </c>
      <c r="M49" s="204">
        <v>0.42992261392949271</v>
      </c>
      <c r="N49" s="204">
        <v>0.31049011177987962</v>
      </c>
      <c r="O49" s="204">
        <v>4.7807394668959592E-2</v>
      </c>
      <c r="P49" s="204">
        <v>0</v>
      </c>
      <c r="Q49" s="204">
        <v>7.6612209802235598E-2</v>
      </c>
      <c r="R49" s="204">
        <v>8.1599312123817699E-2</v>
      </c>
      <c r="S49" s="204">
        <v>0</v>
      </c>
      <c r="T49" s="204">
        <v>0</v>
      </c>
      <c r="U49" s="204">
        <v>0</v>
      </c>
      <c r="V49" s="204">
        <v>0</v>
      </c>
      <c r="W49" s="204">
        <v>4.1272570937231296E-3</v>
      </c>
      <c r="X49" s="204">
        <v>1.6680997420464319E-2</v>
      </c>
      <c r="Y49" s="204">
        <v>9.5442820292347373E-3</v>
      </c>
      <c r="DA49" s="71" t="s">
        <v>1434</v>
      </c>
    </row>
    <row r="50" spans="1:105" ht="12" customHeight="1" x14ac:dyDescent="0.25">
      <c r="A50" s="21" t="s">
        <v>40</v>
      </c>
      <c r="B50" s="207">
        <v>145.3138435081685</v>
      </c>
      <c r="C50" s="207">
        <v>139.20894239036971</v>
      </c>
      <c r="D50" s="207">
        <v>132.7601031814273</v>
      </c>
      <c r="E50" s="207">
        <v>126.82717110920029</v>
      </c>
      <c r="F50" s="207">
        <v>122.871883061049</v>
      </c>
      <c r="G50" s="207">
        <v>123.5597592433362</v>
      </c>
      <c r="H50" s="207">
        <v>124.33361994840929</v>
      </c>
      <c r="I50" s="207">
        <v>130.00859845227859</v>
      </c>
      <c r="J50" s="207">
        <v>133.5339638865004</v>
      </c>
      <c r="K50" s="207">
        <v>125.02149613069651</v>
      </c>
      <c r="L50" s="207">
        <v>125.2794496990542</v>
      </c>
      <c r="M50" s="207">
        <v>110.4901117798796</v>
      </c>
      <c r="N50" s="207">
        <v>105.58899398108341</v>
      </c>
      <c r="O50" s="207">
        <v>104.9871023215821</v>
      </c>
      <c r="P50" s="207">
        <v>100.3439380911436</v>
      </c>
      <c r="Q50" s="207">
        <v>107.2404987102322</v>
      </c>
      <c r="R50" s="207">
        <v>116.7994840928633</v>
      </c>
      <c r="S50" s="207">
        <v>114.6415305245056</v>
      </c>
      <c r="T50" s="207">
        <v>116.3210662080825</v>
      </c>
      <c r="U50" s="207">
        <v>106.4561478933792</v>
      </c>
      <c r="V50" s="207">
        <v>101.3331900257954</v>
      </c>
      <c r="W50" s="207">
        <v>103.5992261392949</v>
      </c>
      <c r="X50" s="207">
        <v>103.6767841788478</v>
      </c>
      <c r="Y50" s="207">
        <v>93.082201203783313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860.82218400687862</v>
      </c>
      <c r="C51" s="284">
        <f t="shared" si="10"/>
        <v>843.06895958727432</v>
      </c>
      <c r="D51" s="284">
        <f t="shared" si="10"/>
        <v>736.98572656921749</v>
      </c>
      <c r="E51" s="284">
        <f t="shared" si="10"/>
        <v>728.73361994840945</v>
      </c>
      <c r="F51" s="284">
        <f t="shared" si="10"/>
        <v>725.55700773860701</v>
      </c>
      <c r="G51" s="284">
        <f t="shared" si="10"/>
        <v>734.10756663800521</v>
      </c>
      <c r="H51" s="284">
        <f t="shared" si="10"/>
        <v>731.35623387790179</v>
      </c>
      <c r="I51" s="284">
        <f t="shared" si="10"/>
        <v>771.92648323301785</v>
      </c>
      <c r="J51" s="284">
        <f t="shared" si="10"/>
        <v>765.58744625967324</v>
      </c>
      <c r="K51" s="284">
        <f t="shared" si="10"/>
        <v>691.78417884780708</v>
      </c>
      <c r="L51" s="284">
        <f t="shared" si="10"/>
        <v>721.17171109200331</v>
      </c>
      <c r="M51" s="284">
        <f t="shared" si="10"/>
        <v>634.72639724849523</v>
      </c>
      <c r="N51" s="284">
        <f t="shared" si="10"/>
        <v>588.7271711092003</v>
      </c>
      <c r="O51" s="284">
        <f t="shared" si="10"/>
        <v>547.4977644024076</v>
      </c>
      <c r="P51" s="284">
        <f t="shared" si="10"/>
        <v>552.05313843508156</v>
      </c>
      <c r="Q51" s="284">
        <f t="shared" si="10"/>
        <v>635.28469475494387</v>
      </c>
      <c r="R51" s="284">
        <f t="shared" si="10"/>
        <v>664.61831470335324</v>
      </c>
      <c r="S51" s="284">
        <f t="shared" si="10"/>
        <v>655.61891659501293</v>
      </c>
      <c r="T51" s="284">
        <f t="shared" si="10"/>
        <v>673.62803095442814</v>
      </c>
      <c r="U51" s="284">
        <f t="shared" si="10"/>
        <v>623.37532244196041</v>
      </c>
      <c r="V51" s="284">
        <f t="shared" si="10"/>
        <v>592.81023215821153</v>
      </c>
      <c r="W51" s="284">
        <f t="shared" si="10"/>
        <v>593.38185726569202</v>
      </c>
      <c r="X51" s="284">
        <f t="shared" si="10"/>
        <v>577.11367153912283</v>
      </c>
      <c r="Y51" s="284">
        <f t="shared" si="10"/>
        <v>508.40791057609636</v>
      </c>
      <c r="DA51" s="118"/>
    </row>
    <row r="52" spans="1:105" ht="12" customHeight="1" x14ac:dyDescent="0.25">
      <c r="A52" s="51" t="s">
        <v>51</v>
      </c>
      <c r="B52" s="241">
        <f>NMM_fec!B5</f>
        <v>259.19999999999987</v>
      </c>
      <c r="C52" s="241">
        <f>NMM_fec!C5</f>
        <v>257.6701884030411</v>
      </c>
      <c r="D52" s="241">
        <f>NMM_fec!D5</f>
        <v>223.29819318444211</v>
      </c>
      <c r="E52" s="241">
        <f>NMM_fec!E5</f>
        <v>191.3478481172223</v>
      </c>
      <c r="F52" s="241">
        <f>NMM_fec!F5</f>
        <v>183.79704899716921</v>
      </c>
      <c r="G52" s="241">
        <f>NMM_fec!G5</f>
        <v>191.99459337454039</v>
      </c>
      <c r="H52" s="241">
        <f>NMM_fec!H5</f>
        <v>195.75859756081149</v>
      </c>
      <c r="I52" s="241">
        <f>NMM_fec!I5</f>
        <v>203.66001438940319</v>
      </c>
      <c r="J52" s="241">
        <f>NMM_fec!J5</f>
        <v>216.27474104187601</v>
      </c>
      <c r="K52" s="241">
        <f>NMM_fec!K5</f>
        <v>167.45981962531539</v>
      </c>
      <c r="L52" s="241">
        <f>NMM_fec!L5</f>
        <v>170.8691292590745</v>
      </c>
      <c r="M52" s="241">
        <f>NMM_fec!M5</f>
        <v>159.3868807364299</v>
      </c>
      <c r="N52" s="241">
        <f>NMM_fec!N5</f>
        <v>135.04093199707481</v>
      </c>
      <c r="O52" s="241">
        <f>NMM_fec!O5</f>
        <v>140.63053881873151</v>
      </c>
      <c r="P52" s="241">
        <f>NMM_fec!P5</f>
        <v>130.64915739850849</v>
      </c>
      <c r="Q52" s="241">
        <f>NMM_fec!Q5</f>
        <v>136.62388436017449</v>
      </c>
      <c r="R52" s="241">
        <f>NMM_fec!R5</f>
        <v>132.61906107363359</v>
      </c>
      <c r="S52" s="241">
        <f>NMM_fec!S5</f>
        <v>135.1736692365061</v>
      </c>
      <c r="T52" s="241">
        <f>NMM_fec!T5</f>
        <v>147.15615720623251</v>
      </c>
      <c r="U52" s="241">
        <f>NMM_fec!U5</f>
        <v>137.39303949193649</v>
      </c>
      <c r="V52" s="241">
        <f>NMM_fec!V5</f>
        <v>109.9289863522982</v>
      </c>
      <c r="W52" s="241">
        <f>NMM_fec!W5</f>
        <v>106.08157115223911</v>
      </c>
      <c r="X52" s="241">
        <f>NMM_fec!X5</f>
        <v>99.909574097888395</v>
      </c>
      <c r="Y52" s="241">
        <f>NMM_fec!Y5</f>
        <v>86.170327024861379</v>
      </c>
      <c r="DA52" s="83"/>
    </row>
    <row r="53" spans="1:105" ht="12" customHeight="1" x14ac:dyDescent="0.25">
      <c r="A53" s="99" t="s">
        <v>52</v>
      </c>
      <c r="B53" s="282">
        <f>NMM_fec!B48</f>
        <v>260.25355632474128</v>
      </c>
      <c r="C53" s="282">
        <f>NMM_fec!C48</f>
        <v>257.40494453524178</v>
      </c>
      <c r="D53" s="282">
        <f>NMM_fec!D48</f>
        <v>220.00878354645781</v>
      </c>
      <c r="E53" s="282">
        <f>NMM_fec!E48</f>
        <v>221.99551924839801</v>
      </c>
      <c r="F53" s="282">
        <f>NMM_fec!F48</f>
        <v>242.7966887993345</v>
      </c>
      <c r="G53" s="282">
        <f>NMM_fec!G48</f>
        <v>250.61214839881549</v>
      </c>
      <c r="H53" s="282">
        <f>NMM_fec!H48</f>
        <v>233.94816864239741</v>
      </c>
      <c r="I53" s="282">
        <f>NMM_fec!I48</f>
        <v>254.15313042700919</v>
      </c>
      <c r="J53" s="282">
        <f>NMM_fec!J48</f>
        <v>241.6736078933464</v>
      </c>
      <c r="K53" s="282">
        <f>NMM_fec!K48</f>
        <v>206.3956105591605</v>
      </c>
      <c r="L53" s="282">
        <f>NMM_fec!L48</f>
        <v>206.32742598084681</v>
      </c>
      <c r="M53" s="282">
        <f>NMM_fec!M48</f>
        <v>182.7400059587504</v>
      </c>
      <c r="N53" s="282">
        <f>NMM_fec!N48</f>
        <v>164.62145316245659</v>
      </c>
      <c r="O53" s="282">
        <f>NMM_fec!O48</f>
        <v>156.23964437299151</v>
      </c>
      <c r="P53" s="282">
        <f>NMM_fec!P48</f>
        <v>168.6100724666008</v>
      </c>
      <c r="Q53" s="282">
        <f>NMM_fec!Q48</f>
        <v>208.89750382001631</v>
      </c>
      <c r="R53" s="282">
        <f>NMM_fec!R48</f>
        <v>227.4521284781313</v>
      </c>
      <c r="S53" s="282">
        <f>NMM_fec!S48</f>
        <v>214.3933203868466</v>
      </c>
      <c r="T53" s="282">
        <f>NMM_fec!T48</f>
        <v>224.03429728257609</v>
      </c>
      <c r="U53" s="282">
        <f>NMM_fec!U48</f>
        <v>204.27147213183031</v>
      </c>
      <c r="V53" s="282">
        <f>NMM_fec!V48</f>
        <v>200.3706283876588</v>
      </c>
      <c r="W53" s="282">
        <f>NMM_fec!W48</f>
        <v>198.9876511413735</v>
      </c>
      <c r="X53" s="282">
        <f>NMM_fec!X48</f>
        <v>190.03441393330789</v>
      </c>
      <c r="Y53" s="282">
        <f>NMM_fec!Y48</f>
        <v>191.2015714940587</v>
      </c>
      <c r="DA53" s="94"/>
    </row>
    <row r="54" spans="1:105" ht="12" customHeight="1" x14ac:dyDescent="0.25">
      <c r="A54" s="52" t="s">
        <v>53</v>
      </c>
      <c r="B54" s="242">
        <f>NMM_fec!B99</f>
        <v>341.36862768213751</v>
      </c>
      <c r="C54" s="242">
        <f>NMM_fec!C99</f>
        <v>327.9938266489915</v>
      </c>
      <c r="D54" s="242">
        <f>NMM_fec!D99</f>
        <v>293.67874983831757</v>
      </c>
      <c r="E54" s="242">
        <f>NMM_fec!E99</f>
        <v>315.39025258278912</v>
      </c>
      <c r="F54" s="242">
        <f>NMM_fec!F99</f>
        <v>298.9632699421033</v>
      </c>
      <c r="G54" s="242">
        <f>NMM_fec!G99</f>
        <v>291.5008248646493</v>
      </c>
      <c r="H54" s="242">
        <f>NMM_fec!H99</f>
        <v>301.64946767469291</v>
      </c>
      <c r="I54" s="242">
        <f>NMM_fec!I99</f>
        <v>314.11333841660547</v>
      </c>
      <c r="J54" s="242">
        <f>NMM_fec!J99</f>
        <v>307.63909732445092</v>
      </c>
      <c r="K54" s="242">
        <f>NMM_fec!K99</f>
        <v>317.92874866333119</v>
      </c>
      <c r="L54" s="242">
        <f>NMM_fec!L99</f>
        <v>343.97515585208208</v>
      </c>
      <c r="M54" s="242">
        <f>NMM_fec!M99</f>
        <v>292.59951055331487</v>
      </c>
      <c r="N54" s="242">
        <f>NMM_fec!N99</f>
        <v>289.06478594966899</v>
      </c>
      <c r="O54" s="242">
        <f>NMM_fec!O99</f>
        <v>250.62758121068461</v>
      </c>
      <c r="P54" s="242">
        <f>NMM_fec!P99</f>
        <v>252.7939085699723</v>
      </c>
      <c r="Q54" s="242">
        <f>NMM_fec!Q99</f>
        <v>289.76330657475307</v>
      </c>
      <c r="R54" s="242">
        <f>NMM_fec!R99</f>
        <v>304.54712515158832</v>
      </c>
      <c r="S54" s="242">
        <f>NMM_fec!S99</f>
        <v>306.05192697166018</v>
      </c>
      <c r="T54" s="242">
        <f>NMM_fec!T99</f>
        <v>302.4375764656196</v>
      </c>
      <c r="U54" s="242">
        <f>NMM_fec!U99</f>
        <v>281.71081081819358</v>
      </c>
      <c r="V54" s="242">
        <f>NMM_fec!V99</f>
        <v>282.51061741825453</v>
      </c>
      <c r="W54" s="242">
        <f>NMM_fec!W99</f>
        <v>288.31263497207942</v>
      </c>
      <c r="X54" s="242">
        <f>NMM_fec!X99</f>
        <v>287.16968350792649</v>
      </c>
      <c r="Y54" s="242">
        <f>NMM_fec!Y99</f>
        <v>231.03601205717629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3277.9156514266137</v>
      </c>
      <c r="C56" s="203">
        <f t="shared" si="11"/>
        <v>3358.8540531035233</v>
      </c>
      <c r="D56" s="203">
        <f t="shared" si="11"/>
        <v>3018.0292986983904</v>
      </c>
      <c r="E56" s="203">
        <f t="shared" si="11"/>
        <v>2963.68292187814</v>
      </c>
      <c r="F56" s="203">
        <f t="shared" si="11"/>
        <v>2991.0472828689781</v>
      </c>
      <c r="G56" s="203">
        <f t="shared" si="11"/>
        <v>3027.0242565278618</v>
      </c>
      <c r="H56" s="203">
        <f t="shared" si="11"/>
        <v>2974.405213155198</v>
      </c>
      <c r="I56" s="203">
        <f t="shared" si="11"/>
        <v>3106.191900956489</v>
      </c>
      <c r="J56" s="203">
        <f t="shared" si="11"/>
        <v>3098.9107505981292</v>
      </c>
      <c r="K56" s="203">
        <f t="shared" si="11"/>
        <v>2832.0181108499814</v>
      </c>
      <c r="L56" s="203">
        <f t="shared" si="11"/>
        <v>2894.668335031176</v>
      </c>
      <c r="M56" s="203">
        <f t="shared" si="11"/>
        <v>2797.4012641466165</v>
      </c>
      <c r="N56" s="203">
        <f t="shared" si="11"/>
        <v>2686.7917553047546</v>
      </c>
      <c r="O56" s="203">
        <f t="shared" si="11"/>
        <v>2512.7977642660617</v>
      </c>
      <c r="P56" s="203">
        <f t="shared" si="11"/>
        <v>2625.1381980754604</v>
      </c>
      <c r="Q56" s="203">
        <f t="shared" si="11"/>
        <v>2766.1957971038569</v>
      </c>
      <c r="R56" s="203">
        <f t="shared" si="11"/>
        <v>2863.2713934699996</v>
      </c>
      <c r="S56" s="203">
        <f t="shared" si="11"/>
        <v>2989.9026792624863</v>
      </c>
      <c r="T56" s="203">
        <f t="shared" si="11"/>
        <v>2893.6429778358342</v>
      </c>
      <c r="U56" s="203">
        <f t="shared" si="11"/>
        <v>2421.177619439286</v>
      </c>
      <c r="V56" s="203">
        <f t="shared" si="11"/>
        <v>2274.2044685370938</v>
      </c>
      <c r="W56" s="203">
        <f t="shared" si="11"/>
        <v>2329.7419792504998</v>
      </c>
      <c r="X56" s="203">
        <f t="shared" si="11"/>
        <v>2314.8558552871432</v>
      </c>
      <c r="Y56" s="203">
        <f t="shared" si="11"/>
        <v>1960.7456237302858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1813.3221214266136</v>
      </c>
      <c r="C57" s="213">
        <f>(NMM_emi!C5-NMM_emi!C46)+(NMM_emi!C48-NMM_emi!C97)+(NMM_emi!C99-NMM_emi!C128)</f>
        <v>1785.7116031035234</v>
      </c>
      <c r="D57" s="213">
        <f>(NMM_emi!D5-NMM_emi!D46)+(NMM_emi!D48-NMM_emi!D97)+(NMM_emi!D99-NMM_emi!D128)</f>
        <v>1510.3489986983905</v>
      </c>
      <c r="E57" s="213">
        <f>(NMM_emi!E5-NMM_emi!E46)+(NMM_emi!E48-NMM_emi!E97)+(NMM_emi!E99-NMM_emi!E128)</f>
        <v>1505.0506518781399</v>
      </c>
      <c r="F57" s="213">
        <f>(NMM_emi!F5-NMM_emi!F46)+(NMM_emi!F48-NMM_emi!F97)+(NMM_emi!F99-NMM_emi!F128)</f>
        <v>1505.8003128689782</v>
      </c>
      <c r="G57" s="213">
        <f>(NMM_emi!G5-NMM_emi!G46)+(NMM_emi!G48-NMM_emi!G97)+(NMM_emi!G99-NMM_emi!G128)</f>
        <v>1517.1597065278618</v>
      </c>
      <c r="H57" s="213">
        <f>(NMM_emi!H5-NMM_emi!H46)+(NMM_emi!H48-NMM_emi!H97)+(NMM_emi!H99-NMM_emi!H128)</f>
        <v>1512.9044331551981</v>
      </c>
      <c r="I57" s="213">
        <f>(NMM_emi!I5-NMM_emi!I46)+(NMM_emi!I48-NMM_emi!I97)+(NMM_emi!I99-NMM_emi!I128)</f>
        <v>1627.9922709564889</v>
      </c>
      <c r="J57" s="213">
        <f>(NMM_emi!J5-NMM_emi!J46)+(NMM_emi!J48-NMM_emi!J97)+(NMM_emi!J99-NMM_emi!J128)</f>
        <v>1599.3581805981289</v>
      </c>
      <c r="K57" s="213">
        <f>(NMM_emi!K5-NMM_emi!K46)+(NMM_emi!K48-NMM_emi!K97)+(NMM_emi!K99-NMM_emi!K128)</f>
        <v>1425.7671308499816</v>
      </c>
      <c r="L57" s="213">
        <f>(NMM_emi!L5-NMM_emi!L46)+(NMM_emi!L48-NMM_emi!L97)+(NMM_emi!L99-NMM_emi!L128)</f>
        <v>1498.0848150311758</v>
      </c>
      <c r="M57" s="213">
        <f>(NMM_emi!M5-NMM_emi!M46)+(NMM_emi!M48-NMM_emi!M97)+(NMM_emi!M99-NMM_emi!M128)</f>
        <v>1325.8008941466164</v>
      </c>
      <c r="N57" s="213">
        <f>(NMM_emi!N5-NMM_emi!N46)+(NMM_emi!N48-NMM_emi!N97)+(NMM_emi!N99-NMM_emi!N128)</f>
        <v>1222.9673153047547</v>
      </c>
      <c r="O57" s="213">
        <f>(NMM_emi!O5-NMM_emi!O46)+(NMM_emi!O48-NMM_emi!O97)+(NMM_emi!O99-NMM_emi!O128)</f>
        <v>1105.4161442660618</v>
      </c>
      <c r="P57" s="213">
        <f>(NMM_emi!P5-NMM_emi!P46)+(NMM_emi!P48-NMM_emi!P97)+(NMM_emi!P99-NMM_emi!P128)</f>
        <v>1138.8854780754605</v>
      </c>
      <c r="Q57" s="213">
        <f>(NMM_emi!Q5-NMM_emi!Q46)+(NMM_emi!Q48-NMM_emi!Q97)+(NMM_emi!Q99-NMM_emi!Q128)</f>
        <v>1312.1385871038569</v>
      </c>
      <c r="R57" s="213">
        <f>(NMM_emi!R5-NMM_emi!R46)+(NMM_emi!R48-NMM_emi!R97)+(NMM_emi!R99-NMM_emi!R128)</f>
        <v>1361.8454934699996</v>
      </c>
      <c r="S57" s="213">
        <f>(NMM_emi!S5-NMM_emi!S46)+(NMM_emi!S48-NMM_emi!S97)+(NMM_emi!S99-NMM_emi!S128)</f>
        <v>1359.7531792624864</v>
      </c>
      <c r="T57" s="213">
        <f>(NMM_emi!T5-NMM_emi!T46)+(NMM_emi!T48-NMM_emi!T97)+(NMM_emi!T99-NMM_emi!T128)</f>
        <v>1398.4247578358343</v>
      </c>
      <c r="U57" s="213">
        <f>(NMM_emi!U5-NMM_emi!U46)+(NMM_emi!U48-NMM_emi!U97)+(NMM_emi!U99-NMM_emi!U128)</f>
        <v>1268.7231194392857</v>
      </c>
      <c r="V57" s="213">
        <f>(NMM_emi!V5-NMM_emi!V46)+(NMM_emi!V48-NMM_emi!V97)+(NMM_emi!V99-NMM_emi!V128)</f>
        <v>1204.5840885370935</v>
      </c>
      <c r="W57" s="213">
        <f>(NMM_emi!W5-NMM_emi!W46)+(NMM_emi!W48-NMM_emi!W97)+(NMM_emi!W99-NMM_emi!W128)</f>
        <v>1196.7384592504998</v>
      </c>
      <c r="X57" s="213">
        <f>(NMM_emi!X5-NMM_emi!X46)+(NMM_emi!X48-NMM_emi!X97)+(NMM_emi!X99-NMM_emi!X128)</f>
        <v>1158.0758352871433</v>
      </c>
      <c r="Y57" s="213">
        <f>(NMM_emi!Y5-NMM_emi!Y46)+(NMM_emi!Y48-NMM_emi!Y97)+(NMM_emi!Y99-NMM_emi!Y128)</f>
        <v>1003.8185537302859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1464.5935300000001</v>
      </c>
      <c r="C58" s="204">
        <f>NMM_emi!C46+NMM_emi!C97+NMM_emi!C128</f>
        <v>1573.1424500000001</v>
      </c>
      <c r="D58" s="204">
        <f>NMM_emi!D46+NMM_emi!D97+NMM_emi!D128</f>
        <v>1507.6803</v>
      </c>
      <c r="E58" s="204">
        <f>NMM_emi!E46+NMM_emi!E97+NMM_emi!E128</f>
        <v>1458.6322700000001</v>
      </c>
      <c r="F58" s="204">
        <f>NMM_emi!F46+NMM_emi!F97+NMM_emi!F128</f>
        <v>1485.2469699999999</v>
      </c>
      <c r="G58" s="204">
        <f>NMM_emi!G46+NMM_emi!G97+NMM_emi!G128</f>
        <v>1509.86455</v>
      </c>
      <c r="H58" s="204">
        <f>NMM_emi!H46+NMM_emi!H97+NMM_emi!H128</f>
        <v>1461.5007799999998</v>
      </c>
      <c r="I58" s="204">
        <f>NMM_emi!I46+NMM_emi!I97+NMM_emi!I128</f>
        <v>1478.1996300000001</v>
      </c>
      <c r="J58" s="204">
        <f>NMM_emi!J46+NMM_emi!J97+NMM_emi!J128</f>
        <v>1499.5525700000001</v>
      </c>
      <c r="K58" s="204">
        <f>NMM_emi!K46+NMM_emi!K97+NMM_emi!K128</f>
        <v>1406.2509799999998</v>
      </c>
      <c r="L58" s="204">
        <f>NMM_emi!L46+NMM_emi!L97+NMM_emi!L128</f>
        <v>1396.5835199999999</v>
      </c>
      <c r="M58" s="204">
        <f>NMM_emi!M46+NMM_emi!M97+NMM_emi!M128</f>
        <v>1471.6003700000001</v>
      </c>
      <c r="N58" s="204">
        <f>NMM_emi!N46+NMM_emi!N97+NMM_emi!N128</f>
        <v>1463.8244399999999</v>
      </c>
      <c r="O58" s="204">
        <f>NMM_emi!O46+NMM_emi!O97+NMM_emi!O128</f>
        <v>1407.3816200000001</v>
      </c>
      <c r="P58" s="204">
        <f>NMM_emi!P46+NMM_emi!P97+NMM_emi!P128</f>
        <v>1486.2527199999997</v>
      </c>
      <c r="Q58" s="204">
        <f>NMM_emi!Q46+NMM_emi!Q97+NMM_emi!Q128</f>
        <v>1454.0572099999999</v>
      </c>
      <c r="R58" s="204">
        <f>NMM_emi!R46+NMM_emi!R97+NMM_emi!R128</f>
        <v>1501.4259</v>
      </c>
      <c r="S58" s="204">
        <f>NMM_emi!S46+NMM_emi!S97+NMM_emi!S128</f>
        <v>1630.1495</v>
      </c>
      <c r="T58" s="204">
        <f>NMM_emi!T46+NMM_emi!T97+NMM_emi!T128</f>
        <v>1495.21822</v>
      </c>
      <c r="U58" s="204">
        <f>NMM_emi!U46+NMM_emi!U97+NMM_emi!U128</f>
        <v>1152.4545000000001</v>
      </c>
      <c r="V58" s="204">
        <f>NMM_emi!V46+NMM_emi!V97+NMM_emi!V128</f>
        <v>1069.6203800000001</v>
      </c>
      <c r="W58" s="204">
        <f>NMM_emi!W46+NMM_emi!W97+NMM_emi!W128</f>
        <v>1133.00352</v>
      </c>
      <c r="X58" s="204">
        <f>NMM_emi!X46+NMM_emi!X97+NMM_emi!X128</f>
        <v>1156.7800199999999</v>
      </c>
      <c r="Y58" s="204">
        <f>NMM_emi!Y46+NMM_emi!Y97+NMM_emi!Y128</f>
        <v>956.92706999999996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3277.9156514266137</v>
      </c>
      <c r="C59" s="210">
        <f t="shared" si="12"/>
        <v>3358.8540531035233</v>
      </c>
      <c r="D59" s="210">
        <f t="shared" si="12"/>
        <v>3018.0292986983904</v>
      </c>
      <c r="E59" s="210">
        <f t="shared" si="12"/>
        <v>2963.68292187814</v>
      </c>
      <c r="F59" s="210">
        <f t="shared" si="12"/>
        <v>2991.0472828689781</v>
      </c>
      <c r="G59" s="210">
        <f t="shared" si="12"/>
        <v>3027.0242565278618</v>
      </c>
      <c r="H59" s="210">
        <f t="shared" si="12"/>
        <v>2974.405213155198</v>
      </c>
      <c r="I59" s="210">
        <f t="shared" si="12"/>
        <v>3106.191900956489</v>
      </c>
      <c r="J59" s="210">
        <f t="shared" si="12"/>
        <v>3098.9107505981287</v>
      </c>
      <c r="K59" s="210">
        <f t="shared" si="12"/>
        <v>2832.0181108499814</v>
      </c>
      <c r="L59" s="210">
        <f t="shared" si="12"/>
        <v>2894.6683350311755</v>
      </c>
      <c r="M59" s="210">
        <f t="shared" si="12"/>
        <v>2797.4012641466165</v>
      </c>
      <c r="N59" s="210">
        <f t="shared" si="12"/>
        <v>2686.7917553047546</v>
      </c>
      <c r="O59" s="210">
        <f t="shared" si="12"/>
        <v>2512.7977642660621</v>
      </c>
      <c r="P59" s="210">
        <f t="shared" si="12"/>
        <v>2625.1381980754604</v>
      </c>
      <c r="Q59" s="210">
        <f t="shared" si="12"/>
        <v>2766.1957971038573</v>
      </c>
      <c r="R59" s="210">
        <f t="shared" si="12"/>
        <v>2863.2713934699996</v>
      </c>
      <c r="S59" s="210">
        <f t="shared" si="12"/>
        <v>2989.9026792624863</v>
      </c>
      <c r="T59" s="210">
        <f t="shared" si="12"/>
        <v>2893.6429778358342</v>
      </c>
      <c r="U59" s="210">
        <f t="shared" si="12"/>
        <v>2421.177619439286</v>
      </c>
      <c r="V59" s="210">
        <f t="shared" si="12"/>
        <v>2274.2044685370934</v>
      </c>
      <c r="W59" s="210">
        <f t="shared" si="12"/>
        <v>2329.7419792504998</v>
      </c>
      <c r="X59" s="210">
        <f t="shared" si="12"/>
        <v>2314.8558552871432</v>
      </c>
      <c r="Y59" s="210">
        <f t="shared" si="12"/>
        <v>1960.7456237302858</v>
      </c>
      <c r="DA59" s="109"/>
    </row>
    <row r="60" spans="1:105" ht="12" customHeight="1" x14ac:dyDescent="0.25">
      <c r="A60" s="51" t="s">
        <v>51</v>
      </c>
      <c r="B60" s="241">
        <f>NMM_emi!B$5</f>
        <v>1207.9179642269569</v>
      </c>
      <c r="C60" s="241">
        <f>NMM_emi!C$5</f>
        <v>1212.4558329102501</v>
      </c>
      <c r="D60" s="241">
        <f>NMM_emi!D$5</f>
        <v>1126.6756127244578</v>
      </c>
      <c r="E60" s="241">
        <f>NMM_emi!E$5</f>
        <v>998.56258822048028</v>
      </c>
      <c r="F60" s="241">
        <f>NMM_emi!F$5</f>
        <v>989.36356006994606</v>
      </c>
      <c r="G60" s="241">
        <f>NMM_emi!G$5</f>
        <v>1015.7990778239588</v>
      </c>
      <c r="H60" s="241">
        <f>NMM_emi!H$5</f>
        <v>987.52691320270878</v>
      </c>
      <c r="I60" s="241">
        <f>NMM_emi!I$5</f>
        <v>1021.0546377991725</v>
      </c>
      <c r="J60" s="241">
        <f>NMM_emi!J$5</f>
        <v>1030.1709141362612</v>
      </c>
      <c r="K60" s="241">
        <f>NMM_emi!K$5</f>
        <v>955.9411232312134</v>
      </c>
      <c r="L60" s="241">
        <f>NMM_emi!L$5</f>
        <v>887.00952930539734</v>
      </c>
      <c r="M60" s="241">
        <f>NMM_emi!M$5</f>
        <v>881.52632590839585</v>
      </c>
      <c r="N60" s="241">
        <f>NMM_emi!N$5</f>
        <v>772.93782931154362</v>
      </c>
      <c r="O60" s="241">
        <f>NMM_emi!O$5</f>
        <v>742.73022087910601</v>
      </c>
      <c r="P60" s="241">
        <f>NMM_emi!P$5</f>
        <v>751.48159079455354</v>
      </c>
      <c r="Q60" s="241">
        <f>NMM_emi!Q$5</f>
        <v>692.83945908452552</v>
      </c>
      <c r="R60" s="241">
        <f>NMM_emi!R$5</f>
        <v>709.49389430942574</v>
      </c>
      <c r="S60" s="241">
        <f>NMM_emi!S$5</f>
        <v>837.51479694735815</v>
      </c>
      <c r="T60" s="241">
        <f>NMM_emi!T$5</f>
        <v>742.35379625280473</v>
      </c>
      <c r="U60" s="241">
        <f>NMM_emi!U$5</f>
        <v>499.03556424603755</v>
      </c>
      <c r="V60" s="241">
        <f>NMM_emi!V$5</f>
        <v>430.59691279316939</v>
      </c>
      <c r="W60" s="241">
        <f>NMM_emi!W$5</f>
        <v>420.80661832927717</v>
      </c>
      <c r="X60" s="241">
        <f>NMM_emi!X$5</f>
        <v>425.35016645689228</v>
      </c>
      <c r="Y60" s="241">
        <f>NMM_emi!Y$5</f>
        <v>380.28544122472329</v>
      </c>
      <c r="DA60" s="83"/>
    </row>
    <row r="61" spans="1:105" ht="12" customHeight="1" x14ac:dyDescent="0.25">
      <c r="A61" s="99" t="s">
        <v>52</v>
      </c>
      <c r="B61" s="282">
        <f>NMM_emi!B$48</f>
        <v>1299.7511283197723</v>
      </c>
      <c r="C61" s="282">
        <f>NMM_emi!C$48</f>
        <v>1399.3042582098064</v>
      </c>
      <c r="D61" s="282">
        <f>NMM_emi!D$48</f>
        <v>1235.5388140867447</v>
      </c>
      <c r="E61" s="282">
        <f>NMM_emi!E$48</f>
        <v>1257.8185141265633</v>
      </c>
      <c r="F61" s="282">
        <f>NMM_emi!F$48</f>
        <v>1324.8455168520218</v>
      </c>
      <c r="G61" s="282">
        <f>NMM_emi!G$48</f>
        <v>1354.5211818245973</v>
      </c>
      <c r="H61" s="282">
        <f>NMM_emi!H$48</f>
        <v>1313.1335603093967</v>
      </c>
      <c r="I61" s="282">
        <f>NMM_emi!I$48</f>
        <v>1376.6432353693599</v>
      </c>
      <c r="J61" s="282">
        <f>NMM_emi!J$48</f>
        <v>1386.8323936188822</v>
      </c>
      <c r="K61" s="282">
        <f>NMM_emi!K$48</f>
        <v>1183.4771858933045</v>
      </c>
      <c r="L61" s="282">
        <f>NMM_emi!L$48</f>
        <v>1254.4332126141692</v>
      </c>
      <c r="M61" s="282">
        <f>NMM_emi!M$48</f>
        <v>1253.4451660766717</v>
      </c>
      <c r="N61" s="282">
        <f>NMM_emi!N$48</f>
        <v>1265.4093541359018</v>
      </c>
      <c r="O61" s="282">
        <f>NMM_emi!O$48</f>
        <v>1229.5724444110497</v>
      </c>
      <c r="P61" s="282">
        <f>NMM_emi!P$48</f>
        <v>1312.9416471041636</v>
      </c>
      <c r="Q61" s="282">
        <f>NMM_emi!Q$48</f>
        <v>1428.3480673002105</v>
      </c>
      <c r="R61" s="282">
        <f>NMM_emi!R$48</f>
        <v>1485.9732866791246</v>
      </c>
      <c r="S61" s="282">
        <f>NMM_emi!S$48</f>
        <v>1489.9698353919091</v>
      </c>
      <c r="T61" s="282">
        <f>NMM_emi!T$48</f>
        <v>1505.6693748553271</v>
      </c>
      <c r="U61" s="282">
        <f>NMM_emi!U$48</f>
        <v>1327.7858439254815</v>
      </c>
      <c r="V61" s="282">
        <f>NMM_emi!V$48</f>
        <v>1249.6502904948982</v>
      </c>
      <c r="W61" s="282">
        <f>NMM_emi!W$48</f>
        <v>1303.6729395807954</v>
      </c>
      <c r="X61" s="282">
        <f>NMM_emi!X$48</f>
        <v>1290.3694564302386</v>
      </c>
      <c r="Y61" s="282">
        <f>NMM_emi!Y$48</f>
        <v>1094.8421857654025</v>
      </c>
      <c r="DA61" s="94"/>
    </row>
    <row r="62" spans="1:105" ht="12" customHeight="1" x14ac:dyDescent="0.25">
      <c r="A62" s="52" t="s">
        <v>53</v>
      </c>
      <c r="B62" s="242">
        <f>NMM_emi!B$99</f>
        <v>770.24655887988456</v>
      </c>
      <c r="C62" s="242">
        <f>NMM_emi!C$99</f>
        <v>747.09396198346678</v>
      </c>
      <c r="D62" s="242">
        <f>NMM_emi!D$99</f>
        <v>655.81487188718791</v>
      </c>
      <c r="E62" s="242">
        <f>NMM_emi!E$99</f>
        <v>707.30181953109638</v>
      </c>
      <c r="F62" s="242">
        <f>NMM_emi!F$99</f>
        <v>676.83820594701024</v>
      </c>
      <c r="G62" s="242">
        <f>NMM_emi!G$99</f>
        <v>656.70399687930569</v>
      </c>
      <c r="H62" s="242">
        <f>NMM_emi!H$99</f>
        <v>673.74473964309266</v>
      </c>
      <c r="I62" s="242">
        <f>NMM_emi!I$99</f>
        <v>708.49402778795684</v>
      </c>
      <c r="J62" s="242">
        <f>NMM_emi!J$99</f>
        <v>681.90744284298546</v>
      </c>
      <c r="K62" s="242">
        <f>NMM_emi!K$99</f>
        <v>692.59980172546386</v>
      </c>
      <c r="L62" s="242">
        <f>NMM_emi!L$99</f>
        <v>753.22559311160921</v>
      </c>
      <c r="M62" s="242">
        <f>NMM_emi!M$99</f>
        <v>662.42977216154895</v>
      </c>
      <c r="N62" s="242">
        <f>NMM_emi!N$99</f>
        <v>648.44457185730948</v>
      </c>
      <c r="O62" s="242">
        <f>NMM_emi!O$99</f>
        <v>540.49509897590622</v>
      </c>
      <c r="P62" s="242">
        <f>NMM_emi!P$99</f>
        <v>560.71496017674303</v>
      </c>
      <c r="Q62" s="242">
        <f>NMM_emi!Q$99</f>
        <v>645.00827071912113</v>
      </c>
      <c r="R62" s="242">
        <f>NMM_emi!R$99</f>
        <v>667.80421248144921</v>
      </c>
      <c r="S62" s="242">
        <f>NMM_emi!S$99</f>
        <v>662.41804692321921</v>
      </c>
      <c r="T62" s="242">
        <f>NMM_emi!T$99</f>
        <v>645.61980672770244</v>
      </c>
      <c r="U62" s="242">
        <f>NMM_emi!U$99</f>
        <v>594.35621126776687</v>
      </c>
      <c r="V62" s="242">
        <f>NMM_emi!V$99</f>
        <v>593.95726524902591</v>
      </c>
      <c r="W62" s="242">
        <f>NMM_emi!W$99</f>
        <v>605.2624213404273</v>
      </c>
      <c r="X62" s="242">
        <f>NMM_emi!X$99</f>
        <v>599.13623240001232</v>
      </c>
      <c r="Y62" s="242">
        <f>NMM_emi!Y$99</f>
        <v>485.61799674015998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520.99940617626567</v>
      </c>
      <c r="C65" s="287">
        <f t="shared" si="13"/>
        <v>521.95552412313839</v>
      </c>
      <c r="D65" s="287">
        <f t="shared" si="13"/>
        <v>534.34583601181919</v>
      </c>
      <c r="E65" s="287">
        <f t="shared" si="13"/>
        <v>550.632300987387</v>
      </c>
      <c r="F65" s="287">
        <f t="shared" si="13"/>
        <v>544.59485471347887</v>
      </c>
      <c r="G65" s="287">
        <f t="shared" si="13"/>
        <v>501.14218843417547</v>
      </c>
      <c r="H65" s="287">
        <f t="shared" si="13"/>
        <v>514.10885088481041</v>
      </c>
      <c r="I65" s="287">
        <f t="shared" si="13"/>
        <v>575.68170723584478</v>
      </c>
      <c r="J65" s="287">
        <f t="shared" si="13"/>
        <v>540.40931352594089</v>
      </c>
      <c r="K65" s="287">
        <f t="shared" si="13"/>
        <v>622.97609890530839</v>
      </c>
      <c r="L65" s="287">
        <f t="shared" si="13"/>
        <v>546.51147976457764</v>
      </c>
      <c r="M65" s="287">
        <f t="shared" si="13"/>
        <v>535.8357769154569</v>
      </c>
      <c r="N65" s="287">
        <f t="shared" si="13"/>
        <v>517.70035306687782</v>
      </c>
      <c r="O65" s="287">
        <f t="shared" si="13"/>
        <v>442.65460971342418</v>
      </c>
      <c r="P65" s="287">
        <f t="shared" si="13"/>
        <v>405.80115653987758</v>
      </c>
      <c r="Q65" s="287">
        <f t="shared" si="13"/>
        <v>454.65075512683228</v>
      </c>
      <c r="R65" s="287">
        <f t="shared" si="13"/>
        <v>513.27064344611631</v>
      </c>
      <c r="S65" s="287">
        <f t="shared" si="13"/>
        <v>520.29524329349272</v>
      </c>
      <c r="T65" s="287">
        <f t="shared" si="13"/>
        <v>525.58033957636724</v>
      </c>
      <c r="U65" s="287">
        <f t="shared" si="13"/>
        <v>559.54928252539082</v>
      </c>
      <c r="V65" s="287">
        <f t="shared" si="13"/>
        <v>602.12233401981371</v>
      </c>
      <c r="W65" s="287">
        <f t="shared" si="13"/>
        <v>576.86676976151284</v>
      </c>
      <c r="X65" s="287">
        <f t="shared" si="13"/>
        <v>541.3506091513251</v>
      </c>
      <c r="Y65" s="287">
        <f t="shared" si="13"/>
        <v>545.48996175478044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199.48873792095679</v>
      </c>
      <c r="C66" s="288">
        <f t="shared" si="14"/>
        <v>199.85483193232037</v>
      </c>
      <c r="D66" s="288">
        <f t="shared" si="14"/>
        <v>204.5990363437239</v>
      </c>
      <c r="E66" s="288">
        <f t="shared" si="14"/>
        <v>210.83506330393641</v>
      </c>
      <c r="F66" s="288">
        <f t="shared" si="14"/>
        <v>208.52334754539658</v>
      </c>
      <c r="G66" s="288">
        <f t="shared" si="14"/>
        <v>191.88548298624573</v>
      </c>
      <c r="H66" s="288">
        <f t="shared" si="14"/>
        <v>196.85036988757398</v>
      </c>
      <c r="I66" s="288">
        <f t="shared" si="14"/>
        <v>220.42638793681618</v>
      </c>
      <c r="J66" s="288">
        <f t="shared" si="14"/>
        <v>206.92071936747556</v>
      </c>
      <c r="K66" s="288">
        <f t="shared" si="14"/>
        <v>358.8050301878626</v>
      </c>
      <c r="L66" s="288">
        <f t="shared" si="14"/>
        <v>382.62256491443424</v>
      </c>
      <c r="M66" s="288">
        <f t="shared" si="14"/>
        <v>380.59981707189786</v>
      </c>
      <c r="N66" s="288">
        <f t="shared" si="14"/>
        <v>390.20458344731128</v>
      </c>
      <c r="O66" s="288">
        <f t="shared" si="14"/>
        <v>389.49060661370282</v>
      </c>
      <c r="P66" s="288">
        <f t="shared" si="14"/>
        <v>351.7654156948654</v>
      </c>
      <c r="Q66" s="288">
        <f t="shared" si="14"/>
        <v>315.15445274883604</v>
      </c>
      <c r="R66" s="288">
        <f t="shared" si="14"/>
        <v>338.81361915861521</v>
      </c>
      <c r="S66" s="288">
        <f t="shared" si="14"/>
        <v>337.34878774980803</v>
      </c>
      <c r="T66" s="288">
        <f t="shared" si="14"/>
        <v>325.56243988216221</v>
      </c>
      <c r="U66" s="288">
        <f t="shared" si="14"/>
        <v>306.44351623329067</v>
      </c>
      <c r="V66" s="288">
        <f t="shared" si="14"/>
        <v>317.44285156889384</v>
      </c>
      <c r="W66" s="288">
        <f t="shared" si="14"/>
        <v>325.07337261227542</v>
      </c>
      <c r="X66" s="288">
        <f t="shared" si="14"/>
        <v>313.10070935069473</v>
      </c>
      <c r="Y66" s="288">
        <f t="shared" si="14"/>
        <v>286.68168422524042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431.96208323296219</v>
      </c>
      <c r="C67" s="289">
        <f t="shared" si="15"/>
        <v>432.75480333062728</v>
      </c>
      <c r="D67" s="289">
        <f t="shared" si="15"/>
        <v>443.0276460093192</v>
      </c>
      <c r="E67" s="289">
        <f t="shared" si="15"/>
        <v>456.53080024701671</v>
      </c>
      <c r="F67" s="289">
        <f t="shared" si="15"/>
        <v>451.52513644209074</v>
      </c>
      <c r="G67" s="289">
        <f t="shared" si="15"/>
        <v>415.49840776347077</v>
      </c>
      <c r="H67" s="289">
        <f t="shared" si="15"/>
        <v>426.24910432541628</v>
      </c>
      <c r="I67" s="289">
        <f t="shared" si="15"/>
        <v>477.29933391243105</v>
      </c>
      <c r="J67" s="289">
        <f t="shared" si="15"/>
        <v>448.05489238923167</v>
      </c>
      <c r="K67" s="289">
        <f t="shared" si="15"/>
        <v>348.92166251642834</v>
      </c>
      <c r="L67" s="289">
        <f t="shared" si="15"/>
        <v>335.23144775401551</v>
      </c>
      <c r="M67" s="289">
        <f t="shared" si="15"/>
        <v>361.42096924482593</v>
      </c>
      <c r="N67" s="289">
        <f t="shared" si="15"/>
        <v>333.44156868026494</v>
      </c>
      <c r="O67" s="289">
        <f t="shared" si="15"/>
        <v>395.82543282391822</v>
      </c>
      <c r="P67" s="289">
        <f t="shared" si="15"/>
        <v>385.2877555368284</v>
      </c>
      <c r="Q67" s="289">
        <f t="shared" si="15"/>
        <v>351.97365703314699</v>
      </c>
      <c r="R67" s="289">
        <f t="shared" si="15"/>
        <v>353.08600439249051</v>
      </c>
      <c r="S67" s="289">
        <f t="shared" si="15"/>
        <v>344.99140196803353</v>
      </c>
      <c r="T67" s="289">
        <f t="shared" si="15"/>
        <v>372.96953948207414</v>
      </c>
      <c r="U67" s="289">
        <f t="shared" si="15"/>
        <v>346.38006615595219</v>
      </c>
      <c r="V67" s="289">
        <f t="shared" si="15"/>
        <v>366.75967856327344</v>
      </c>
      <c r="W67" s="289">
        <f t="shared" si="15"/>
        <v>352.58268517534611</v>
      </c>
      <c r="X67" s="289">
        <f t="shared" si="15"/>
        <v>333.49695952450895</v>
      </c>
      <c r="Y67" s="289">
        <f t="shared" si="15"/>
        <v>402.006813845728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7.5130434782608654E-2</v>
      </c>
      <c r="C69" s="252">
        <f t="shared" si="16"/>
        <v>7.6233783551195589E-2</v>
      </c>
      <c r="D69" s="252">
        <f t="shared" si="16"/>
        <v>7.2381910270483671E-2</v>
      </c>
      <c r="E69" s="252">
        <f t="shared" si="16"/>
        <v>7.810116249682543E-2</v>
      </c>
      <c r="F69" s="252">
        <f t="shared" si="16"/>
        <v>7.7225650839146731E-2</v>
      </c>
      <c r="G69" s="252">
        <f t="shared" si="16"/>
        <v>7.6920910807107529E-2</v>
      </c>
      <c r="H69" s="252">
        <f t="shared" si="16"/>
        <v>7.0164371885595517E-2</v>
      </c>
      <c r="I69" s="252">
        <f t="shared" si="16"/>
        <v>7.5429634959038219E-2</v>
      </c>
      <c r="J69" s="252">
        <f t="shared" si="16"/>
        <v>6.9833626426178894E-2</v>
      </c>
      <c r="K69" s="252">
        <f t="shared" si="16"/>
        <v>7.1502911881005715E-2</v>
      </c>
      <c r="L69" s="252">
        <f t="shared" si="16"/>
        <v>7.9920079167013325E-2</v>
      </c>
      <c r="M69" s="252">
        <f t="shared" si="16"/>
        <v>6.8760518005362342E-2</v>
      </c>
      <c r="N69" s="252">
        <f t="shared" si="16"/>
        <v>6.9608727833543715E-2</v>
      </c>
      <c r="O69" s="252">
        <f t="shared" si="16"/>
        <v>6.8600262838405618E-2</v>
      </c>
      <c r="P69" s="252">
        <f t="shared" si="16"/>
        <v>6.5851389817796618E-2</v>
      </c>
      <c r="Q69" s="252">
        <f t="shared" si="16"/>
        <v>7.4292487417169373E-2</v>
      </c>
      <c r="R69" s="252">
        <f t="shared" si="16"/>
        <v>6.7319320341945987E-2</v>
      </c>
      <c r="S69" s="252">
        <f t="shared" si="16"/>
        <v>6.5301289486234829E-2</v>
      </c>
      <c r="T69" s="252">
        <f t="shared" si="16"/>
        <v>6.5812234886508281E-2</v>
      </c>
      <c r="U69" s="252">
        <f t="shared" si="16"/>
        <v>5.9658288967406208E-2</v>
      </c>
      <c r="V69" s="252">
        <f t="shared" si="16"/>
        <v>5.1320721919840426E-2</v>
      </c>
      <c r="W69" s="252">
        <f t="shared" si="16"/>
        <v>5.0515033882018626E-2</v>
      </c>
      <c r="X69" s="252">
        <f t="shared" si="16"/>
        <v>4.7575987665661137E-2</v>
      </c>
      <c r="Y69" s="252">
        <f t="shared" si="16"/>
        <v>4.1033489059457799E-2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9.0771453099350669E-2</v>
      </c>
      <c r="C70" s="291">
        <f t="shared" si="17"/>
        <v>8.8069737484429644E-2</v>
      </c>
      <c r="D70" s="291">
        <f t="shared" si="17"/>
        <v>8.3619827577652309E-2</v>
      </c>
      <c r="E70" s="291">
        <f t="shared" si="17"/>
        <v>9.0227043154757991E-2</v>
      </c>
      <c r="F70" s="291">
        <f t="shared" si="17"/>
        <v>8.9215600743473913E-2</v>
      </c>
      <c r="G70" s="291">
        <f t="shared" si="17"/>
        <v>8.6993942099005656E-2</v>
      </c>
      <c r="H70" s="291">
        <f t="shared" si="17"/>
        <v>7.9352613498494817E-2</v>
      </c>
      <c r="I70" s="291">
        <f t="shared" si="17"/>
        <v>8.4482286171538371E-2</v>
      </c>
      <c r="J70" s="291">
        <f t="shared" si="17"/>
        <v>8.4680986532026506E-2</v>
      </c>
      <c r="K70" s="291">
        <f t="shared" si="17"/>
        <v>8.6705179551240963E-2</v>
      </c>
      <c r="L70" s="291">
        <f t="shared" si="17"/>
        <v>9.6911924726327994E-2</v>
      </c>
      <c r="M70" s="291">
        <f t="shared" si="17"/>
        <v>8.3379724025966814E-2</v>
      </c>
      <c r="N70" s="291">
        <f t="shared" si="17"/>
        <v>8.4408272144006868E-2</v>
      </c>
      <c r="O70" s="291">
        <f t="shared" si="17"/>
        <v>8.3185396932713332E-2</v>
      </c>
      <c r="P70" s="291">
        <f t="shared" si="17"/>
        <v>7.985208472842005E-2</v>
      </c>
      <c r="Q70" s="291">
        <f t="shared" si="17"/>
        <v>9.0087848052033487E-2</v>
      </c>
      <c r="R70" s="291">
        <f t="shared" si="17"/>
        <v>9.441765399673363E-2</v>
      </c>
      <c r="S70" s="291">
        <f t="shared" si="17"/>
        <v>8.8643196045185696E-2</v>
      </c>
      <c r="T70" s="291">
        <f t="shared" si="17"/>
        <v>8.7171182382668078E-2</v>
      </c>
      <c r="U70" s="291">
        <f t="shared" si="17"/>
        <v>7.9020011965614076E-2</v>
      </c>
      <c r="V70" s="291">
        <f t="shared" si="17"/>
        <v>7.7773062040351199E-2</v>
      </c>
      <c r="W70" s="291">
        <f t="shared" si="17"/>
        <v>7.5755758610185214E-2</v>
      </c>
      <c r="X70" s="291">
        <f t="shared" si="17"/>
        <v>7.1348166283699485E-2</v>
      </c>
      <c r="Y70" s="291">
        <f t="shared" si="17"/>
        <v>7.0652349331876058E-2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0.22311675011904414</v>
      </c>
      <c r="C71" s="253">
        <f t="shared" si="18"/>
        <v>0.21837138924699834</v>
      </c>
      <c r="D71" s="253">
        <f t="shared" si="18"/>
        <v>0.19883463089933484</v>
      </c>
      <c r="E71" s="253">
        <f t="shared" si="18"/>
        <v>0.20613741998875107</v>
      </c>
      <c r="F71" s="253">
        <f t="shared" si="18"/>
        <v>0.19540083002751849</v>
      </c>
      <c r="G71" s="253">
        <f t="shared" si="18"/>
        <v>0.18533406122978135</v>
      </c>
      <c r="H71" s="253">
        <f t="shared" si="18"/>
        <v>0.19411162656029146</v>
      </c>
      <c r="I71" s="253">
        <f t="shared" si="18"/>
        <v>0.20577355939509037</v>
      </c>
      <c r="J71" s="253">
        <f t="shared" si="18"/>
        <v>0.2052295512504676</v>
      </c>
      <c r="K71" s="253">
        <f t="shared" si="18"/>
        <v>0.21394935980035745</v>
      </c>
      <c r="L71" s="253">
        <f t="shared" si="18"/>
        <v>0.23352013296135918</v>
      </c>
      <c r="M71" s="253">
        <f t="shared" si="18"/>
        <v>0.19931846767936981</v>
      </c>
      <c r="N71" s="253">
        <f t="shared" si="18"/>
        <v>0.19758358574823581</v>
      </c>
      <c r="O71" s="253">
        <f t="shared" si="18"/>
        <v>0.18737810265835642</v>
      </c>
      <c r="P71" s="253">
        <f t="shared" si="18"/>
        <v>0.1840321398401126</v>
      </c>
      <c r="Q71" s="253">
        <f t="shared" si="18"/>
        <v>0.20660043391211103</v>
      </c>
      <c r="R71" s="253">
        <f t="shared" si="18"/>
        <v>0.21193258535253187</v>
      </c>
      <c r="S71" s="253">
        <f t="shared" si="18"/>
        <v>0.20478823869952101</v>
      </c>
      <c r="T71" s="253">
        <f t="shared" si="18"/>
        <v>0.20236977173707216</v>
      </c>
      <c r="U71" s="253">
        <f t="shared" si="18"/>
        <v>0.18286497644864372</v>
      </c>
      <c r="V71" s="253">
        <f t="shared" si="18"/>
        <v>0.17860636473415806</v>
      </c>
      <c r="W71" s="253">
        <f t="shared" si="18"/>
        <v>0.17477518154003918</v>
      </c>
      <c r="X71" s="253">
        <f t="shared" si="18"/>
        <v>0.16407539780938876</v>
      </c>
      <c r="Y71" s="253">
        <f t="shared" si="18"/>
        <v>0.16247526638177795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5.2779657334091998E-2</v>
      </c>
      <c r="C73" s="252">
        <f>IF(NMM_ued!C$5=0,"",NMM_ued!C$5/C$9)</f>
        <v>5.3558272667913111E-2</v>
      </c>
      <c r="D73" s="252">
        <f>IF(NMM_ued!D$5=0,"",NMM_ued!D$5/D$9)</f>
        <v>5.1004511291448333E-2</v>
      </c>
      <c r="E73" s="252">
        <f>IF(NMM_ued!E$5=0,"",NMM_ued!E$5/E$9)</f>
        <v>5.4982796701562857E-2</v>
      </c>
      <c r="F73" s="252">
        <f>IF(NMM_ued!F$5=0,"",NMM_ued!F$5/F$9)</f>
        <v>5.4366468345113071E-2</v>
      </c>
      <c r="G73" s="252">
        <f>IF(NMM_ued!G$5=0,"",NMM_ued!G$5/G$9)</f>
        <v>5.4165467957513536E-2</v>
      </c>
      <c r="H73" s="252">
        <f>IF(NMM_ued!H$5=0,"",NMM_ued!H$5/H$9)</f>
        <v>4.9360036681022908E-2</v>
      </c>
      <c r="I73" s="252">
        <f>IF(NMM_ued!I$5=0,"",NMM_ued!I$5/I$9)</f>
        <v>5.3003059767417926E-2</v>
      </c>
      <c r="J73" s="252">
        <f>IF(NMM_ued!J$5=0,"",NMM_ued!J$5/J$9)</f>
        <v>4.951453672947452E-2</v>
      </c>
      <c r="K73" s="252">
        <f>IF(NMM_ued!K$5=0,"",NMM_ued!K$5/K$9)</f>
        <v>5.0776352783803588E-2</v>
      </c>
      <c r="L73" s="252">
        <f>IF(NMM_ued!L$5=0,"",NMM_ued!L$5/L$9)</f>
        <v>5.6738496691174881E-2</v>
      </c>
      <c r="M73" s="252">
        <f>IF(NMM_ued!M$5=0,"",NMM_ued!M$5/M$9)</f>
        <v>4.8783665739260913E-2</v>
      </c>
      <c r="N73" s="252">
        <f>IF(NMM_ued!N$5=0,"",NMM_ued!N$5/N$9)</f>
        <v>4.9407688417823066E-2</v>
      </c>
      <c r="O73" s="252">
        <f>IF(NMM_ued!O$5=0,"",NMM_ued!O$5/O$9)</f>
        <v>4.8829435579641027E-2</v>
      </c>
      <c r="P73" s="252">
        <f>IF(NMM_ued!P$5=0,"",NMM_ued!P$5/P$9)</f>
        <v>4.6805071777607746E-2</v>
      </c>
      <c r="Q73" s="252">
        <f>IF(NMM_ued!Q$5=0,"",NMM_ued!Q$5/Q$9)</f>
        <v>5.2825739461014654E-2</v>
      </c>
      <c r="R73" s="252">
        <f>IF(NMM_ued!R$5=0,"",NMM_ued!R$5/R$9)</f>
        <v>4.8520353225157534E-2</v>
      </c>
      <c r="S73" s="252">
        <f>IF(NMM_ued!S$5=0,"",NMM_ued!S$5/S$9)</f>
        <v>4.723131430975664E-2</v>
      </c>
      <c r="T73" s="252">
        <f>IF(NMM_ued!T$5=0,"",NMM_ued!T$5/T$9)</f>
        <v>4.7752609293283815E-2</v>
      </c>
      <c r="U73" s="252">
        <f>IF(NMM_ued!U$5=0,"",NMM_ued!U$5/U$9)</f>
        <v>4.3450349351296047E-2</v>
      </c>
      <c r="V73" s="252">
        <f>IF(NMM_ued!V$5=0,"",NMM_ued!V$5/V$9)</f>
        <v>3.7782513974556654E-2</v>
      </c>
      <c r="W73" s="252">
        <f>IF(NMM_ued!W$5=0,"",NMM_ued!W$5/W$9)</f>
        <v>3.746926315006481E-2</v>
      </c>
      <c r="X73" s="252">
        <f>IF(NMM_ued!X$5=0,"",NMM_ued!X$5/X$9)</f>
        <v>3.5338540686215697E-2</v>
      </c>
      <c r="Y73" s="252">
        <f>IF(NMM_ued!Y$5=0,"",NMM_ued!Y$5/Y$9)</f>
        <v>3.0784252797664852E-2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2.9678866927057616E-2</v>
      </c>
      <c r="C74" s="291">
        <f>IF(NMM_ued!C$48=0,"",NMM_ued!C$48/C$10)</f>
        <v>2.8894740423459794E-2</v>
      </c>
      <c r="D74" s="291">
        <f>IF(NMM_ued!D$48=0,"",NMM_ued!D$48/D$10)</f>
        <v>2.7483535924885224E-2</v>
      </c>
      <c r="E74" s="291">
        <f>IF(NMM_ued!E$48=0,"",NMM_ued!E$48/E$10)</f>
        <v>2.9609029312837588E-2</v>
      </c>
      <c r="F74" s="291">
        <f>IF(NMM_ued!F$48=0,"",NMM_ued!F$48/F$10)</f>
        <v>2.9266939882736057E-2</v>
      </c>
      <c r="G74" s="291">
        <f>IF(NMM_ued!G$48=0,"",NMM_ued!G$48/G$10)</f>
        <v>2.8754490148852816E-2</v>
      </c>
      <c r="H74" s="291">
        <f>IF(NMM_ued!H$48=0,"",NMM_ued!H$48/H$10)</f>
        <v>2.6211650581008977E-2</v>
      </c>
      <c r="I74" s="291">
        <f>IF(NMM_ued!I$48=0,"",NMM_ued!I$48/I$10)</f>
        <v>2.8160467791657345E-2</v>
      </c>
      <c r="J74" s="291">
        <f>IF(NMM_ued!J$48=0,"",NMM_ued!J$48/J$10)</f>
        <v>2.8229700082006801E-2</v>
      </c>
      <c r="K74" s="291">
        <f>IF(NMM_ued!K$48=0,"",NMM_ued!K$48/K$10)</f>
        <v>2.8914872140109762E-2</v>
      </c>
      <c r="L74" s="291">
        <f>IF(NMM_ued!L$48=0,"",NMM_ued!L$48/L$10)</f>
        <v>3.2298811027087586E-2</v>
      </c>
      <c r="M74" s="291">
        <f>IF(NMM_ued!M$48=0,"",NMM_ued!M$48/M$10)</f>
        <v>2.779012818955702E-2</v>
      </c>
      <c r="N74" s="291">
        <f>IF(NMM_ued!N$48=0,"",NMM_ued!N$48/N$10)</f>
        <v>2.8146873506695386E-2</v>
      </c>
      <c r="O74" s="291">
        <f>IF(NMM_ued!O$48=0,"",NMM_ued!O$48/O$10)</f>
        <v>2.7809122393355624E-2</v>
      </c>
      <c r="P74" s="291">
        <f>IF(NMM_ued!P$48=0,"",NMM_ued!P$48/P$10)</f>
        <v>2.6665783530966304E-2</v>
      </c>
      <c r="Q74" s="291">
        <f>IF(NMM_ued!Q$48=0,"",NMM_ued!Q$48/Q$10)</f>
        <v>3.0050269483590592E-2</v>
      </c>
      <c r="R74" s="291">
        <f>IF(NMM_ued!R$48=0,"",NMM_ued!R$48/R$10)</f>
        <v>3.1511279142288066E-2</v>
      </c>
      <c r="S74" s="291">
        <f>IF(NMM_ued!S$48=0,"",NMM_ued!S$48/S$10)</f>
        <v>3.0564560212593128E-2</v>
      </c>
      <c r="T74" s="291">
        <f>IF(NMM_ued!T$48=0,"",NMM_ued!T$48/T$10)</f>
        <v>3.0895479097224603E-2</v>
      </c>
      <c r="U74" s="291">
        <f>IF(NMM_ued!U$48=0,"",NMM_ued!U$48/U$10)</f>
        <v>2.7999373713267588E-2</v>
      </c>
      <c r="V74" s="291">
        <f>IF(NMM_ued!V$48=0,"",NMM_ued!V$48/V$10)</f>
        <v>2.754568902465368E-2</v>
      </c>
      <c r="W74" s="291">
        <f>IF(NMM_ued!W$48=0,"",NMM_ued!W$48/W$10)</f>
        <v>2.7637510982215487E-2</v>
      </c>
      <c r="X74" s="291">
        <f>IF(NMM_ued!X$48=0,"",NMM_ued!X$48/X$10)</f>
        <v>2.6037367903680043E-2</v>
      </c>
      <c r="Y74" s="291">
        <f>IF(NMM_ued!Y$48=0,"",NMM_ued!Y$48/Y$10)</f>
        <v>2.5800926848138409E-2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9.284506532416241E-2</v>
      </c>
      <c r="C75" s="253">
        <f>IF(NMM_ued!C$99=0,"",NMM_ued!C$99/C$11)</f>
        <v>9.0847985446650126E-2</v>
      </c>
      <c r="D75" s="253">
        <f>IF(NMM_ued!D$99=0,"",NMM_ued!D$99/D$11)</f>
        <v>8.3562597509283951E-2</v>
      </c>
      <c r="E75" s="253">
        <f>IF(NMM_ued!E$99=0,"",NMM_ued!E$99/E$11)</f>
        <v>8.6439845300419149E-2</v>
      </c>
      <c r="F75" s="253">
        <f>IF(NMM_ued!F$99=0,"",NMM_ued!F$99/F$11)</f>
        <v>8.2086400269394774E-2</v>
      </c>
      <c r="G75" s="253">
        <f>IF(NMM_ued!G$99=0,"",NMM_ued!G$99/G$11)</f>
        <v>7.8308198656980244E-2</v>
      </c>
      <c r="H75" s="253">
        <f>IF(NMM_ued!H$99=0,"",NMM_ued!H$99/H$11)</f>
        <v>8.2448507699482365E-2</v>
      </c>
      <c r="I75" s="253">
        <f>IF(NMM_ued!I$99=0,"",NMM_ued!I$99/I$11)</f>
        <v>8.7604054086964422E-2</v>
      </c>
      <c r="J75" s="253">
        <f>IF(NMM_ued!J$99=0,"",NMM_ued!J$99/J$11)</f>
        <v>8.7649566427483575E-2</v>
      </c>
      <c r="K75" s="253">
        <f>IF(NMM_ued!K$99=0,"",NMM_ued!K$99/K$11)</f>
        <v>9.1383295474400189E-2</v>
      </c>
      <c r="L75" s="253">
        <f>IF(NMM_ued!L$99=0,"",NMM_ued!L$99/L$11)</f>
        <v>0.10048915883947658</v>
      </c>
      <c r="M75" s="253">
        <f>IF(NMM_ued!M$99=0,"",NMM_ued!M$99/M$11)</f>
        <v>8.5752411163002723E-2</v>
      </c>
      <c r="N75" s="253">
        <f>IF(NMM_ued!N$99=0,"",NMM_ued!N$99/N$11)</f>
        <v>8.6099960084346824E-2</v>
      </c>
      <c r="O75" s="253">
        <f>IF(NMM_ued!O$99=0,"",NMM_ued!O$99/O$11)</f>
        <v>8.2316569967014322E-2</v>
      </c>
      <c r="P75" s="253">
        <f>IF(NMM_ued!P$99=0,"",NMM_ued!P$99/P$11)</f>
        <v>8.0413541943653424E-2</v>
      </c>
      <c r="Q75" s="253">
        <f>IF(NMM_ued!Q$99=0,"",NMM_ued!Q$99/Q$11)</f>
        <v>9.1506859418832034E-2</v>
      </c>
      <c r="R75" s="253">
        <f>IF(NMM_ued!R$99=0,"",NMM_ued!R$99/R$11)</f>
        <v>9.5564778798281208E-2</v>
      </c>
      <c r="S75" s="253">
        <f>IF(NMM_ued!S$99=0,"",NMM_ued!S$99/S$11)</f>
        <v>9.2572086385938196E-2</v>
      </c>
      <c r="T75" s="253">
        <f>IF(NMM_ued!T$99=0,"",NMM_ued!T$99/T$11)</f>
        <v>9.3125141186648192E-2</v>
      </c>
      <c r="U75" s="253">
        <f>IF(NMM_ued!U$99=0,"",NMM_ued!U$99/U$11)</f>
        <v>8.4804110566123178E-2</v>
      </c>
      <c r="V75" s="253">
        <f>IF(NMM_ued!V$99=0,"",NMM_ued!V$99/V$11)</f>
        <v>8.4179382440420739E-2</v>
      </c>
      <c r="W75" s="253">
        <f>IF(NMM_ued!W$99=0,"",NMM_ued!W$99/W$11)</f>
        <v>8.4213286019354155E-2</v>
      </c>
      <c r="X75" s="253">
        <f>IF(NMM_ued!X$99=0,"",NMM_ued!X$99/X$11)</f>
        <v>8.0717489982118973E-2</v>
      </c>
      <c r="Y75" s="253">
        <f>IF(NMM_ued!Y$99=0,"",NMM_ued!Y$99/Y$11)</f>
        <v>8.0252298568636762E-2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3.8078893786970767</v>
      </c>
      <c r="C76" s="254">
        <f t="shared" si="19"/>
        <v>3.9840798488748241</v>
      </c>
      <c r="D76" s="254">
        <f t="shared" si="19"/>
        <v>4.0950987107277959</v>
      </c>
      <c r="E76" s="254">
        <f t="shared" si="19"/>
        <v>4.0668947345779838</v>
      </c>
      <c r="F76" s="254">
        <f t="shared" si="19"/>
        <v>4.1224152629872313</v>
      </c>
      <c r="G76" s="254">
        <f t="shared" si="19"/>
        <v>4.1234069693501931</v>
      </c>
      <c r="H76" s="254">
        <f t="shared" si="19"/>
        <v>4.0669718467891913</v>
      </c>
      <c r="I76" s="254">
        <f t="shared" si="19"/>
        <v>4.0239478349634981</v>
      </c>
      <c r="J76" s="254">
        <f t="shared" si="19"/>
        <v>4.0477554402675446</v>
      </c>
      <c r="K76" s="254">
        <f t="shared" si="19"/>
        <v>4.0937884927735926</v>
      </c>
      <c r="L76" s="254">
        <f t="shared" si="19"/>
        <v>4.0138406575155985</v>
      </c>
      <c r="M76" s="254">
        <f t="shared" si="19"/>
        <v>4.4072552776648335</v>
      </c>
      <c r="N76" s="254">
        <f t="shared" si="19"/>
        <v>4.5637298347257591</v>
      </c>
      <c r="O76" s="254">
        <f t="shared" si="19"/>
        <v>4.5896036982155977</v>
      </c>
      <c r="P76" s="254">
        <f t="shared" si="19"/>
        <v>4.7552273781415382</v>
      </c>
      <c r="Q76" s="254">
        <f t="shared" si="19"/>
        <v>4.3542616718806615</v>
      </c>
      <c r="R76" s="254">
        <f t="shared" si="19"/>
        <v>4.3081439829836716</v>
      </c>
      <c r="S76" s="254">
        <f t="shared" si="19"/>
        <v>4.5604277173555081</v>
      </c>
      <c r="T76" s="254">
        <f t="shared" si="19"/>
        <v>4.2956095127692109</v>
      </c>
      <c r="U76" s="254">
        <f t="shared" si="19"/>
        <v>3.883980536725065</v>
      </c>
      <c r="V76" s="254">
        <f t="shared" si="19"/>
        <v>3.8363110910847853</v>
      </c>
      <c r="W76" s="254">
        <f t="shared" si="19"/>
        <v>3.9262103327290254</v>
      </c>
      <c r="X76" s="254">
        <f t="shared" si="19"/>
        <v>4.0110916955295481</v>
      </c>
      <c r="Y76" s="254">
        <f t="shared" si="19"/>
        <v>3.8566387008189751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4.6601773311225214</v>
      </c>
      <c r="C77" s="255">
        <f t="shared" si="20"/>
        <v>4.705456383699917</v>
      </c>
      <c r="D77" s="255">
        <f t="shared" si="20"/>
        <v>5.0456100725984596</v>
      </c>
      <c r="E77" s="255">
        <f t="shared" si="20"/>
        <v>5.2185723437493126</v>
      </c>
      <c r="F77" s="255">
        <f t="shared" si="20"/>
        <v>5.3829131940262211</v>
      </c>
      <c r="G77" s="255">
        <f t="shared" si="20"/>
        <v>5.2907691824547998</v>
      </c>
      <c r="H77" s="255">
        <f t="shared" si="20"/>
        <v>5.0446157946954955</v>
      </c>
      <c r="I77" s="255">
        <f t="shared" si="20"/>
        <v>5.0135253150227603</v>
      </c>
      <c r="J77" s="255">
        <f t="shared" si="20"/>
        <v>4.763251173824294</v>
      </c>
      <c r="K77" s="255">
        <f t="shared" si="20"/>
        <v>5.7084805499617355</v>
      </c>
      <c r="L77" s="255">
        <f t="shared" si="20"/>
        <v>5.1911631618400733</v>
      </c>
      <c r="M77" s="255">
        <f t="shared" si="20"/>
        <v>5.5307332814055865</v>
      </c>
      <c r="N77" s="255">
        <f t="shared" si="20"/>
        <v>5.723729967505605</v>
      </c>
      <c r="O77" s="255">
        <f t="shared" si="20"/>
        <v>5.2814291057823697</v>
      </c>
      <c r="P77" s="255">
        <f t="shared" si="20"/>
        <v>5.7519053758790832</v>
      </c>
      <c r="Q77" s="255">
        <f t="shared" si="20"/>
        <v>5.0711444951896452</v>
      </c>
      <c r="R77" s="255">
        <f t="shared" si="20"/>
        <v>5.3498636513155233</v>
      </c>
      <c r="S77" s="255">
        <f t="shared" si="20"/>
        <v>6.1958427382924963</v>
      </c>
      <c r="T77" s="255">
        <f t="shared" si="20"/>
        <v>5.044666905866741</v>
      </c>
      <c r="U77" s="255">
        <f t="shared" si="20"/>
        <v>3.6321750074924695</v>
      </c>
      <c r="V77" s="255">
        <f t="shared" si="20"/>
        <v>3.9170461502592326</v>
      </c>
      <c r="W77" s="255">
        <f t="shared" si="20"/>
        <v>3.9668211335725019</v>
      </c>
      <c r="X77" s="255">
        <f t="shared" si="20"/>
        <v>4.2573514129901806</v>
      </c>
      <c r="Y77" s="255">
        <f t="shared" si="20"/>
        <v>4.4131832192653215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4.9941724012330431</v>
      </c>
      <c r="C78" s="293">
        <f t="shared" si="21"/>
        <v>5.4361980525911191</v>
      </c>
      <c r="D78" s="293">
        <f t="shared" si="21"/>
        <v>5.6158613041276331</v>
      </c>
      <c r="E78" s="293">
        <f t="shared" si="21"/>
        <v>5.665963522079692</v>
      </c>
      <c r="F78" s="293">
        <f t="shared" si="21"/>
        <v>5.4566045501014804</v>
      </c>
      <c r="G78" s="293">
        <f t="shared" si="21"/>
        <v>5.4048504451151311</v>
      </c>
      <c r="H78" s="293">
        <f t="shared" si="21"/>
        <v>5.6129251531632773</v>
      </c>
      <c r="I78" s="293">
        <f t="shared" si="21"/>
        <v>5.416589727053239</v>
      </c>
      <c r="J78" s="293">
        <f t="shared" si="21"/>
        <v>5.73845197954304</v>
      </c>
      <c r="K78" s="293">
        <f t="shared" si="21"/>
        <v>5.7340230380242359</v>
      </c>
      <c r="L78" s="293">
        <f t="shared" si="21"/>
        <v>6.0798180690269312</v>
      </c>
      <c r="M78" s="293">
        <f t="shared" si="21"/>
        <v>6.8591721856439571</v>
      </c>
      <c r="N78" s="293">
        <f t="shared" si="21"/>
        <v>7.6867827966937776</v>
      </c>
      <c r="O78" s="293">
        <f t="shared" si="21"/>
        <v>7.8697852222172671</v>
      </c>
      <c r="P78" s="293">
        <f t="shared" si="21"/>
        <v>7.7868518048602242</v>
      </c>
      <c r="Q78" s="293">
        <f t="shared" si="21"/>
        <v>6.8375545000808566</v>
      </c>
      <c r="R78" s="293">
        <f t="shared" si="21"/>
        <v>6.5331254388414992</v>
      </c>
      <c r="S78" s="293">
        <f t="shared" si="21"/>
        <v>6.9497026899132877</v>
      </c>
      <c r="T78" s="293">
        <f t="shared" si="21"/>
        <v>6.7207092535310133</v>
      </c>
      <c r="U78" s="293">
        <f t="shared" si="21"/>
        <v>6.5001041509534465</v>
      </c>
      <c r="V78" s="293">
        <f t="shared" si="21"/>
        <v>6.2366939733162328</v>
      </c>
      <c r="W78" s="293">
        <f t="shared" si="21"/>
        <v>6.5515268515561456</v>
      </c>
      <c r="X78" s="293">
        <f t="shared" si="21"/>
        <v>6.7901883123290006</v>
      </c>
      <c r="Y78" s="293">
        <f t="shared" si="21"/>
        <v>5.7261149958666691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2.2563484058561265</v>
      </c>
      <c r="C79" s="256">
        <f t="shared" si="22"/>
        <v>2.2777683641679722</v>
      </c>
      <c r="D79" s="256">
        <f t="shared" si="22"/>
        <v>2.2331029134666416</v>
      </c>
      <c r="E79" s="256">
        <f t="shared" si="22"/>
        <v>2.2426242210685681</v>
      </c>
      <c r="F79" s="256">
        <f t="shared" si="22"/>
        <v>2.2639510401330756</v>
      </c>
      <c r="G79" s="256">
        <f t="shared" si="22"/>
        <v>2.2528375251913224</v>
      </c>
      <c r="H79" s="256">
        <f t="shared" si="22"/>
        <v>2.2335353177870596</v>
      </c>
      <c r="I79" s="256">
        <f t="shared" si="22"/>
        <v>2.255536270313641</v>
      </c>
      <c r="J79" s="256">
        <f t="shared" si="22"/>
        <v>2.2165825110447948</v>
      </c>
      <c r="K79" s="256">
        <f t="shared" si="22"/>
        <v>2.1784749087251885</v>
      </c>
      <c r="L79" s="256">
        <f t="shared" si="22"/>
        <v>2.1897674302835846</v>
      </c>
      <c r="M79" s="256">
        <f t="shared" si="22"/>
        <v>2.2639469591349397</v>
      </c>
      <c r="N79" s="256">
        <f t="shared" si="22"/>
        <v>2.2432499680892106</v>
      </c>
      <c r="O79" s="256">
        <f t="shared" si="22"/>
        <v>2.1565667129091861</v>
      </c>
      <c r="P79" s="256">
        <f t="shared" si="22"/>
        <v>2.2180714849841388</v>
      </c>
      <c r="Q79" s="256">
        <f t="shared" si="22"/>
        <v>2.2259832631800882</v>
      </c>
      <c r="R79" s="256">
        <f t="shared" si="22"/>
        <v>2.1927779227896167</v>
      </c>
      <c r="S79" s="256">
        <f t="shared" si="22"/>
        <v>2.164397569646924</v>
      </c>
      <c r="T79" s="256">
        <f t="shared" si="22"/>
        <v>2.1347208712376884</v>
      </c>
      <c r="U79" s="256">
        <f t="shared" si="22"/>
        <v>2.1098097355281968</v>
      </c>
      <c r="V79" s="256">
        <f t="shared" si="22"/>
        <v>2.1024245767360923</v>
      </c>
      <c r="W79" s="256">
        <f t="shared" si="22"/>
        <v>2.0993267305091976</v>
      </c>
      <c r="X79" s="256">
        <f t="shared" si="22"/>
        <v>2.0863491754465611</v>
      </c>
      <c r="Y79" s="256">
        <f t="shared" si="22"/>
        <v>2.1019147292932856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NL: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259.19999999999987</v>
      </c>
      <c r="C5" s="223">
        <v>257.6701884030411</v>
      </c>
      <c r="D5" s="223">
        <v>223.29819318444211</v>
      </c>
      <c r="E5" s="223">
        <v>191.3478481172223</v>
      </c>
      <c r="F5" s="223">
        <v>183.79704899716921</v>
      </c>
      <c r="G5" s="223">
        <v>191.99459337454039</v>
      </c>
      <c r="H5" s="223">
        <v>195.75859756081149</v>
      </c>
      <c r="I5" s="223">
        <v>203.66001438940319</v>
      </c>
      <c r="J5" s="223">
        <v>216.27474104187601</v>
      </c>
      <c r="K5" s="223">
        <v>167.45981962531539</v>
      </c>
      <c r="L5" s="223">
        <v>170.8691292590745</v>
      </c>
      <c r="M5" s="223">
        <v>159.3868807364299</v>
      </c>
      <c r="N5" s="223">
        <v>135.04093199707481</v>
      </c>
      <c r="O5" s="223">
        <v>140.63053881873151</v>
      </c>
      <c r="P5" s="223">
        <v>130.64915739850849</v>
      </c>
      <c r="Q5" s="223">
        <v>136.62388436017449</v>
      </c>
      <c r="R5" s="223">
        <v>132.61906107363359</v>
      </c>
      <c r="S5" s="223">
        <v>135.1736692365061</v>
      </c>
      <c r="T5" s="223">
        <v>147.15615720623251</v>
      </c>
      <c r="U5" s="223">
        <v>137.39303949193649</v>
      </c>
      <c r="V5" s="223">
        <v>109.9289863522982</v>
      </c>
      <c r="W5" s="223">
        <v>106.08157115223911</v>
      </c>
      <c r="X5" s="223">
        <v>99.909574097888395</v>
      </c>
      <c r="Y5" s="223">
        <v>86.170327024861379</v>
      </c>
      <c r="DA5" s="89" t="s">
        <v>1439</v>
      </c>
    </row>
    <row r="6" spans="1:105" ht="12" customHeight="1" x14ac:dyDescent="0.25">
      <c r="A6" s="55" t="s">
        <v>91</v>
      </c>
      <c r="B6" s="259">
        <v>1.270124529246661</v>
      </c>
      <c r="C6" s="259">
        <v>1.2626281896075711</v>
      </c>
      <c r="D6" s="259">
        <v>1.09419950810171</v>
      </c>
      <c r="E6" s="259">
        <v>0.93763732836512359</v>
      </c>
      <c r="F6" s="259">
        <v>0.90063711548774128</v>
      </c>
      <c r="G6" s="259">
        <v>0.94080649123347548</v>
      </c>
      <c r="H6" s="259">
        <v>0.95925075838306462</v>
      </c>
      <c r="I6" s="259">
        <v>0.99796905826649918</v>
      </c>
      <c r="J6" s="259">
        <v>1.0597833860096459</v>
      </c>
      <c r="K6" s="259">
        <v>0.82058188491229211</v>
      </c>
      <c r="L6" s="259">
        <v>0.83728808781989639</v>
      </c>
      <c r="M6" s="259">
        <v>0.78102309746690912</v>
      </c>
      <c r="N6" s="259">
        <v>0.66172376613314976</v>
      </c>
      <c r="O6" s="259">
        <v>0.68911379982541898</v>
      </c>
      <c r="P6" s="259">
        <v>0.64020331611576908</v>
      </c>
      <c r="Q6" s="259">
        <v>0.66948050465565223</v>
      </c>
      <c r="R6" s="259">
        <v>0.64985618254341149</v>
      </c>
      <c r="S6" s="259">
        <v>0.66237420141019265</v>
      </c>
      <c r="T6" s="259">
        <v>0.7210904509925623</v>
      </c>
      <c r="U6" s="259">
        <v>0.67324949693831238</v>
      </c>
      <c r="V6" s="259">
        <v>0.53867091836886205</v>
      </c>
      <c r="W6" s="259">
        <v>0.5198179229222003</v>
      </c>
      <c r="X6" s="259">
        <v>0.48957407703814199</v>
      </c>
      <c r="Y6" s="259">
        <v>0.42224940604721811</v>
      </c>
      <c r="DA6" s="67" t="s">
        <v>1440</v>
      </c>
    </row>
    <row r="7" spans="1:105" ht="12" customHeight="1" x14ac:dyDescent="0.25">
      <c r="A7" s="173" t="s">
        <v>92</v>
      </c>
      <c r="B7" s="224">
        <v>0.5078476745288748</v>
      </c>
      <c r="C7" s="224">
        <v>0.50485033169710669</v>
      </c>
      <c r="D7" s="224">
        <v>0.43750566410183622</v>
      </c>
      <c r="E7" s="224">
        <v>0.37490570868993961</v>
      </c>
      <c r="F7" s="224">
        <v>0.36011151203113068</v>
      </c>
      <c r="G7" s="224">
        <v>0.3761728694728671</v>
      </c>
      <c r="H7" s="224">
        <v>0.38354764097331517</v>
      </c>
      <c r="I7" s="224">
        <v>0.39902879900525728</v>
      </c>
      <c r="J7" s="224">
        <v>0.42374469250551311</v>
      </c>
      <c r="K7" s="224">
        <v>0.32810216039241502</v>
      </c>
      <c r="L7" s="224">
        <v>0.33478198280468391</v>
      </c>
      <c r="M7" s="224">
        <v>0.31228494109720489</v>
      </c>
      <c r="N7" s="224">
        <v>0.26458419475650219</v>
      </c>
      <c r="O7" s="224">
        <v>0.27553584917745633</v>
      </c>
      <c r="P7" s="224">
        <v>0.25597943967581432</v>
      </c>
      <c r="Q7" s="224">
        <v>0.2676856556997988</v>
      </c>
      <c r="R7" s="224">
        <v>0.25983905001711172</v>
      </c>
      <c r="S7" s="224">
        <v>0.26484426535215772</v>
      </c>
      <c r="T7" s="224">
        <v>0.28832142063956068</v>
      </c>
      <c r="U7" s="224">
        <v>0.2691926527870856</v>
      </c>
      <c r="V7" s="224">
        <v>0.21538263920642181</v>
      </c>
      <c r="W7" s="224">
        <v>0.20784444143524</v>
      </c>
      <c r="X7" s="224">
        <v>0.19575171631470509</v>
      </c>
      <c r="Y7" s="224">
        <v>0.16883256247280451</v>
      </c>
      <c r="DA7" s="177" t="s">
        <v>1441</v>
      </c>
    </row>
    <row r="8" spans="1:105" ht="12" customHeight="1" x14ac:dyDescent="0.25">
      <c r="A8" s="173" t="s">
        <v>93</v>
      </c>
      <c r="B8" s="224">
        <v>1.899981591007307</v>
      </c>
      <c r="C8" s="224">
        <v>1.8532439028693311</v>
      </c>
      <c r="D8" s="224">
        <v>1.776004578852215</v>
      </c>
      <c r="E8" s="224">
        <v>1.3899160973917231</v>
      </c>
      <c r="F8" s="224">
        <v>1.3043505021035939</v>
      </c>
      <c r="G8" s="224">
        <v>1.373780292595717</v>
      </c>
      <c r="H8" s="224">
        <v>1.405997182005343</v>
      </c>
      <c r="I8" s="224">
        <v>1.4468801464275121</v>
      </c>
      <c r="J8" s="224">
        <v>1.626964135143522</v>
      </c>
      <c r="K8" s="224">
        <v>1.235821532207112</v>
      </c>
      <c r="L8" s="224">
        <v>1.1806157437748031</v>
      </c>
      <c r="M8" s="224">
        <v>1.1253657398692949</v>
      </c>
      <c r="N8" s="224">
        <v>0.95838214729226845</v>
      </c>
      <c r="O8" s="224">
        <v>1.128771629915452</v>
      </c>
      <c r="P8" s="224">
        <v>0.96997066063489612</v>
      </c>
      <c r="Q8" s="224">
        <v>0.9150406014462189</v>
      </c>
      <c r="R8" s="224">
        <v>0.9265917226946504</v>
      </c>
      <c r="S8" s="224">
        <v>0.93523248602223208</v>
      </c>
      <c r="T8" s="224">
        <v>1.0215258186246079</v>
      </c>
      <c r="U8" s="224">
        <v>0.93928166195910801</v>
      </c>
      <c r="V8" s="224">
        <v>0.72650508552203952</v>
      </c>
      <c r="W8" s="224">
        <v>0.71315049122335572</v>
      </c>
      <c r="X8" s="224">
        <v>0.68886921571885662</v>
      </c>
      <c r="Y8" s="224">
        <v>0.62725851592357385</v>
      </c>
      <c r="DA8" s="177" t="s">
        <v>1442</v>
      </c>
    </row>
    <row r="9" spans="1:105" ht="12" customHeight="1" x14ac:dyDescent="0.25">
      <c r="A9" s="173" t="s">
        <v>94</v>
      </c>
      <c r="B9" s="224">
        <v>0.25341849433996438</v>
      </c>
      <c r="C9" s="224">
        <v>0.25192280548374968</v>
      </c>
      <c r="D9" s="224">
        <v>0.21831748420379871</v>
      </c>
      <c r="E9" s="224">
        <v>0.18707979770469521</v>
      </c>
      <c r="F9" s="224">
        <v>0.17969742060565119</v>
      </c>
      <c r="G9" s="224">
        <v>0.18771211718512601</v>
      </c>
      <c r="H9" s="224">
        <v>0.19139216453688079</v>
      </c>
      <c r="I9" s="224">
        <v>0.19911733874927309</v>
      </c>
      <c r="J9" s="224">
        <v>0.21145069150689341</v>
      </c>
      <c r="K9" s="224">
        <v>0.163724596264953</v>
      </c>
      <c r="L9" s="224">
        <v>0.16705786059415551</v>
      </c>
      <c r="M9" s="224">
        <v>0.15583172582470589</v>
      </c>
      <c r="N9" s="224">
        <v>0.13202881813635711</v>
      </c>
      <c r="O9" s="224">
        <v>0.13749374770695019</v>
      </c>
      <c r="P9" s="224">
        <v>0.12773500291167381</v>
      </c>
      <c r="Q9" s="224">
        <v>0.13357646244374419</v>
      </c>
      <c r="R9" s="224">
        <v>0.12966096750792391</v>
      </c>
      <c r="S9" s="224">
        <v>0.13215859464628049</v>
      </c>
      <c r="T9" s="224">
        <v>0.14387381092611981</v>
      </c>
      <c r="U9" s="224">
        <v>0.1343284614229445</v>
      </c>
      <c r="V9" s="224">
        <v>0.1074769992504038</v>
      </c>
      <c r="W9" s="224">
        <v>0.1037154013835199</v>
      </c>
      <c r="X9" s="224">
        <v>9.7681071905973374E-2</v>
      </c>
      <c r="Y9" s="224">
        <v>8.4248281371195749E-2</v>
      </c>
      <c r="DA9" s="177" t="s">
        <v>1443</v>
      </c>
    </row>
    <row r="10" spans="1:105" ht="12" customHeight="1" x14ac:dyDescent="0.25">
      <c r="A10" s="56" t="s">
        <v>95</v>
      </c>
      <c r="B10" s="260">
        <v>1.0710220896388369</v>
      </c>
      <c r="C10" s="260">
        <v>1.0636172372573149</v>
      </c>
      <c r="D10" s="260">
        <v>0.92943184842664872</v>
      </c>
      <c r="E10" s="260">
        <v>0.79011102655027998</v>
      </c>
      <c r="F10" s="260">
        <v>0.75820215821815762</v>
      </c>
      <c r="G10" s="260">
        <v>0.79267864126294341</v>
      </c>
      <c r="H10" s="260">
        <v>0.80798587897656438</v>
      </c>
      <c r="I10" s="260">
        <v>0.83993872160369631</v>
      </c>
      <c r="J10" s="260">
        <v>0.89556725776502999</v>
      </c>
      <c r="K10" s="260">
        <v>0.69187383234690325</v>
      </c>
      <c r="L10" s="260">
        <v>0.70300448785768577</v>
      </c>
      <c r="M10" s="260">
        <v>0.6565238876237186</v>
      </c>
      <c r="N10" s="260">
        <v>0.55602939071010227</v>
      </c>
      <c r="O10" s="260">
        <v>0.5858724827436913</v>
      </c>
      <c r="P10" s="260">
        <v>0.54009371135787043</v>
      </c>
      <c r="Q10" s="260">
        <v>0.56192303881252947</v>
      </c>
      <c r="R10" s="260">
        <v>0.54621518060414842</v>
      </c>
      <c r="S10" s="260">
        <v>0.55619379243413769</v>
      </c>
      <c r="T10" s="260">
        <v>0.60601774813508735</v>
      </c>
      <c r="U10" s="260">
        <v>0.56592350713650463</v>
      </c>
      <c r="V10" s="260">
        <v>0.45195269971076729</v>
      </c>
      <c r="W10" s="260">
        <v>0.43622164762372651</v>
      </c>
      <c r="X10" s="260">
        <v>0.41104602257855533</v>
      </c>
      <c r="Y10" s="260">
        <v>0.35591701663090342</v>
      </c>
      <c r="DA10" s="68" t="s">
        <v>1444</v>
      </c>
    </row>
    <row r="11" spans="1:105" ht="12" customHeight="1" x14ac:dyDescent="0.25">
      <c r="A11" s="37" t="s">
        <v>159</v>
      </c>
      <c r="B11" s="226">
        <v>8.9198267828618887E-3</v>
      </c>
      <c r="C11" s="226">
        <v>1.211570683758172E-2</v>
      </c>
      <c r="D11" s="226">
        <v>8.5580053589176409E-3</v>
      </c>
      <c r="E11" s="226">
        <v>6.3261990706739444E-3</v>
      </c>
      <c r="F11" s="226">
        <v>4.8978017446947592E-3</v>
      </c>
      <c r="G11" s="226">
        <v>5.0316513096900347E-3</v>
      </c>
      <c r="H11" s="226">
        <v>5.1921638251467318E-3</v>
      </c>
      <c r="I11" s="226">
        <v>3.8990363432376851E-3</v>
      </c>
      <c r="J11" s="226">
        <v>2.7459581754472771E-3</v>
      </c>
      <c r="K11" s="226">
        <v>4.6824107637806409E-3</v>
      </c>
      <c r="L11" s="226">
        <v>4.6445936171713997E-3</v>
      </c>
      <c r="M11" s="226">
        <v>6.1845412003581476E-3</v>
      </c>
      <c r="N11" s="226">
        <v>5.6308216043574342E-3</v>
      </c>
      <c r="O11" s="226">
        <v>4.798099088466002E-3</v>
      </c>
      <c r="P11" s="226">
        <v>7.957617250964737E-3</v>
      </c>
      <c r="Q11" s="226">
        <v>4.6926591721079356E-3</v>
      </c>
      <c r="R11" s="226">
        <v>4.7538957861667326E-3</v>
      </c>
      <c r="S11" s="226">
        <v>6.2617538221969192E-3</v>
      </c>
      <c r="T11" s="226">
        <v>5.8400557722592386E-3</v>
      </c>
      <c r="U11" s="226">
        <v>6.095139897439583E-3</v>
      </c>
      <c r="V11" s="226">
        <v>8.3551951193693869E-3</v>
      </c>
      <c r="W11" s="226">
        <v>3.232894867256926E-3</v>
      </c>
      <c r="X11" s="226">
        <v>3.922124369879685E-3</v>
      </c>
      <c r="Y11" s="226">
        <v>1.399187283996971E-3</v>
      </c>
      <c r="DA11" s="69" t="s">
        <v>1445</v>
      </c>
    </row>
    <row r="12" spans="1:105" ht="12" customHeight="1" x14ac:dyDescent="0.25">
      <c r="A12" s="37" t="s">
        <v>35</v>
      </c>
      <c r="B12" s="226">
        <v>0.90215579828692261</v>
      </c>
      <c r="C12" s="226">
        <v>0.90164169887248635</v>
      </c>
      <c r="D12" s="226">
        <v>0.75363165510365326</v>
      </c>
      <c r="E12" s="226">
        <v>0.66732348576853284</v>
      </c>
      <c r="F12" s="226">
        <v>0.64946360699557815</v>
      </c>
      <c r="G12" s="226">
        <v>0.67845475418503509</v>
      </c>
      <c r="H12" s="226">
        <v>0.68846982092425046</v>
      </c>
      <c r="I12" s="226">
        <v>0.71915959673871166</v>
      </c>
      <c r="J12" s="226">
        <v>0.74970127223076755</v>
      </c>
      <c r="K12" s="226">
        <v>0.57759292675270602</v>
      </c>
      <c r="L12" s="226">
        <v>0.60381932881433076</v>
      </c>
      <c r="M12" s="226">
        <v>0.55727684463324556</v>
      </c>
      <c r="N12" s="226">
        <v>0.46852968559645369</v>
      </c>
      <c r="O12" s="226">
        <v>0.4679630023555868</v>
      </c>
      <c r="P12" s="226">
        <v>0.44560136693273072</v>
      </c>
      <c r="Q12" s="226">
        <v>0.48940592902434188</v>
      </c>
      <c r="R12" s="226">
        <v>0.46698321282439359</v>
      </c>
      <c r="S12" s="226">
        <v>0.4748815426766152</v>
      </c>
      <c r="T12" s="226">
        <v>0.5195094519360639</v>
      </c>
      <c r="U12" s="226">
        <v>0.48939463762857688</v>
      </c>
      <c r="V12" s="226">
        <v>0.39091645547593262</v>
      </c>
      <c r="W12" s="226">
        <v>0.37917745102929062</v>
      </c>
      <c r="X12" s="226">
        <v>0.35205538577506001</v>
      </c>
      <c r="Y12" s="226">
        <v>0.30129970350367652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1448</v>
      </c>
    </row>
    <row r="15" spans="1:105" ht="12" customHeight="1" x14ac:dyDescent="0.25">
      <c r="A15" s="37" t="s">
        <v>40</v>
      </c>
      <c r="B15" s="226">
        <v>0.15994646456905279</v>
      </c>
      <c r="C15" s="226">
        <v>0.149859831547247</v>
      </c>
      <c r="D15" s="226">
        <v>0.16724218796407789</v>
      </c>
      <c r="E15" s="226">
        <v>0.1164613417110731</v>
      </c>
      <c r="F15" s="226">
        <v>0.1038407494778847</v>
      </c>
      <c r="G15" s="226">
        <v>0.1091922357682182</v>
      </c>
      <c r="H15" s="226">
        <v>0.1143238942271672</v>
      </c>
      <c r="I15" s="226">
        <v>0.1168800885217469</v>
      </c>
      <c r="J15" s="226">
        <v>0.1431200273588151</v>
      </c>
      <c r="K15" s="226">
        <v>0.1095984948304166</v>
      </c>
      <c r="L15" s="226">
        <v>9.4540565426183665E-2</v>
      </c>
      <c r="M15" s="226">
        <v>9.3062501790114896E-2</v>
      </c>
      <c r="N15" s="226">
        <v>8.1868883509291016E-2</v>
      </c>
      <c r="O15" s="226">
        <v>0.11311138129963851</v>
      </c>
      <c r="P15" s="226">
        <v>8.6534727174175013E-2</v>
      </c>
      <c r="Q15" s="226">
        <v>6.7824450616079612E-2</v>
      </c>
      <c r="R15" s="226">
        <v>7.447807199358801E-2</v>
      </c>
      <c r="S15" s="226">
        <v>7.5050495935325603E-2</v>
      </c>
      <c r="T15" s="226">
        <v>8.0668240426764251E-2</v>
      </c>
      <c r="U15" s="226">
        <v>7.0433729610488063E-2</v>
      </c>
      <c r="V15" s="226">
        <v>5.268104911546536E-2</v>
      </c>
      <c r="W15" s="226">
        <v>5.3811301727179052E-2</v>
      </c>
      <c r="X15" s="226">
        <v>5.5068512433615588E-2</v>
      </c>
      <c r="Y15" s="226">
        <v>5.3218125843229873E-2</v>
      </c>
      <c r="DA15" s="69" t="s">
        <v>1449</v>
      </c>
    </row>
    <row r="16" spans="1:105" ht="12" customHeight="1" x14ac:dyDescent="0.25">
      <c r="A16" s="57" t="s">
        <v>1450</v>
      </c>
      <c r="B16" s="261">
        <v>7.5284309635780966</v>
      </c>
      <c r="C16" s="261">
        <v>7.3432389279239718</v>
      </c>
      <c r="D16" s="261">
        <v>7.037188110753684</v>
      </c>
      <c r="E16" s="261">
        <v>5.5073625101977273</v>
      </c>
      <c r="F16" s="261">
        <v>5.168319921557373</v>
      </c>
      <c r="G16" s="261">
        <v>5.4434264736469196</v>
      </c>
      <c r="H16" s="261">
        <v>5.5710817251133369</v>
      </c>
      <c r="I16" s="261">
        <v>5.7330751763633252</v>
      </c>
      <c r="J16" s="261">
        <v>6.4466346566820221</v>
      </c>
      <c r="K16" s="261">
        <v>4.8967827544013094</v>
      </c>
      <c r="L16" s="261">
        <v>4.678036968142302</v>
      </c>
      <c r="M16" s="261">
        <v>4.4591159837976519</v>
      </c>
      <c r="N16" s="261">
        <v>3.797465126380704</v>
      </c>
      <c r="O16" s="261">
        <v>4.4726113819653932</v>
      </c>
      <c r="P16" s="261">
        <v>3.8433831095250688</v>
      </c>
      <c r="Q16" s="261">
        <v>3.6257298646807472</v>
      </c>
      <c r="R16" s="261">
        <v>3.6714996864949878</v>
      </c>
      <c r="S16" s="261">
        <v>3.7057375920053381</v>
      </c>
      <c r="T16" s="261">
        <v>4.0476637454948827</v>
      </c>
      <c r="U16" s="261">
        <v>3.7217819271949169</v>
      </c>
      <c r="V16" s="261">
        <v>2.878682302464497</v>
      </c>
      <c r="W16" s="261">
        <v>2.8257664522793751</v>
      </c>
      <c r="X16" s="261">
        <v>2.729555043069706</v>
      </c>
      <c r="Y16" s="261">
        <v>2.4854306251164702</v>
      </c>
      <c r="DA16" s="70" t="s">
        <v>1451</v>
      </c>
    </row>
    <row r="17" spans="1:105" ht="12" customHeight="1" x14ac:dyDescent="0.25">
      <c r="A17" s="57" t="s">
        <v>1452</v>
      </c>
      <c r="B17" s="261">
        <v>141.33851841474811</v>
      </c>
      <c r="C17" s="261">
        <v>140.6989991432421</v>
      </c>
      <c r="D17" s="261">
        <v>120.948103148131</v>
      </c>
      <c r="E17" s="261">
        <v>104.419616358404</v>
      </c>
      <c r="F17" s="261">
        <v>100.4839590799488</v>
      </c>
      <c r="G17" s="261">
        <v>104.8978682701438</v>
      </c>
      <c r="H17" s="261">
        <v>106.9185781690355</v>
      </c>
      <c r="I17" s="261">
        <v>111.3520291652184</v>
      </c>
      <c r="J17" s="261">
        <v>117.72736086207399</v>
      </c>
      <c r="K17" s="261">
        <v>91.297135755110503</v>
      </c>
      <c r="L17" s="261">
        <v>93.624694612524408</v>
      </c>
      <c r="M17" s="261">
        <v>87.188926850287444</v>
      </c>
      <c r="N17" s="261">
        <v>73.84331164654553</v>
      </c>
      <c r="O17" s="261">
        <v>76.137860097623772</v>
      </c>
      <c r="P17" s="261">
        <v>71.194612769970718</v>
      </c>
      <c r="Q17" s="261">
        <v>75.029168661317229</v>
      </c>
      <c r="R17" s="261">
        <v>72.606172581235825</v>
      </c>
      <c r="S17" s="261">
        <v>74.059211316282912</v>
      </c>
      <c r="T17" s="261">
        <v>80.604171759101177</v>
      </c>
      <c r="U17" s="261">
        <v>75.340581883463997</v>
      </c>
      <c r="V17" s="261">
        <v>60.426503503229533</v>
      </c>
      <c r="W17" s="261">
        <v>58.241322016489008</v>
      </c>
      <c r="X17" s="261">
        <v>54.752424410188603</v>
      </c>
      <c r="Y17" s="261">
        <v>47.029571615063112</v>
      </c>
      <c r="DA17" s="70" t="s">
        <v>1453</v>
      </c>
    </row>
    <row r="18" spans="1:105" ht="12" customHeight="1" x14ac:dyDescent="0.25">
      <c r="A18" s="18" t="s">
        <v>28</v>
      </c>
      <c r="B18" s="230">
        <v>10.85121965964019</v>
      </c>
      <c r="C18" s="230">
        <v>11.440816259923221</v>
      </c>
      <c r="D18" s="230">
        <v>7.9151945714859329</v>
      </c>
      <c r="E18" s="230">
        <v>6.532810197927021</v>
      </c>
      <c r="F18" s="230">
        <v>6.2760454342656056</v>
      </c>
      <c r="G18" s="230">
        <v>6.020967702661209</v>
      </c>
      <c r="H18" s="230">
        <v>5.7470945636548656</v>
      </c>
      <c r="I18" s="230">
        <v>7.8216341233487752</v>
      </c>
      <c r="J18" s="230">
        <v>7.2852769058541842</v>
      </c>
      <c r="K18" s="230">
        <v>5.4711487833198422</v>
      </c>
      <c r="L18" s="230">
        <v>5.7511374541202152</v>
      </c>
      <c r="M18" s="230">
        <v>5.6996235172993641</v>
      </c>
      <c r="N18" s="230">
        <v>5.1434877788345332</v>
      </c>
      <c r="O18" s="230">
        <v>4.9816563127269244</v>
      </c>
      <c r="P18" s="230">
        <v>5.4084953366911144</v>
      </c>
      <c r="Q18" s="230">
        <v>4.7213703207535556</v>
      </c>
      <c r="R18" s="230">
        <v>4.5962567233478788</v>
      </c>
      <c r="S18" s="230">
        <v>5.6354581707969569</v>
      </c>
      <c r="T18" s="230">
        <v>6.3795281209201864</v>
      </c>
      <c r="U18" s="230">
        <v>3.7585573574377138</v>
      </c>
      <c r="V18" s="230">
        <v>2.841325616330169</v>
      </c>
      <c r="W18" s="230">
        <v>2.8364211377268651</v>
      </c>
      <c r="X18" s="230">
        <v>2.806626636324693</v>
      </c>
      <c r="Y18" s="230">
        <v>2.002339738231445</v>
      </c>
      <c r="DA18" s="71" t="s">
        <v>1454</v>
      </c>
    </row>
    <row r="19" spans="1:105" ht="12" customHeight="1" x14ac:dyDescent="0.25">
      <c r="A19" s="18" t="s">
        <v>31</v>
      </c>
      <c r="B19" s="230">
        <v>0.21591814378954249</v>
      </c>
      <c r="C19" s="230">
        <v>0.21877838130552341</v>
      </c>
      <c r="D19" s="230">
        <v>0.21875036356727451</v>
      </c>
      <c r="E19" s="230">
        <v>0.18952791682598941</v>
      </c>
      <c r="F19" s="230">
        <v>0.1820787350348963</v>
      </c>
      <c r="G19" s="230">
        <v>0.18769083521438809</v>
      </c>
      <c r="H19" s="230">
        <v>0.19249698551283381</v>
      </c>
      <c r="I19" s="230">
        <v>0.18890277292782401</v>
      </c>
      <c r="J19" s="230">
        <v>0.20258037325923511</v>
      </c>
      <c r="K19" s="230">
        <v>0.35037243338879248</v>
      </c>
      <c r="L19" s="230">
        <v>0.34183221563873267</v>
      </c>
      <c r="M19" s="230">
        <v>0.3620545766535106</v>
      </c>
      <c r="N19" s="230">
        <v>0.33268889946458802</v>
      </c>
      <c r="O19" s="230">
        <v>0.37416142203927027</v>
      </c>
      <c r="P19" s="230">
        <v>0.17139703658959141</v>
      </c>
      <c r="Q19" s="230">
        <v>4.901161678820852E-2</v>
      </c>
      <c r="R19" s="230">
        <v>7.9887056695666855E-2</v>
      </c>
      <c r="S19" s="230">
        <v>7.5064630708971347E-2</v>
      </c>
      <c r="T19" s="230">
        <v>7.1430584061282207E-2</v>
      </c>
      <c r="U19" s="230">
        <v>6.2616737503598432E-2</v>
      </c>
      <c r="V19" s="230">
        <v>5.1632182636367728E-2</v>
      </c>
      <c r="W19" s="230">
        <v>9.1354498553165631E-2</v>
      </c>
      <c r="X19" s="230">
        <v>0.24349449622243241</v>
      </c>
      <c r="Y19" s="230">
        <v>8.5244153754252872E-2</v>
      </c>
      <c r="DA19" s="71" t="s">
        <v>1455</v>
      </c>
    </row>
    <row r="20" spans="1:105" ht="12" customHeight="1" x14ac:dyDescent="0.25">
      <c r="A20" s="18" t="s">
        <v>159</v>
      </c>
      <c r="B20" s="295">
        <v>1.2255522035955611</v>
      </c>
      <c r="C20" s="295">
        <v>1.655697458877847</v>
      </c>
      <c r="D20" s="295">
        <v>1.2421876359179129</v>
      </c>
      <c r="E20" s="295">
        <v>0.89647794968200456</v>
      </c>
      <c r="F20" s="295">
        <v>0.68893369867121879</v>
      </c>
      <c r="G20" s="295">
        <v>0.7102291089115782</v>
      </c>
      <c r="H20" s="295">
        <v>0.72839275910437373</v>
      </c>
      <c r="I20" s="295">
        <v>0.53600642296418644</v>
      </c>
      <c r="J20" s="295">
        <v>0.38419638871242628</v>
      </c>
      <c r="K20" s="295">
        <v>0.66435497700178892</v>
      </c>
      <c r="L20" s="295">
        <v>0.64803684199456268</v>
      </c>
      <c r="M20" s="295">
        <v>0.85800654839501955</v>
      </c>
      <c r="N20" s="295">
        <v>0.78836039815136816</v>
      </c>
      <c r="O20" s="295">
        <v>0.70976191521524323</v>
      </c>
      <c r="P20" s="295">
        <v>1.1375592736487701</v>
      </c>
      <c r="Q20" s="295">
        <v>0.660866957045675</v>
      </c>
      <c r="R20" s="295">
        <v>0.6782227155034547</v>
      </c>
      <c r="S20" s="295">
        <v>0.87992269938516865</v>
      </c>
      <c r="T20" s="295">
        <v>0.82432531785814001</v>
      </c>
      <c r="U20" s="295">
        <v>0.8794131653046845</v>
      </c>
      <c r="V20" s="295">
        <v>1.203593021772835</v>
      </c>
      <c r="W20" s="295">
        <v>0.46761148619744958</v>
      </c>
      <c r="X20" s="295">
        <v>0.56964211804798515</v>
      </c>
      <c r="Y20" s="295">
        <v>0.2077329274263898</v>
      </c>
      <c r="DA20" s="122" t="s">
        <v>1456</v>
      </c>
    </row>
    <row r="21" spans="1:105" ht="12" customHeight="1" x14ac:dyDescent="0.25">
      <c r="A21" s="18" t="s">
        <v>32</v>
      </c>
      <c r="B21" s="295">
        <v>5.0928578521320063</v>
      </c>
      <c r="C21" s="295">
        <v>4.1679599427830283</v>
      </c>
      <c r="D21" s="295">
        <v>2.1829383500861099</v>
      </c>
      <c r="E21" s="295">
        <v>2.2352035409900179</v>
      </c>
      <c r="F21" s="295">
        <v>1.9821693867304579</v>
      </c>
      <c r="G21" s="295">
        <v>2.213537860323517</v>
      </c>
      <c r="H21" s="295">
        <v>3.667271509809455</v>
      </c>
      <c r="I21" s="295">
        <v>3.9415284333125662</v>
      </c>
      <c r="J21" s="295">
        <v>4.9620411643472053</v>
      </c>
      <c r="K21" s="295">
        <v>2.8605818170656918</v>
      </c>
      <c r="L21" s="295">
        <v>2.6358069657107288</v>
      </c>
      <c r="M21" s="295">
        <v>2.9559595449428349</v>
      </c>
      <c r="N21" s="295">
        <v>1.980843142696082</v>
      </c>
      <c r="O21" s="295">
        <v>0.84855024161074588</v>
      </c>
      <c r="P21" s="295">
        <v>0.77744406974332425</v>
      </c>
      <c r="Q21" s="295">
        <v>0.67490720344084321</v>
      </c>
      <c r="R21" s="295">
        <v>0.6282878668865971</v>
      </c>
      <c r="S21" s="295">
        <v>0.73681486596982393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1457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0</v>
      </c>
      <c r="H22" s="295">
        <v>0</v>
      </c>
      <c r="I22" s="295">
        <v>0</v>
      </c>
      <c r="J22" s="295">
        <v>0</v>
      </c>
      <c r="K22" s="295">
        <v>0</v>
      </c>
      <c r="L22" s="295">
        <v>0</v>
      </c>
      <c r="M22" s="295">
        <v>0</v>
      </c>
      <c r="N22" s="295">
        <v>0</v>
      </c>
      <c r="O22" s="295">
        <v>0</v>
      </c>
      <c r="P22" s="295">
        <v>0</v>
      </c>
      <c r="Q22" s="295">
        <v>0</v>
      </c>
      <c r="R22" s="295">
        <v>5.5529691799506098E-4</v>
      </c>
      <c r="S22" s="295">
        <v>0</v>
      </c>
      <c r="T22" s="295">
        <v>0</v>
      </c>
      <c r="U22" s="295">
        <v>2.9623966938598381E-2</v>
      </c>
      <c r="V22" s="295">
        <v>1.7166304077595729E-2</v>
      </c>
      <c r="W22" s="295">
        <v>1.054782332923292E-3</v>
      </c>
      <c r="X22" s="295">
        <v>7.8549465692963371E-4</v>
      </c>
      <c r="Y22" s="295">
        <v>1.2371664988704339E-3</v>
      </c>
      <c r="DA22" s="122" t="s">
        <v>1458</v>
      </c>
    </row>
    <row r="23" spans="1:105" ht="12" customHeight="1" x14ac:dyDescent="0.25">
      <c r="A23" s="18" t="s">
        <v>35</v>
      </c>
      <c r="B23" s="295">
        <v>123.95297055559089</v>
      </c>
      <c r="C23" s="295">
        <v>123.2157471003525</v>
      </c>
      <c r="D23" s="295">
        <v>109.3890322270738</v>
      </c>
      <c r="E23" s="295">
        <v>94.565596752979005</v>
      </c>
      <c r="F23" s="295">
        <v>91.354731825246603</v>
      </c>
      <c r="G23" s="295">
        <v>95.765442763033079</v>
      </c>
      <c r="H23" s="295">
        <v>96.583322350953949</v>
      </c>
      <c r="I23" s="295">
        <v>98.863957412665002</v>
      </c>
      <c r="J23" s="295">
        <v>104.8932660299009</v>
      </c>
      <c r="K23" s="295">
        <v>81.950677744334385</v>
      </c>
      <c r="L23" s="295">
        <v>84.247881135060169</v>
      </c>
      <c r="M23" s="295">
        <v>77.313282662996713</v>
      </c>
      <c r="N23" s="295">
        <v>65.597931427398962</v>
      </c>
      <c r="O23" s="295">
        <v>69.22373020603159</v>
      </c>
      <c r="P23" s="295">
        <v>63.699717053297917</v>
      </c>
      <c r="Q23" s="295">
        <v>68.92301256328895</v>
      </c>
      <c r="R23" s="295">
        <v>66.622962921884238</v>
      </c>
      <c r="S23" s="295">
        <v>66.731950949421986</v>
      </c>
      <c r="T23" s="295">
        <v>73.328887736261564</v>
      </c>
      <c r="U23" s="295">
        <v>70.6103706562794</v>
      </c>
      <c r="V23" s="295">
        <v>56.312786378412568</v>
      </c>
      <c r="W23" s="295">
        <v>54.844880111678613</v>
      </c>
      <c r="X23" s="295">
        <v>51.131875664936558</v>
      </c>
      <c r="Y23" s="295">
        <v>44.733017629152151</v>
      </c>
      <c r="DA23" s="122" t="s">
        <v>1459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0</v>
      </c>
      <c r="K24" s="295">
        <v>0</v>
      </c>
      <c r="L24" s="295">
        <v>0</v>
      </c>
      <c r="M24" s="295">
        <v>0</v>
      </c>
      <c r="N24" s="295">
        <v>0</v>
      </c>
      <c r="O24" s="295">
        <v>0</v>
      </c>
      <c r="P24" s="295">
        <v>0</v>
      </c>
      <c r="Q24" s="295">
        <v>0</v>
      </c>
      <c r="R24" s="295">
        <v>0</v>
      </c>
      <c r="S24" s="295">
        <v>0</v>
      </c>
      <c r="T24" s="295">
        <v>0</v>
      </c>
      <c r="U24" s="295">
        <v>0</v>
      </c>
      <c r="V24" s="295">
        <v>0</v>
      </c>
      <c r="W24" s="295">
        <v>0</v>
      </c>
      <c r="X24" s="295">
        <v>0</v>
      </c>
      <c r="Y24" s="295">
        <v>0</v>
      </c>
      <c r="DA24" s="122" t="s">
        <v>1460</v>
      </c>
    </row>
    <row r="25" spans="1:105" ht="12" customHeight="1" x14ac:dyDescent="0.25">
      <c r="A25" s="57" t="s">
        <v>1461</v>
      </c>
      <c r="B25" s="261">
        <v>95.845070489187137</v>
      </c>
      <c r="C25" s="261">
        <v>95.411396991373664</v>
      </c>
      <c r="D25" s="261">
        <v>82.017836339201907</v>
      </c>
      <c r="E25" s="261">
        <v>70.809469368831301</v>
      </c>
      <c r="F25" s="261">
        <v>68.140604904241982</v>
      </c>
      <c r="G25" s="261">
        <v>71.133783566449949</v>
      </c>
      <c r="H25" s="261">
        <v>72.504075860933611</v>
      </c>
      <c r="I25" s="261">
        <v>75.510506294798759</v>
      </c>
      <c r="J25" s="261">
        <v>79.833773035744827</v>
      </c>
      <c r="K25" s="261">
        <v>61.910797637145592</v>
      </c>
      <c r="L25" s="261">
        <v>63.489171637797973</v>
      </c>
      <c r="M25" s="261">
        <v>59.124921738039063</v>
      </c>
      <c r="N25" s="261">
        <v>50.074937032732151</v>
      </c>
      <c r="O25" s="261">
        <v>51.630925877819003</v>
      </c>
      <c r="P25" s="261">
        <v>48.278790211771479</v>
      </c>
      <c r="Q25" s="261">
        <v>50.879095378565147</v>
      </c>
      <c r="R25" s="261">
        <v>49.236003087127969</v>
      </c>
      <c r="S25" s="261">
        <v>50.221343824714012</v>
      </c>
      <c r="T25" s="261">
        <v>54.659639924225111</v>
      </c>
      <c r="U25" s="261">
        <v>51.090272222377394</v>
      </c>
      <c r="V25" s="261">
        <v>40.976674671848087</v>
      </c>
      <c r="W25" s="261">
        <v>39.494850212547263</v>
      </c>
      <c r="X25" s="261">
        <v>37.1289442956325</v>
      </c>
      <c r="Y25" s="261">
        <v>31.891890880693211</v>
      </c>
      <c r="DA25" s="70" t="s">
        <v>1462</v>
      </c>
    </row>
    <row r="26" spans="1:105" ht="12" customHeight="1" x14ac:dyDescent="0.25">
      <c r="A26" s="18" t="s">
        <v>28</v>
      </c>
      <c r="B26" s="230">
        <v>7.3584747090665941</v>
      </c>
      <c r="C26" s="230">
        <v>7.7582944351266017</v>
      </c>
      <c r="D26" s="230">
        <v>5.3674850291945608</v>
      </c>
      <c r="E26" s="230">
        <v>4.4300567243491109</v>
      </c>
      <c r="F26" s="230">
        <v>4.2559383230223586</v>
      </c>
      <c r="G26" s="230">
        <v>4.0829639389687156</v>
      </c>
      <c r="H26" s="230">
        <v>3.8972439342058891</v>
      </c>
      <c r="I26" s="230">
        <v>5.3040394246468177</v>
      </c>
      <c r="J26" s="230">
        <v>4.94032261273499</v>
      </c>
      <c r="K26" s="230">
        <v>3.7101184211890201</v>
      </c>
      <c r="L26" s="230">
        <v>3.8999855160901311</v>
      </c>
      <c r="M26" s="230">
        <v>3.865052668617643</v>
      </c>
      <c r="N26" s="230">
        <v>3.487923562889335</v>
      </c>
      <c r="O26" s="230">
        <v>3.378181728530091</v>
      </c>
      <c r="P26" s="230">
        <v>3.6676316024797728</v>
      </c>
      <c r="Q26" s="230">
        <v>3.2016754970523431</v>
      </c>
      <c r="R26" s="230">
        <v>3.1168329382297379</v>
      </c>
      <c r="S26" s="230">
        <v>3.821540594007947</v>
      </c>
      <c r="T26" s="230">
        <v>4.3261124376802886</v>
      </c>
      <c r="U26" s="230">
        <v>2.5487687213769532</v>
      </c>
      <c r="V26" s="230">
        <v>1.9267716757916831</v>
      </c>
      <c r="W26" s="230">
        <v>1.923445830136028</v>
      </c>
      <c r="X26" s="230">
        <v>1.9032414575480709</v>
      </c>
      <c r="Y26" s="230">
        <v>1.357835043883322</v>
      </c>
      <c r="DA26" s="71" t="s">
        <v>1463</v>
      </c>
    </row>
    <row r="27" spans="1:105" ht="12" customHeight="1" x14ac:dyDescent="0.25">
      <c r="A27" s="18" t="s">
        <v>31</v>
      </c>
      <c r="B27" s="295">
        <v>0.14641931968379629</v>
      </c>
      <c r="C27" s="295">
        <v>0.1483589159765108</v>
      </c>
      <c r="D27" s="295">
        <v>0.14833991647002431</v>
      </c>
      <c r="E27" s="295">
        <v>0.1285234679944138</v>
      </c>
      <c r="F27" s="295">
        <v>0.12347199751161871</v>
      </c>
      <c r="G27" s="295">
        <v>0.12727769848633369</v>
      </c>
      <c r="H27" s="295">
        <v>0.13053686533839029</v>
      </c>
      <c r="I27" s="295">
        <v>0.12809954278522401</v>
      </c>
      <c r="J27" s="295">
        <v>0.13737465464142859</v>
      </c>
      <c r="K27" s="295">
        <v>0.2375960279778391</v>
      </c>
      <c r="L27" s="295">
        <v>0.2318046996023318</v>
      </c>
      <c r="M27" s="295">
        <v>0.2455179720963282</v>
      </c>
      <c r="N27" s="295">
        <v>0.22560439558722781</v>
      </c>
      <c r="O27" s="295">
        <v>0.25372791700317088</v>
      </c>
      <c r="P27" s="295">
        <v>0.11622847924131779</v>
      </c>
      <c r="Q27" s="295">
        <v>3.3235963688754089E-2</v>
      </c>
      <c r="R27" s="295">
        <v>5.4173346841669738E-2</v>
      </c>
      <c r="S27" s="295">
        <v>5.0903143051451653E-2</v>
      </c>
      <c r="T27" s="295">
        <v>4.843880805618387E-2</v>
      </c>
      <c r="U27" s="295">
        <v>4.2461925362938323E-2</v>
      </c>
      <c r="V27" s="295">
        <v>3.5013032822175598E-2</v>
      </c>
      <c r="W27" s="295">
        <v>6.1949696738994919E-2</v>
      </c>
      <c r="X27" s="295">
        <v>0.16511951176455039</v>
      </c>
      <c r="Y27" s="295">
        <v>5.7806124027651742E-2</v>
      </c>
      <c r="DA27" s="122" t="s">
        <v>1464</v>
      </c>
    </row>
    <row r="28" spans="1:105" ht="12" customHeight="1" x14ac:dyDescent="0.25">
      <c r="A28" s="18" t="s">
        <v>159</v>
      </c>
      <c r="B28" s="295">
        <v>0.83107661421147527</v>
      </c>
      <c r="C28" s="295">
        <v>1.122768523646533</v>
      </c>
      <c r="D28" s="295">
        <v>0.84235750353617644</v>
      </c>
      <c r="E28" s="295">
        <v>0.60792339726626077</v>
      </c>
      <c r="F28" s="295">
        <v>0.46718261696897262</v>
      </c>
      <c r="G28" s="295">
        <v>0.48162355011639713</v>
      </c>
      <c r="H28" s="295">
        <v>0.49394076097013528</v>
      </c>
      <c r="I28" s="295">
        <v>0.36347892964964629</v>
      </c>
      <c r="J28" s="295">
        <v>0.26053287080439108</v>
      </c>
      <c r="K28" s="295">
        <v>0.45051519086770381</v>
      </c>
      <c r="L28" s="295">
        <v>0.43944946853269118</v>
      </c>
      <c r="M28" s="295">
        <v>0.58183500883877781</v>
      </c>
      <c r="N28" s="295">
        <v>0.53460626854722304</v>
      </c>
      <c r="O28" s="295">
        <v>0.48130673476231273</v>
      </c>
      <c r="P28" s="295">
        <v>0.77140647851249911</v>
      </c>
      <c r="Q28" s="295">
        <v>0.44814988010662432</v>
      </c>
      <c r="R28" s="295">
        <v>0.45991924001952428</v>
      </c>
      <c r="S28" s="295">
        <v>0.59669688131389886</v>
      </c>
      <c r="T28" s="295">
        <v>0.55899495114483144</v>
      </c>
      <c r="U28" s="295">
        <v>0.59635135392045824</v>
      </c>
      <c r="V28" s="295">
        <v>0.81618556148720611</v>
      </c>
      <c r="W28" s="295">
        <v>0.31709866750288118</v>
      </c>
      <c r="X28" s="295">
        <v>0.38628810865065583</v>
      </c>
      <c r="Y28" s="295">
        <v>0.1408687263416932</v>
      </c>
      <c r="DA28" s="122" t="s">
        <v>1465</v>
      </c>
    </row>
    <row r="29" spans="1:105" ht="12" customHeight="1" x14ac:dyDescent="0.25">
      <c r="A29" s="18" t="s">
        <v>32</v>
      </c>
      <c r="B29" s="295">
        <v>3.4535901840758809</v>
      </c>
      <c r="C29" s="295">
        <v>2.826394524243601</v>
      </c>
      <c r="D29" s="295">
        <v>1.480303334039486</v>
      </c>
      <c r="E29" s="295">
        <v>1.5157456250900849</v>
      </c>
      <c r="F29" s="295">
        <v>1.3441570402995371</v>
      </c>
      <c r="G29" s="295">
        <v>1.501053602604159</v>
      </c>
      <c r="H29" s="295">
        <v>2.4868655784918592</v>
      </c>
      <c r="I29" s="295">
        <v>2.6728458368115922</v>
      </c>
      <c r="J29" s="295">
        <v>3.3648802216217391</v>
      </c>
      <c r="K29" s="295">
        <v>1.939829771614044</v>
      </c>
      <c r="L29" s="295">
        <v>1.787404504150188</v>
      </c>
      <c r="M29" s="295">
        <v>2.004507717541411</v>
      </c>
      <c r="N29" s="295">
        <v>1.3432576821175899</v>
      </c>
      <c r="O29" s="295">
        <v>0.57542245831488992</v>
      </c>
      <c r="P29" s="295">
        <v>0.52720364201988212</v>
      </c>
      <c r="Q29" s="295">
        <v>0.45767091103664742</v>
      </c>
      <c r="R29" s="295">
        <v>0.42605721048058859</v>
      </c>
      <c r="S29" s="295">
        <v>0.4996519954958703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1466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3.7656028126379037E-4</v>
      </c>
      <c r="S30" s="295">
        <v>0</v>
      </c>
      <c r="T30" s="295">
        <v>0</v>
      </c>
      <c r="U30" s="295">
        <v>2.0088729040356489E-2</v>
      </c>
      <c r="V30" s="295">
        <v>1.164088631188241E-2</v>
      </c>
      <c r="W30" s="295">
        <v>7.1527343135948068E-4</v>
      </c>
      <c r="X30" s="295">
        <v>5.3266294005841765E-4</v>
      </c>
      <c r="Y30" s="295">
        <v>8.3895254896576435E-4</v>
      </c>
      <c r="DA30" s="122" t="s">
        <v>1467</v>
      </c>
    </row>
    <row r="31" spans="1:105" ht="12" customHeight="1" x14ac:dyDescent="0.25">
      <c r="A31" s="18" t="s">
        <v>35</v>
      </c>
      <c r="B31" s="295">
        <v>84.05550966214939</v>
      </c>
      <c r="C31" s="295">
        <v>83.555580592380423</v>
      </c>
      <c r="D31" s="295">
        <v>74.179350555961662</v>
      </c>
      <c r="E31" s="295">
        <v>64.127220154131436</v>
      </c>
      <c r="F31" s="295">
        <v>61.9498549264395</v>
      </c>
      <c r="G31" s="295">
        <v>64.940864776274339</v>
      </c>
      <c r="H31" s="295">
        <v>65.495488721927344</v>
      </c>
      <c r="I31" s="295">
        <v>67.042042560905486</v>
      </c>
      <c r="J31" s="295">
        <v>71.130662675942276</v>
      </c>
      <c r="K31" s="295">
        <v>55.572738225496977</v>
      </c>
      <c r="L31" s="295">
        <v>57.13052744942263</v>
      </c>
      <c r="M31" s="295">
        <v>52.428008370944902</v>
      </c>
      <c r="N31" s="295">
        <v>44.483545123590773</v>
      </c>
      <c r="O31" s="295">
        <v>46.94228703920853</v>
      </c>
      <c r="P31" s="295">
        <v>43.196320009518011</v>
      </c>
      <c r="Q31" s="295">
        <v>46.738363126680781</v>
      </c>
      <c r="R31" s="295">
        <v>45.178643791275192</v>
      </c>
      <c r="S31" s="295">
        <v>45.252551210844842</v>
      </c>
      <c r="T31" s="295">
        <v>49.726093727343809</v>
      </c>
      <c r="U31" s="295">
        <v>47.882601492676677</v>
      </c>
      <c r="V31" s="295">
        <v>38.187063515435142</v>
      </c>
      <c r="W31" s="295">
        <v>37.191640744738002</v>
      </c>
      <c r="X31" s="295">
        <v>34.673762554729173</v>
      </c>
      <c r="Y31" s="295">
        <v>30.33454203389158</v>
      </c>
      <c r="DA31" s="122" t="s">
        <v>1468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0</v>
      </c>
      <c r="W32" s="295">
        <v>0</v>
      </c>
      <c r="X32" s="295">
        <v>0</v>
      </c>
      <c r="Y32" s="295">
        <v>0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9.4855857537248678</v>
      </c>
      <c r="C33" s="261">
        <f t="shared" si="0"/>
        <v>9.2802908735863099</v>
      </c>
      <c r="D33" s="261">
        <f t="shared" si="0"/>
        <v>8.8396065026693744</v>
      </c>
      <c r="E33" s="261">
        <f t="shared" si="0"/>
        <v>6.9317499210874809</v>
      </c>
      <c r="F33" s="261">
        <f t="shared" si="0"/>
        <v>6.5011663829748194</v>
      </c>
      <c r="G33" s="261">
        <f t="shared" si="0"/>
        <v>6.8483646525496464</v>
      </c>
      <c r="H33" s="261">
        <f t="shared" si="0"/>
        <v>7.0166881808538841</v>
      </c>
      <c r="I33" s="261">
        <f t="shared" si="0"/>
        <v>7.1814696889705765</v>
      </c>
      <c r="J33" s="261">
        <f t="shared" si="0"/>
        <v>8.0494623244445371</v>
      </c>
      <c r="K33" s="261">
        <f t="shared" si="0"/>
        <v>6.1149994725343495</v>
      </c>
      <c r="L33" s="261">
        <f t="shared" si="0"/>
        <v>5.8544778777586055</v>
      </c>
      <c r="M33" s="261">
        <f t="shared" si="0"/>
        <v>5.5828867724238833</v>
      </c>
      <c r="N33" s="261">
        <f t="shared" si="0"/>
        <v>4.7524698743880593</v>
      </c>
      <c r="O33" s="261">
        <f t="shared" si="0"/>
        <v>5.5723539519543026</v>
      </c>
      <c r="P33" s="261">
        <f t="shared" si="0"/>
        <v>4.7983891765452036</v>
      </c>
      <c r="Q33" s="261">
        <f t="shared" si="0"/>
        <v>4.5421841925533855</v>
      </c>
      <c r="R33" s="261">
        <f t="shared" si="0"/>
        <v>4.5932226154076421</v>
      </c>
      <c r="S33" s="261">
        <f t="shared" si="0"/>
        <v>4.6365731636387855</v>
      </c>
      <c r="T33" s="261">
        <f t="shared" si="0"/>
        <v>5.0638525280933422</v>
      </c>
      <c r="U33" s="261">
        <f t="shared" si="0"/>
        <v>4.6584276786562748</v>
      </c>
      <c r="V33" s="261">
        <f t="shared" si="0"/>
        <v>3.6071375326975499</v>
      </c>
      <c r="W33" s="261">
        <f t="shared" si="0"/>
        <v>3.5388825663353716</v>
      </c>
      <c r="X33" s="261">
        <f t="shared" si="0"/>
        <v>3.4157282454413589</v>
      </c>
      <c r="Y33" s="261">
        <f t="shared" si="0"/>
        <v>3.1049281215428821</v>
      </c>
      <c r="DA33" s="70"/>
    </row>
    <row r="34" spans="1:105" ht="12" customHeight="1" x14ac:dyDescent="0.25">
      <c r="A34" s="60" t="s">
        <v>1471</v>
      </c>
      <c r="B34" s="262">
        <v>9.1407138013319802</v>
      </c>
      <c r="C34" s="262">
        <v>8.9158611853765493</v>
      </c>
      <c r="D34" s="262">
        <v>8.5442667665724734</v>
      </c>
      <c r="E34" s="262">
        <v>6.6868149219205479</v>
      </c>
      <c r="F34" s="262">
        <v>6.2751632398878154</v>
      </c>
      <c r="G34" s="262">
        <v>6.6091863942061</v>
      </c>
      <c r="H34" s="262">
        <v>6.7641801936494028</v>
      </c>
      <c r="I34" s="262">
        <v>6.9608660346606106</v>
      </c>
      <c r="J34" s="262">
        <v>7.8272408505253486</v>
      </c>
      <c r="K34" s="262">
        <v>5.9454738871653268</v>
      </c>
      <c r="L34" s="262">
        <v>5.6798816758381179</v>
      </c>
      <c r="M34" s="262">
        <v>5.4140767461414203</v>
      </c>
      <c r="N34" s="262">
        <v>4.6107272629205811</v>
      </c>
      <c r="O34" s="262">
        <v>5.4304623081374261</v>
      </c>
      <c r="P34" s="262">
        <v>4.6664790051212623</v>
      </c>
      <c r="Q34" s="262">
        <v>4.4022133130164613</v>
      </c>
      <c r="R34" s="262">
        <v>4.4577851637734058</v>
      </c>
      <c r="S34" s="262">
        <v>4.4993554321256326</v>
      </c>
      <c r="T34" s="262">
        <v>4.9145082209814914</v>
      </c>
      <c r="U34" s="262">
        <v>4.5188358094858163</v>
      </c>
      <c r="V34" s="262">
        <v>3.4951786340458471</v>
      </c>
      <c r="W34" s="262">
        <v>3.430930367117929</v>
      </c>
      <c r="X34" s="262">
        <v>3.314114398390438</v>
      </c>
      <c r="Y34" s="262">
        <v>3.0177084876205909</v>
      </c>
      <c r="DA34" s="72" t="s">
        <v>1472</v>
      </c>
    </row>
    <row r="35" spans="1:105" ht="12" customHeight="1" x14ac:dyDescent="0.25">
      <c r="A35" s="60" t="s">
        <v>1473</v>
      </c>
      <c r="B35" s="262">
        <v>0.34487195239288748</v>
      </c>
      <c r="C35" s="262">
        <v>0.36442968820976063</v>
      </c>
      <c r="D35" s="262">
        <v>0.29533973609690178</v>
      </c>
      <c r="E35" s="262">
        <v>0.24493499916693329</v>
      </c>
      <c r="F35" s="262">
        <v>0.22600314308700431</v>
      </c>
      <c r="G35" s="262">
        <v>0.2391782583435462</v>
      </c>
      <c r="H35" s="262">
        <v>0.2525079872044812</v>
      </c>
      <c r="I35" s="262">
        <v>0.22060365430996631</v>
      </c>
      <c r="J35" s="262">
        <v>0.22222147391918801</v>
      </c>
      <c r="K35" s="262">
        <v>0.16952558536902251</v>
      </c>
      <c r="L35" s="262">
        <v>0.17459620192048769</v>
      </c>
      <c r="M35" s="262">
        <v>0.16881002628246339</v>
      </c>
      <c r="N35" s="262">
        <v>0.14174261146747821</v>
      </c>
      <c r="O35" s="262">
        <v>0.14189164381687649</v>
      </c>
      <c r="P35" s="262">
        <v>0.13191017142394099</v>
      </c>
      <c r="Q35" s="262">
        <v>0.13997087953692389</v>
      </c>
      <c r="R35" s="262">
        <v>0.13543745163423629</v>
      </c>
      <c r="S35" s="262">
        <v>0.13721773151315311</v>
      </c>
      <c r="T35" s="262">
        <v>0.1493443071118509</v>
      </c>
      <c r="U35" s="262">
        <v>0.13959186917045829</v>
      </c>
      <c r="V35" s="262">
        <v>0.11195889865170271</v>
      </c>
      <c r="W35" s="262">
        <v>0.1079521992174424</v>
      </c>
      <c r="X35" s="262">
        <v>0.101613847050921</v>
      </c>
      <c r="Y35" s="262">
        <v>8.7219633922291387E-2</v>
      </c>
      <c r="DA35" s="72" t="s">
        <v>1474</v>
      </c>
    </row>
    <row r="36" spans="1:105" ht="12" customHeight="1" x14ac:dyDescent="0.25">
      <c r="A36" s="64" t="s">
        <v>28</v>
      </c>
      <c r="B36" s="229">
        <v>1.518459346217664E-2</v>
      </c>
      <c r="C36" s="229">
        <v>1.5063061427907471E-2</v>
      </c>
      <c r="D36" s="229">
        <v>1.1068207253529239E-2</v>
      </c>
      <c r="E36" s="229">
        <v>9.5163976118701199E-3</v>
      </c>
      <c r="F36" s="229">
        <v>9.5393695558449905E-3</v>
      </c>
      <c r="G36" s="229">
        <v>9.0239837431209391E-3</v>
      </c>
      <c r="H36" s="229">
        <v>8.3121437006435182E-3</v>
      </c>
      <c r="I36" s="229">
        <v>1.3534141766040109E-2</v>
      </c>
      <c r="J36" s="229">
        <v>1.3244500801947549E-2</v>
      </c>
      <c r="K36" s="229">
        <v>1.0114499870246371E-2</v>
      </c>
      <c r="L36" s="229">
        <v>1.058569727533322E-2</v>
      </c>
      <c r="M36" s="229">
        <v>1.009753254155582E-2</v>
      </c>
      <c r="N36" s="229">
        <v>9.1928793907573216E-3</v>
      </c>
      <c r="O36" s="229">
        <v>9.1755686996544111E-3</v>
      </c>
      <c r="P36" s="229">
        <v>1.00209203934238E-2</v>
      </c>
      <c r="Q36" s="229">
        <v>8.6867995173053568E-3</v>
      </c>
      <c r="R36" s="229">
        <v>8.457395861451257E-3</v>
      </c>
      <c r="S36" s="229">
        <v>1.044143966010619E-2</v>
      </c>
      <c r="T36" s="229">
        <v>1.1820060750290099E-2</v>
      </c>
      <c r="U36" s="229">
        <v>6.9638969303509437E-3</v>
      </c>
      <c r="V36" s="229">
        <v>5.2644397453543643E-3</v>
      </c>
      <c r="W36" s="229">
        <v>5.2532623318584468E-3</v>
      </c>
      <c r="X36" s="229">
        <v>5.1913714679762968E-3</v>
      </c>
      <c r="Y36" s="229">
        <v>3.706353635525874E-3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3.0214384533625E-4</v>
      </c>
      <c r="C38" s="229">
        <v>2.8804519903419712E-4</v>
      </c>
      <c r="D38" s="229">
        <v>3.058894306236788E-4</v>
      </c>
      <c r="E38" s="229">
        <v>2.760868539603196E-4</v>
      </c>
      <c r="F38" s="229">
        <v>2.7675330906234941E-4</v>
      </c>
      <c r="G38" s="229">
        <v>2.8130345973435838E-4</v>
      </c>
      <c r="H38" s="229">
        <v>2.7841243741529947E-4</v>
      </c>
      <c r="I38" s="229">
        <v>3.2686736153654912E-4</v>
      </c>
      <c r="J38" s="229">
        <v>3.682874310425663E-4</v>
      </c>
      <c r="K38" s="229">
        <v>6.4773269241975818E-4</v>
      </c>
      <c r="L38" s="229">
        <v>6.2918551027078536E-4</v>
      </c>
      <c r="M38" s="229">
        <v>6.4142093920446926E-4</v>
      </c>
      <c r="N38" s="229">
        <v>5.9460993375097396E-4</v>
      </c>
      <c r="O38" s="229">
        <v>6.8915710301227788E-4</v>
      </c>
      <c r="P38" s="229">
        <v>3.1756633821632032E-4</v>
      </c>
      <c r="Q38" s="229">
        <v>9.0175957430556396E-5</v>
      </c>
      <c r="R38" s="229">
        <v>1.46997111638561E-4</v>
      </c>
      <c r="S38" s="229">
        <v>1.390805837611314E-4</v>
      </c>
      <c r="T38" s="229">
        <v>1.3234738166045969E-4</v>
      </c>
      <c r="U38" s="229">
        <v>1.160169885998942E-4</v>
      </c>
      <c r="V38" s="229">
        <v>9.5664683008546867E-5</v>
      </c>
      <c r="W38" s="229">
        <v>1.6919530732300409E-4</v>
      </c>
      <c r="X38" s="229">
        <v>4.5038779435005688E-4</v>
      </c>
      <c r="Y38" s="229">
        <v>1.577878983980302E-4</v>
      </c>
      <c r="DA38" s="73" t="s">
        <v>1477</v>
      </c>
    </row>
    <row r="39" spans="1:105" ht="12" customHeight="1" x14ac:dyDescent="0.25">
      <c r="A39" s="64" t="s">
        <v>159</v>
      </c>
      <c r="B39" s="229">
        <v>1.7149696128158909E-3</v>
      </c>
      <c r="C39" s="229">
        <v>2.1799032483784228E-3</v>
      </c>
      <c r="D39" s="229">
        <v>1.73701228415032E-3</v>
      </c>
      <c r="E39" s="229">
        <v>1.305906701859357E-3</v>
      </c>
      <c r="F39" s="229">
        <v>1.047155126573576E-3</v>
      </c>
      <c r="G39" s="229">
        <v>1.06446276565752E-3</v>
      </c>
      <c r="H39" s="229">
        <v>1.053489762022187E-3</v>
      </c>
      <c r="I39" s="229">
        <v>9.2747714882877234E-4</v>
      </c>
      <c r="J39" s="229">
        <v>6.9846204120507175E-4</v>
      </c>
      <c r="K39" s="229">
        <v>1.2281914813153231E-3</v>
      </c>
      <c r="L39" s="229">
        <v>1.192793927695611E-3</v>
      </c>
      <c r="M39" s="229">
        <v>1.520056371616597E-3</v>
      </c>
      <c r="N39" s="229">
        <v>1.409024842340952E-3</v>
      </c>
      <c r="O39" s="229">
        <v>1.3072899462811139E-3</v>
      </c>
      <c r="P39" s="229">
        <v>2.1076824910436932E-3</v>
      </c>
      <c r="Q39" s="229">
        <v>1.215922152565056E-3</v>
      </c>
      <c r="R39" s="229">
        <v>1.247971628326082E-3</v>
      </c>
      <c r="S39" s="229">
        <v>1.6303305769881521E-3</v>
      </c>
      <c r="T39" s="229">
        <v>1.5273191293151619E-3</v>
      </c>
      <c r="U39" s="229">
        <v>1.629386506569226E-3</v>
      </c>
      <c r="V39" s="229">
        <v>2.230030554975922E-3</v>
      </c>
      <c r="W39" s="229">
        <v>8.660511564069287E-4</v>
      </c>
      <c r="X39" s="229">
        <v>1.053657725726002E-3</v>
      </c>
      <c r="Y39" s="229">
        <v>3.8451601198569358E-4</v>
      </c>
      <c r="DA39" s="73" t="s">
        <v>1478</v>
      </c>
    </row>
    <row r="40" spans="1:105" ht="12" customHeight="1" x14ac:dyDescent="0.25">
      <c r="A40" s="64" t="s">
        <v>32</v>
      </c>
      <c r="B40" s="229">
        <v>7.1266621145740262E-3</v>
      </c>
      <c r="C40" s="229">
        <v>5.4875662033942833E-3</v>
      </c>
      <c r="D40" s="229">
        <v>3.052510442064144E-3</v>
      </c>
      <c r="E40" s="229">
        <v>3.256039130950223E-3</v>
      </c>
      <c r="F40" s="229">
        <v>3.012828141598224E-3</v>
      </c>
      <c r="G40" s="229">
        <v>3.3175613377752228E-3</v>
      </c>
      <c r="H40" s="229">
        <v>5.3040518893822611E-3</v>
      </c>
      <c r="I40" s="229">
        <v>6.8202122152564819E-3</v>
      </c>
      <c r="J40" s="229">
        <v>9.0209005134291205E-3</v>
      </c>
      <c r="K40" s="229">
        <v>5.2883508680572891E-3</v>
      </c>
      <c r="L40" s="229">
        <v>4.8515367330055782E-3</v>
      </c>
      <c r="M40" s="229">
        <v>5.2368191698958996E-3</v>
      </c>
      <c r="N40" s="229">
        <v>3.5403315582369119E-3</v>
      </c>
      <c r="O40" s="229">
        <v>1.5629201510984579E-3</v>
      </c>
      <c r="P40" s="229">
        <v>1.440457030698593E-3</v>
      </c>
      <c r="Q40" s="229">
        <v>1.241754654004792E-3</v>
      </c>
      <c r="R40" s="229">
        <v>1.1560884269615609E-3</v>
      </c>
      <c r="S40" s="229">
        <v>1.365178789465695E-3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1479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1.021780579024592E-6</v>
      </c>
      <c r="S41" s="229">
        <v>0</v>
      </c>
      <c r="T41" s="229">
        <v>0</v>
      </c>
      <c r="U41" s="229">
        <v>5.4887615861517902E-5</v>
      </c>
      <c r="V41" s="229">
        <v>3.180591937352677E-5</v>
      </c>
      <c r="W41" s="229">
        <v>1.953535116543502E-6</v>
      </c>
      <c r="X41" s="229">
        <v>1.45291664286784E-6</v>
      </c>
      <c r="Y41" s="229">
        <v>2.2900092643065948E-6</v>
      </c>
      <c r="DA41" s="73" t="s">
        <v>1480</v>
      </c>
    </row>
    <row r="42" spans="1:105" ht="12" customHeight="1" x14ac:dyDescent="0.25">
      <c r="A42" s="64" t="s">
        <v>35</v>
      </c>
      <c r="B42" s="229">
        <v>0.17345289519078891</v>
      </c>
      <c r="C42" s="229">
        <v>0.16222674372978491</v>
      </c>
      <c r="D42" s="229">
        <v>0.15296408307053749</v>
      </c>
      <c r="E42" s="229">
        <v>0.13775447194083251</v>
      </c>
      <c r="F42" s="229">
        <v>0.13885599724918429</v>
      </c>
      <c r="G42" s="229">
        <v>0.14352938619226069</v>
      </c>
      <c r="H42" s="229">
        <v>0.13969048979005391</v>
      </c>
      <c r="I42" s="229">
        <v>0.17106896002467181</v>
      </c>
      <c r="J42" s="229">
        <v>0.1906940482846386</v>
      </c>
      <c r="K42" s="229">
        <v>0.1515020249382999</v>
      </c>
      <c r="L42" s="229">
        <v>0.1550689012214595</v>
      </c>
      <c r="M42" s="229">
        <v>0.1369692902021741</v>
      </c>
      <c r="N42" s="229">
        <v>0.11724220953274821</v>
      </c>
      <c r="O42" s="229">
        <v>0.1275011868099144</v>
      </c>
      <c r="P42" s="229">
        <v>0.1180235451705586</v>
      </c>
      <c r="Q42" s="229">
        <v>0.1268107247665442</v>
      </c>
      <c r="R42" s="229">
        <v>0.1225903609846116</v>
      </c>
      <c r="S42" s="229">
        <v>0.1236417019028319</v>
      </c>
      <c r="T42" s="229">
        <v>0.13586457985058509</v>
      </c>
      <c r="U42" s="229">
        <v>0.13082768112907669</v>
      </c>
      <c r="V42" s="229">
        <v>0.10433695774899041</v>
      </c>
      <c r="W42" s="229">
        <v>0.1015767859553012</v>
      </c>
      <c r="X42" s="229">
        <v>9.4577795633930706E-2</v>
      </c>
      <c r="Y42" s="229">
        <v>8.2801324546597568E-2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1483</v>
      </c>
    </row>
    <row r="45" spans="1:105" ht="12" customHeight="1" x14ac:dyDescent="0.25">
      <c r="A45" s="146" t="s">
        <v>39</v>
      </c>
      <c r="B45" s="325">
        <v>0.14709068816719581</v>
      </c>
      <c r="C45" s="325">
        <v>0.17918436840126131</v>
      </c>
      <c r="D45" s="325">
        <v>0.12621203361599689</v>
      </c>
      <c r="E45" s="325">
        <v>9.2826096927460827E-2</v>
      </c>
      <c r="F45" s="325">
        <v>7.3271039704740804E-2</v>
      </c>
      <c r="G45" s="325">
        <v>8.1961560844997436E-2</v>
      </c>
      <c r="H45" s="325">
        <v>9.786939962496409E-2</v>
      </c>
      <c r="I45" s="325">
        <v>2.7925995793632641E-2</v>
      </c>
      <c r="J45" s="325">
        <v>8.1952748469250828E-3</v>
      </c>
      <c r="K45" s="325">
        <v>7.4478551868384086E-4</v>
      </c>
      <c r="L45" s="325">
        <v>2.2680872527230198E-3</v>
      </c>
      <c r="M45" s="325">
        <v>1.4344907058016519E-2</v>
      </c>
      <c r="N45" s="325">
        <v>9.7635562096438765E-3</v>
      </c>
      <c r="O45" s="325">
        <v>1.6555211069158361E-3</v>
      </c>
      <c r="P45" s="325">
        <v>0</v>
      </c>
      <c r="Q45" s="325">
        <v>1.925502489073905E-3</v>
      </c>
      <c r="R45" s="325">
        <v>1.8376158406682669E-3</v>
      </c>
      <c r="S45" s="325">
        <v>0</v>
      </c>
      <c r="T45" s="325">
        <v>0</v>
      </c>
      <c r="U45" s="325">
        <v>0</v>
      </c>
      <c r="V45" s="325">
        <v>0</v>
      </c>
      <c r="W45" s="325">
        <v>8.495093143626959E-5</v>
      </c>
      <c r="X45" s="325">
        <v>3.3918151229501861E-4</v>
      </c>
      <c r="Y45" s="325">
        <v>1.6736182051992369E-4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260.25355632474128</v>
      </c>
      <c r="C48" s="223">
        <v>257.40494453524178</v>
      </c>
      <c r="D48" s="223">
        <v>220.00878354645781</v>
      </c>
      <c r="E48" s="223">
        <v>221.99551924839801</v>
      </c>
      <c r="F48" s="223">
        <v>242.7966887993345</v>
      </c>
      <c r="G48" s="223">
        <v>250.61214839881549</v>
      </c>
      <c r="H48" s="223">
        <v>233.94816864239741</v>
      </c>
      <c r="I48" s="223">
        <v>254.15313042700919</v>
      </c>
      <c r="J48" s="223">
        <v>241.6736078933464</v>
      </c>
      <c r="K48" s="223">
        <v>206.3956105591605</v>
      </c>
      <c r="L48" s="223">
        <v>206.32742598084681</v>
      </c>
      <c r="M48" s="223">
        <v>182.7400059587504</v>
      </c>
      <c r="N48" s="223">
        <v>164.62145316245659</v>
      </c>
      <c r="O48" s="223">
        <v>156.23964437299151</v>
      </c>
      <c r="P48" s="223">
        <v>168.6100724666008</v>
      </c>
      <c r="Q48" s="223">
        <v>208.89750382001631</v>
      </c>
      <c r="R48" s="223">
        <v>227.4521284781313</v>
      </c>
      <c r="S48" s="223">
        <v>214.3933203868466</v>
      </c>
      <c r="T48" s="223">
        <v>224.03429728257609</v>
      </c>
      <c r="U48" s="223">
        <v>204.27147213183031</v>
      </c>
      <c r="V48" s="223">
        <v>200.3706283876588</v>
      </c>
      <c r="W48" s="223">
        <v>198.9876511413735</v>
      </c>
      <c r="X48" s="223">
        <v>190.03441393330789</v>
      </c>
      <c r="Y48" s="223">
        <v>191.2015714940587</v>
      </c>
      <c r="DA48" s="89" t="s">
        <v>1485</v>
      </c>
    </row>
    <row r="49" spans="1:105" ht="12" customHeight="1" x14ac:dyDescent="0.25">
      <c r="A49" s="55" t="s">
        <v>91</v>
      </c>
      <c r="B49" s="259">
        <v>1.872667536646913</v>
      </c>
      <c r="C49" s="259">
        <v>1.85217020743437</v>
      </c>
      <c r="D49" s="259">
        <v>1.5830842526912661</v>
      </c>
      <c r="E49" s="259">
        <v>1.5973799092251411</v>
      </c>
      <c r="F49" s="259">
        <v>1.74705576953769</v>
      </c>
      <c r="G49" s="259">
        <v>1.8032923016435991</v>
      </c>
      <c r="H49" s="259">
        <v>1.683385798301742</v>
      </c>
      <c r="I49" s="259">
        <v>1.828771615685209</v>
      </c>
      <c r="J49" s="259">
        <v>1.7389745844681199</v>
      </c>
      <c r="K49" s="259">
        <v>1.485129982693524</v>
      </c>
      <c r="L49" s="259">
        <v>1.4846393571355041</v>
      </c>
      <c r="M49" s="259">
        <v>1.3149148916089199</v>
      </c>
      <c r="N49" s="259">
        <v>1.1845419348975199</v>
      </c>
      <c r="O49" s="259">
        <v>1.1242302087484231</v>
      </c>
      <c r="P49" s="259">
        <v>1.2132422454425491</v>
      </c>
      <c r="Q49" s="259">
        <v>1.503132481317939</v>
      </c>
      <c r="R49" s="259">
        <v>1.6366432150141339</v>
      </c>
      <c r="S49" s="259">
        <v>1.542677905470609</v>
      </c>
      <c r="T49" s="259">
        <v>1.612050038974407</v>
      </c>
      <c r="U49" s="259">
        <v>1.4698456379476541</v>
      </c>
      <c r="V49" s="259">
        <v>1.441776920853288</v>
      </c>
      <c r="W49" s="259">
        <v>1.431825638613025</v>
      </c>
      <c r="X49" s="259">
        <v>1.3674021705759789</v>
      </c>
      <c r="Y49" s="259">
        <v>1.375800511428688</v>
      </c>
      <c r="DA49" s="67" t="s">
        <v>1486</v>
      </c>
    </row>
    <row r="50" spans="1:105" ht="12" customHeight="1" x14ac:dyDescent="0.25">
      <c r="A50" s="173" t="s">
        <v>92</v>
      </c>
      <c r="B50" s="224">
        <v>2.0967172314767168</v>
      </c>
      <c r="C50" s="224">
        <v>2.0737675607433079</v>
      </c>
      <c r="D50" s="224">
        <v>1.7724876234254181</v>
      </c>
      <c r="E50" s="224">
        <v>1.7884936409396199</v>
      </c>
      <c r="F50" s="224">
        <v>1.9560770209641081</v>
      </c>
      <c r="G50" s="224">
        <v>2.0190418044067071</v>
      </c>
      <c r="H50" s="224">
        <v>1.8847894468456019</v>
      </c>
      <c r="I50" s="224">
        <v>2.0475695146124941</v>
      </c>
      <c r="J50" s="224">
        <v>1.9470289867270969</v>
      </c>
      <c r="K50" s="224">
        <v>1.662813908373608</v>
      </c>
      <c r="L50" s="224">
        <v>1.662264583391158</v>
      </c>
      <c r="M50" s="224">
        <v>1.472233942869694</v>
      </c>
      <c r="N50" s="224">
        <v>1.32626290449477</v>
      </c>
      <c r="O50" s="224">
        <v>1.258735362631497</v>
      </c>
      <c r="P50" s="224">
        <v>1.3583969776769449</v>
      </c>
      <c r="Q50" s="224">
        <v>1.682970261990455</v>
      </c>
      <c r="R50" s="224">
        <v>1.832454487273254</v>
      </c>
      <c r="S50" s="224">
        <v>1.727246979893849</v>
      </c>
      <c r="T50" s="224">
        <v>1.8049189343947309</v>
      </c>
      <c r="U50" s="224">
        <v>1.645700914009494</v>
      </c>
      <c r="V50" s="224">
        <v>1.6142739993834321</v>
      </c>
      <c r="W50" s="224">
        <v>1.6031321258046289</v>
      </c>
      <c r="X50" s="224">
        <v>1.53100090501857</v>
      </c>
      <c r="Y50" s="224">
        <v>1.540404040191842</v>
      </c>
      <c r="DA50" s="177" t="s">
        <v>1487</v>
      </c>
    </row>
    <row r="51" spans="1:105" ht="12" customHeight="1" x14ac:dyDescent="0.25">
      <c r="A51" s="173" t="s">
        <v>93</v>
      </c>
      <c r="B51" s="224">
        <v>2.3144033292857942</v>
      </c>
      <c r="C51" s="224">
        <v>2.2439908078503472</v>
      </c>
      <c r="D51" s="224">
        <v>2.112153362165655</v>
      </c>
      <c r="E51" s="224">
        <v>1.9598487669979061</v>
      </c>
      <c r="F51" s="224">
        <v>2.099753177639279</v>
      </c>
      <c r="G51" s="224">
        <v>2.1832828482441089</v>
      </c>
      <c r="H51" s="224">
        <v>2.0431024124450481</v>
      </c>
      <c r="I51" s="224">
        <v>2.2082246193215851</v>
      </c>
      <c r="J51" s="224">
        <v>2.2185881235771312</v>
      </c>
      <c r="K51" s="224">
        <v>1.8617197431505961</v>
      </c>
      <c r="L51" s="224">
        <v>1.7490847782951311</v>
      </c>
      <c r="M51" s="224">
        <v>1.5795006699929479</v>
      </c>
      <c r="N51" s="224">
        <v>1.430125286401543</v>
      </c>
      <c r="O51" s="224">
        <v>1.52451717299034</v>
      </c>
      <c r="P51" s="224">
        <v>1.529567149481813</v>
      </c>
      <c r="Q51" s="224">
        <v>1.7195357715215469</v>
      </c>
      <c r="R51" s="224">
        <v>1.948496783426853</v>
      </c>
      <c r="S51" s="224">
        <v>1.820060124658426</v>
      </c>
      <c r="T51" s="224">
        <v>1.907868099281754</v>
      </c>
      <c r="U51" s="224">
        <v>1.714695667208824</v>
      </c>
      <c r="V51" s="224">
        <v>1.629018415609599</v>
      </c>
      <c r="W51" s="224">
        <v>1.644045624653439</v>
      </c>
      <c r="X51" s="224">
        <v>1.6079648108872779</v>
      </c>
      <c r="Y51" s="224">
        <v>1.702636803229775</v>
      </c>
      <c r="DA51" s="177" t="s">
        <v>1488</v>
      </c>
    </row>
    <row r="52" spans="1:105" ht="12" customHeight="1" x14ac:dyDescent="0.25">
      <c r="A52" s="173" t="s">
        <v>94</v>
      </c>
      <c r="B52" s="224">
        <v>1.5421685205961251</v>
      </c>
      <c r="C52" s="224">
        <v>1.525288676603914</v>
      </c>
      <c r="D52" s="224">
        <v>1.303692541348427</v>
      </c>
      <c r="E52" s="224">
        <v>1.3154652191229721</v>
      </c>
      <c r="F52" s="224">
        <v>1.43872543245505</v>
      </c>
      <c r="G52" s="224">
        <v>1.4850370215780799</v>
      </c>
      <c r="H52" s="224">
        <v>1.386292299810933</v>
      </c>
      <c r="I52" s="224">
        <v>1.5060196013859779</v>
      </c>
      <c r="J52" s="224">
        <v>1.4320704608813359</v>
      </c>
      <c r="K52" s="224">
        <v>1.2230257979504111</v>
      </c>
      <c r="L52" s="224">
        <v>1.22262176078088</v>
      </c>
      <c r="M52" s="224">
        <v>1.082851234092111</v>
      </c>
      <c r="N52" s="224">
        <v>0.9754872381650147</v>
      </c>
      <c r="O52" s="224">
        <v>0.92581966841769536</v>
      </c>
      <c r="P52" s="224">
        <v>0.99912235469676602</v>
      </c>
      <c r="Q52" s="224">
        <v>1.237851113243887</v>
      </c>
      <c r="R52" s="224">
        <v>1.3477991134300971</v>
      </c>
      <c r="S52" s="224">
        <v>1.2704173360615609</v>
      </c>
      <c r="T52" s="224">
        <v>1.3275462809503631</v>
      </c>
      <c r="U52" s="224">
        <v>1.2104389212818349</v>
      </c>
      <c r="V52" s="224">
        <v>1.187323930996931</v>
      </c>
      <c r="W52" s="224">
        <v>1.179128907635774</v>
      </c>
      <c r="X52" s="224">
        <v>1.126075259590881</v>
      </c>
      <c r="Y52" s="224">
        <v>1.1329914134915751</v>
      </c>
      <c r="DA52" s="177" t="s">
        <v>1489</v>
      </c>
    </row>
    <row r="53" spans="1:105" ht="12" customHeight="1" x14ac:dyDescent="0.25">
      <c r="A53" s="56" t="s">
        <v>95</v>
      </c>
      <c r="B53" s="260">
        <v>2.11684722636272</v>
      </c>
      <c r="C53" s="260">
        <v>2.0896583953364871</v>
      </c>
      <c r="D53" s="260">
        <v>1.793495756272586</v>
      </c>
      <c r="E53" s="260">
        <v>1.8076882432407479</v>
      </c>
      <c r="F53" s="260">
        <v>1.9804340710952719</v>
      </c>
      <c r="G53" s="260">
        <v>2.0440490484275999</v>
      </c>
      <c r="H53" s="260">
        <v>1.90506980066299</v>
      </c>
      <c r="I53" s="260">
        <v>2.0799827271053921</v>
      </c>
      <c r="J53" s="260">
        <v>1.9815194843179851</v>
      </c>
      <c r="K53" s="260">
        <v>1.6911685254020961</v>
      </c>
      <c r="L53" s="260">
        <v>1.689903178936798</v>
      </c>
      <c r="M53" s="260">
        <v>1.4951270295391761</v>
      </c>
      <c r="N53" s="260">
        <v>1.346277396428528</v>
      </c>
      <c r="O53" s="260">
        <v>1.2838987362827159</v>
      </c>
      <c r="P53" s="260">
        <v>1.381912374118148</v>
      </c>
      <c r="Q53" s="260">
        <v>1.7133619747669</v>
      </c>
      <c r="R53" s="260">
        <v>1.8637020306953951</v>
      </c>
      <c r="S53" s="260">
        <v>1.756279871236476</v>
      </c>
      <c r="T53" s="260">
        <v>1.836478200389561</v>
      </c>
      <c r="U53" s="260">
        <v>1.6762947172005129</v>
      </c>
      <c r="V53" s="260">
        <v>1.644302646079562</v>
      </c>
      <c r="W53" s="260">
        <v>1.631703816142585</v>
      </c>
      <c r="X53" s="260">
        <v>1.556795790449466</v>
      </c>
      <c r="Y53" s="260">
        <v>1.5675652894075049</v>
      </c>
      <c r="DA53" s="68" t="s">
        <v>1490</v>
      </c>
    </row>
    <row r="54" spans="1:105" ht="12" customHeight="1" x14ac:dyDescent="0.25">
      <c r="A54" s="37" t="s">
        <v>159</v>
      </c>
      <c r="B54" s="226">
        <v>1.7629804994315591E-2</v>
      </c>
      <c r="C54" s="226">
        <v>2.380338304207396E-2</v>
      </c>
      <c r="D54" s="226">
        <v>1.651411700530743E-2</v>
      </c>
      <c r="E54" s="226">
        <v>1.447365661303057E-2</v>
      </c>
      <c r="F54" s="226">
        <v>1.2793122973243301E-2</v>
      </c>
      <c r="G54" s="226">
        <v>1.297492014570345E-2</v>
      </c>
      <c r="H54" s="226">
        <v>1.2242088334403651E-2</v>
      </c>
      <c r="I54" s="226">
        <v>9.6553808482674301E-3</v>
      </c>
      <c r="J54" s="226">
        <v>6.0756683326609979E-3</v>
      </c>
      <c r="K54" s="226">
        <v>1.144536089744666E-2</v>
      </c>
      <c r="L54" s="226">
        <v>1.116481281996656E-2</v>
      </c>
      <c r="M54" s="226">
        <v>1.408429287687059E-2</v>
      </c>
      <c r="N54" s="226">
        <v>1.363353803939505E-2</v>
      </c>
      <c r="O54" s="226">
        <v>1.051469993502966E-2</v>
      </c>
      <c r="P54" s="226">
        <v>2.036078094661925E-2</v>
      </c>
      <c r="Q54" s="226">
        <v>1.4308407434266569E-2</v>
      </c>
      <c r="R54" s="226">
        <v>1.6220430235193529E-2</v>
      </c>
      <c r="S54" s="226">
        <v>1.977259068000975E-2</v>
      </c>
      <c r="T54" s="226">
        <v>1.7697724444239501E-2</v>
      </c>
      <c r="U54" s="226">
        <v>1.8054119826854231E-2</v>
      </c>
      <c r="V54" s="226">
        <v>3.0398024952793128E-2</v>
      </c>
      <c r="W54" s="226">
        <v>1.209276733703296E-2</v>
      </c>
      <c r="X54" s="226">
        <v>1.485465464510376E-2</v>
      </c>
      <c r="Y54" s="226">
        <v>6.1624404490009197E-3</v>
      </c>
      <c r="DA54" s="69" t="s">
        <v>1491</v>
      </c>
    </row>
    <row r="55" spans="1:105" ht="12" customHeight="1" x14ac:dyDescent="0.25">
      <c r="A55" s="37" t="s">
        <v>35</v>
      </c>
      <c r="B55" s="226">
        <v>1.7830874057832951</v>
      </c>
      <c r="C55" s="226">
        <v>1.771429683193944</v>
      </c>
      <c r="D55" s="226">
        <v>1.4542595861215091</v>
      </c>
      <c r="E55" s="226">
        <v>1.526763681465273</v>
      </c>
      <c r="F55" s="226">
        <v>1.69640753628716</v>
      </c>
      <c r="G55" s="226">
        <v>1.7495044302992411</v>
      </c>
      <c r="H55" s="226">
        <v>1.6232747361525219</v>
      </c>
      <c r="I55" s="226">
        <v>1.7808912731069131</v>
      </c>
      <c r="J55" s="226">
        <v>1.6587784618774111</v>
      </c>
      <c r="K55" s="226">
        <v>1.4118281868034099</v>
      </c>
      <c r="L55" s="226">
        <v>1.451478932056814</v>
      </c>
      <c r="M55" s="226">
        <v>1.269107932025485</v>
      </c>
      <c r="N55" s="226">
        <v>1.1344201148588859</v>
      </c>
      <c r="O55" s="226">
        <v>1.0255083231383819</v>
      </c>
      <c r="P55" s="226">
        <v>1.1401392572043481</v>
      </c>
      <c r="Q55" s="226">
        <v>1.4922497407968509</v>
      </c>
      <c r="R55" s="226">
        <v>1.593360259740229</v>
      </c>
      <c r="S55" s="226">
        <v>1.499522119753659</v>
      </c>
      <c r="T55" s="226">
        <v>1.574323171743542</v>
      </c>
      <c r="U55" s="226">
        <v>1.449612245008165</v>
      </c>
      <c r="V55" s="226">
        <v>1.4222394567981951</v>
      </c>
      <c r="W55" s="226">
        <v>1.4183278092915521</v>
      </c>
      <c r="X55" s="226">
        <v>1.3333746404879341</v>
      </c>
      <c r="Y55" s="226">
        <v>1.32701426133534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1494</v>
      </c>
    </row>
    <row r="58" spans="1:105" ht="12" customHeight="1" x14ac:dyDescent="0.25">
      <c r="A58" s="37" t="s">
        <v>40</v>
      </c>
      <c r="B58" s="226">
        <v>0.31613001558510972</v>
      </c>
      <c r="C58" s="226">
        <v>0.29442532910046881</v>
      </c>
      <c r="D58" s="226">
        <v>0.32272205314576963</v>
      </c>
      <c r="E58" s="226">
        <v>0.26645090516244441</v>
      </c>
      <c r="F58" s="226">
        <v>0.2712334118348681</v>
      </c>
      <c r="G58" s="226">
        <v>0.28156969798265552</v>
      </c>
      <c r="H58" s="226">
        <v>0.26955297617606427</v>
      </c>
      <c r="I58" s="226">
        <v>0.28943607315021158</v>
      </c>
      <c r="J58" s="226">
        <v>0.3166653541079123</v>
      </c>
      <c r="K58" s="226">
        <v>0.26789497770123971</v>
      </c>
      <c r="L58" s="226">
        <v>0.22725943406001761</v>
      </c>
      <c r="M58" s="226">
        <v>0.2119348046368206</v>
      </c>
      <c r="N58" s="226">
        <v>0.1982237435302468</v>
      </c>
      <c r="O58" s="226">
        <v>0.24787571320930429</v>
      </c>
      <c r="P58" s="226">
        <v>0.22141233596718091</v>
      </c>
      <c r="Q58" s="226">
        <v>0.20680382653578269</v>
      </c>
      <c r="R58" s="226">
        <v>0.25412134071997189</v>
      </c>
      <c r="S58" s="226">
        <v>0.23698516080280721</v>
      </c>
      <c r="T58" s="226">
        <v>0.2444573042017795</v>
      </c>
      <c r="U58" s="226">
        <v>0.20862835236549329</v>
      </c>
      <c r="V58" s="226">
        <v>0.19166516432857439</v>
      </c>
      <c r="W58" s="226">
        <v>0.20128323951399971</v>
      </c>
      <c r="X58" s="226">
        <v>0.20856649531642871</v>
      </c>
      <c r="Y58" s="226">
        <v>0.23438858762316411</v>
      </c>
      <c r="DA58" s="69" t="s">
        <v>1495</v>
      </c>
    </row>
    <row r="59" spans="1:105" ht="12" customHeight="1" x14ac:dyDescent="0.25">
      <c r="A59" s="57" t="s">
        <v>1496</v>
      </c>
      <c r="B59" s="261">
        <v>9.86947313801452</v>
      </c>
      <c r="C59" s="261">
        <v>9.5692080631706009</v>
      </c>
      <c r="D59" s="261">
        <v>9.0070043572283662</v>
      </c>
      <c r="E59" s="261">
        <v>8.3575211440893078</v>
      </c>
      <c r="F59" s="261">
        <v>8.9541253769137015</v>
      </c>
      <c r="G59" s="261">
        <v>9.3103268349007067</v>
      </c>
      <c r="H59" s="261">
        <v>8.7125455285538376</v>
      </c>
      <c r="I59" s="261">
        <v>9.4166877861440739</v>
      </c>
      <c r="J59" s="261">
        <v>9.4608816073210313</v>
      </c>
      <c r="K59" s="261">
        <v>7.9390626357274634</v>
      </c>
      <c r="L59" s="261">
        <v>7.4587454213613498</v>
      </c>
      <c r="M59" s="261">
        <v>6.7355759632362444</v>
      </c>
      <c r="N59" s="261">
        <v>6.0985839933487274</v>
      </c>
      <c r="O59" s="261">
        <v>6.5011059640642301</v>
      </c>
      <c r="P59" s="261">
        <v>6.5226409345248832</v>
      </c>
      <c r="Q59" s="261">
        <v>7.3327375104165871</v>
      </c>
      <c r="R59" s="261">
        <v>8.3091120809411549</v>
      </c>
      <c r="S59" s="261">
        <v>7.7614105901891124</v>
      </c>
      <c r="T59" s="261">
        <v>8.1358563213555222</v>
      </c>
      <c r="U59" s="261">
        <v>7.3120975126706726</v>
      </c>
      <c r="V59" s="261">
        <v>6.9467379737788866</v>
      </c>
      <c r="W59" s="261">
        <v>7.010819559784589</v>
      </c>
      <c r="X59" s="261">
        <v>6.8569576041967872</v>
      </c>
      <c r="Y59" s="261">
        <v>7.2606740496077604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42.268039887515549</v>
      </c>
      <c r="C60" s="261">
        <f t="shared" si="1"/>
        <v>42.353332241778155</v>
      </c>
      <c r="D60" s="261">
        <f t="shared" si="1"/>
        <v>35.319060446565018</v>
      </c>
      <c r="E60" s="261">
        <f t="shared" si="1"/>
        <v>35.860700964974725</v>
      </c>
      <c r="F60" s="261">
        <f t="shared" si="1"/>
        <v>39.075615602361935</v>
      </c>
      <c r="G60" s="261">
        <f t="shared" si="1"/>
        <v>40.377729283443784</v>
      </c>
      <c r="H60" s="261">
        <f t="shared" si="1"/>
        <v>37.892235980405196</v>
      </c>
      <c r="I60" s="261">
        <f t="shared" si="1"/>
        <v>40.112785105808001</v>
      </c>
      <c r="J60" s="261">
        <f t="shared" si="1"/>
        <v>37.58225699276646</v>
      </c>
      <c r="K60" s="261">
        <f t="shared" si="1"/>
        <v>32.110258937751524</v>
      </c>
      <c r="L60" s="261">
        <f t="shared" si="1"/>
        <v>32.406172485581067</v>
      </c>
      <c r="M60" s="261">
        <f t="shared" si="1"/>
        <v>28.77061665090045</v>
      </c>
      <c r="N60" s="261">
        <f t="shared" si="1"/>
        <v>25.868633839340202</v>
      </c>
      <c r="O60" s="261">
        <f t="shared" si="1"/>
        <v>24.022293230276446</v>
      </c>
      <c r="P60" s="261">
        <f t="shared" si="1"/>
        <v>26.201724569860861</v>
      </c>
      <c r="Q60" s="261">
        <f t="shared" si="1"/>
        <v>32.942981971162133</v>
      </c>
      <c r="R60" s="261">
        <f t="shared" si="1"/>
        <v>35.672953290249481</v>
      </c>
      <c r="S60" s="261">
        <f t="shared" si="1"/>
        <v>33.637059925274428</v>
      </c>
      <c r="T60" s="261">
        <f t="shared" si="1"/>
        <v>35.134138881804368</v>
      </c>
      <c r="U60" s="261">
        <f t="shared" si="1"/>
        <v>32.096483250927669</v>
      </c>
      <c r="V60" s="261">
        <f t="shared" si="1"/>
        <v>31.619896018093286</v>
      </c>
      <c r="W60" s="261">
        <f t="shared" si="1"/>
        <v>31.337378162616606</v>
      </c>
      <c r="X60" s="261">
        <f t="shared" si="1"/>
        <v>29.835429574562209</v>
      </c>
      <c r="Y60" s="261">
        <f t="shared" si="1"/>
        <v>29.797812028555974</v>
      </c>
      <c r="DA60" s="70"/>
    </row>
    <row r="61" spans="1:105" ht="12" customHeight="1" x14ac:dyDescent="0.25">
      <c r="A61" s="60" t="s">
        <v>1499</v>
      </c>
      <c r="B61" s="262">
        <v>33.596905708267869</v>
      </c>
      <c r="C61" s="262">
        <v>33.245172857683848</v>
      </c>
      <c r="D61" s="262">
        <v>28.069166913178609</v>
      </c>
      <c r="E61" s="262">
        <v>28.731953985631709</v>
      </c>
      <c r="F61" s="262">
        <v>31.566015769675051</v>
      </c>
      <c r="G61" s="262">
        <v>32.531828736371928</v>
      </c>
      <c r="H61" s="262">
        <v>30.318517029323822</v>
      </c>
      <c r="I61" s="262">
        <v>33.16331372132364</v>
      </c>
      <c r="J61" s="262">
        <v>31.327461610695959</v>
      </c>
      <c r="K61" s="262">
        <v>26.83890499277571</v>
      </c>
      <c r="L61" s="262">
        <v>27.067104381494669</v>
      </c>
      <c r="M61" s="262">
        <v>23.880122530893679</v>
      </c>
      <c r="N61" s="262">
        <v>21.502830395515758</v>
      </c>
      <c r="O61" s="262">
        <v>20.066701738525051</v>
      </c>
      <c r="P61" s="262">
        <v>21.90817369744569</v>
      </c>
      <c r="Q61" s="262">
        <v>27.513768468900569</v>
      </c>
      <c r="R61" s="262">
        <v>29.794292123142721</v>
      </c>
      <c r="S61" s="262">
        <v>28.125116327723269</v>
      </c>
      <c r="T61" s="262">
        <v>29.37687613960129</v>
      </c>
      <c r="U61" s="262">
        <v>26.836556354787039</v>
      </c>
      <c r="V61" s="262">
        <v>26.438171366938061</v>
      </c>
      <c r="W61" s="262">
        <v>26.200579392427699</v>
      </c>
      <c r="X61" s="262">
        <v>24.939659250913351</v>
      </c>
      <c r="Y61" s="262">
        <v>24.91108490417211</v>
      </c>
      <c r="DA61" s="72" t="s">
        <v>1500</v>
      </c>
    </row>
    <row r="62" spans="1:105" ht="12" customHeight="1" x14ac:dyDescent="0.25">
      <c r="A62" s="59" t="s">
        <v>28</v>
      </c>
      <c r="B62" s="230">
        <v>2.5793917172305161</v>
      </c>
      <c r="C62" s="230">
        <v>2.703302201936213</v>
      </c>
      <c r="D62" s="230">
        <v>1.8369276722365631</v>
      </c>
      <c r="E62" s="230">
        <v>1.797558816529764</v>
      </c>
      <c r="F62" s="230">
        <v>1.9715559673718841</v>
      </c>
      <c r="G62" s="230">
        <v>1.867274267440485</v>
      </c>
      <c r="H62" s="230">
        <v>1.629682954835316</v>
      </c>
      <c r="I62" s="230">
        <v>2.3294708519514651</v>
      </c>
      <c r="J62" s="230">
        <v>1.938625234781435</v>
      </c>
      <c r="K62" s="230">
        <v>1.608370746599705</v>
      </c>
      <c r="L62" s="230">
        <v>1.662666441020054</v>
      </c>
      <c r="M62" s="230">
        <v>1.5610664437559061</v>
      </c>
      <c r="N62" s="230">
        <v>1.497759822569672</v>
      </c>
      <c r="O62" s="230">
        <v>1.3129527315734419</v>
      </c>
      <c r="P62" s="230">
        <v>1.6643149062541449</v>
      </c>
      <c r="Q62" s="230">
        <v>1.7313625111259701</v>
      </c>
      <c r="R62" s="230">
        <v>1.8861104775424</v>
      </c>
      <c r="S62" s="230">
        <v>2.1401512897131689</v>
      </c>
      <c r="T62" s="230">
        <v>2.3250732976635891</v>
      </c>
      <c r="U62" s="230">
        <v>1.339336786120517</v>
      </c>
      <c r="V62" s="230">
        <v>1.243507329109754</v>
      </c>
      <c r="W62" s="230">
        <v>1.2760222563983861</v>
      </c>
      <c r="X62" s="230">
        <v>1.278433181926518</v>
      </c>
      <c r="Y62" s="230">
        <v>1.060646859195842</v>
      </c>
      <c r="DA62" s="71" t="s">
        <v>1501</v>
      </c>
    </row>
    <row r="63" spans="1:105" ht="12" customHeight="1" x14ac:dyDescent="0.25">
      <c r="A63" s="59" t="s">
        <v>31</v>
      </c>
      <c r="B63" s="295">
        <v>5.1324873070443422E-2</v>
      </c>
      <c r="C63" s="295">
        <v>5.1694220629256993E-2</v>
      </c>
      <c r="D63" s="295">
        <v>5.0766736372609388E-2</v>
      </c>
      <c r="E63" s="295">
        <v>5.2150233597355017E-2</v>
      </c>
      <c r="F63" s="295">
        <v>5.7198186397702487E-2</v>
      </c>
      <c r="G63" s="295">
        <v>5.8208295433196701E-2</v>
      </c>
      <c r="H63" s="295">
        <v>5.4585678497682942E-2</v>
      </c>
      <c r="I63" s="295">
        <v>5.6259791297904767E-2</v>
      </c>
      <c r="J63" s="295">
        <v>5.3907000206981012E-2</v>
      </c>
      <c r="K63" s="295">
        <v>0.1030000818101575</v>
      </c>
      <c r="L63" s="295">
        <v>9.8824442631756881E-2</v>
      </c>
      <c r="M63" s="295">
        <v>9.9162909393329279E-2</v>
      </c>
      <c r="N63" s="295">
        <v>9.6877466897741599E-2</v>
      </c>
      <c r="O63" s="295">
        <v>9.8613037567610362E-2</v>
      </c>
      <c r="P63" s="295">
        <v>5.2742699239963373E-2</v>
      </c>
      <c r="Q63" s="295">
        <v>1.7972933735736461E-2</v>
      </c>
      <c r="R63" s="295">
        <v>3.2782288658578219E-2</v>
      </c>
      <c r="S63" s="295">
        <v>2.8506939694120569E-2</v>
      </c>
      <c r="T63" s="295">
        <v>2.6033484058605571E-2</v>
      </c>
      <c r="U63" s="295">
        <v>2.2313055779091269E-2</v>
      </c>
      <c r="V63" s="295">
        <v>2.2596846048635291E-2</v>
      </c>
      <c r="W63" s="295">
        <v>4.1097695904697043E-2</v>
      </c>
      <c r="X63" s="295">
        <v>0.1109130226152483</v>
      </c>
      <c r="Y63" s="295">
        <v>4.5154147529486342E-2</v>
      </c>
      <c r="DA63" s="122" t="s">
        <v>1502</v>
      </c>
    </row>
    <row r="64" spans="1:105" ht="12" customHeight="1" x14ac:dyDescent="0.25">
      <c r="A64" s="59" t="s">
        <v>159</v>
      </c>
      <c r="B64" s="295">
        <v>0.29132017433446877</v>
      </c>
      <c r="C64" s="295">
        <v>0.39121776669060082</v>
      </c>
      <c r="D64" s="295">
        <v>0.288282091099545</v>
      </c>
      <c r="E64" s="295">
        <v>0.2466736049957127</v>
      </c>
      <c r="F64" s="295">
        <v>0.21642152832785599</v>
      </c>
      <c r="G64" s="295">
        <v>0.22026235724061621</v>
      </c>
      <c r="H64" s="295">
        <v>0.2065477174231426</v>
      </c>
      <c r="I64" s="295">
        <v>0.15963561054672001</v>
      </c>
      <c r="J64" s="295">
        <v>0.1022353472482703</v>
      </c>
      <c r="K64" s="295">
        <v>0.1953025137289765</v>
      </c>
      <c r="L64" s="295">
        <v>0.18734887112758139</v>
      </c>
      <c r="M64" s="295">
        <v>0.23499889548089639</v>
      </c>
      <c r="N64" s="295">
        <v>0.22956689717725001</v>
      </c>
      <c r="O64" s="295">
        <v>0.1870630543034279</v>
      </c>
      <c r="P64" s="295">
        <v>0.35005241532473402</v>
      </c>
      <c r="Q64" s="295">
        <v>0.24234495422679711</v>
      </c>
      <c r="R64" s="295">
        <v>0.27831408183104328</v>
      </c>
      <c r="S64" s="295">
        <v>0.33416408087201682</v>
      </c>
      <c r="T64" s="295">
        <v>0.30043237506155213</v>
      </c>
      <c r="U64" s="295">
        <v>0.31337300205369178</v>
      </c>
      <c r="V64" s="295">
        <v>0.52675298291681516</v>
      </c>
      <c r="W64" s="295">
        <v>0.21036462315101051</v>
      </c>
      <c r="X64" s="295">
        <v>0.25947497829248051</v>
      </c>
      <c r="Y64" s="295">
        <v>0.1100369097308954</v>
      </c>
      <c r="DA64" s="122" t="s">
        <v>1503</v>
      </c>
    </row>
    <row r="65" spans="1:105" ht="12" customHeight="1" x14ac:dyDescent="0.25">
      <c r="A65" s="59" t="s">
        <v>32</v>
      </c>
      <c r="B65" s="295">
        <v>1.2105989716235519</v>
      </c>
      <c r="C65" s="295">
        <v>0.98482966904871017</v>
      </c>
      <c r="D65" s="295">
        <v>0.50660786994485907</v>
      </c>
      <c r="E65" s="295">
        <v>0.61503544571371616</v>
      </c>
      <c r="F65" s="295">
        <v>0.62267839257725066</v>
      </c>
      <c r="G65" s="295">
        <v>0.68648139148138976</v>
      </c>
      <c r="H65" s="295">
        <v>1.0399150047200361</v>
      </c>
      <c r="I65" s="295">
        <v>1.1738820114496069</v>
      </c>
      <c r="J65" s="295">
        <v>1.3204080423487861</v>
      </c>
      <c r="K65" s="295">
        <v>0.8409341977411402</v>
      </c>
      <c r="L65" s="295">
        <v>0.76201756989036129</v>
      </c>
      <c r="M65" s="295">
        <v>0.80960597497441167</v>
      </c>
      <c r="N65" s="295">
        <v>0.5768123502016157</v>
      </c>
      <c r="O65" s="295">
        <v>0.22364175440081269</v>
      </c>
      <c r="P65" s="295">
        <v>0.23923691775692801</v>
      </c>
      <c r="Q65" s="295">
        <v>0.24749361967858599</v>
      </c>
      <c r="R65" s="295">
        <v>0.25782291981819849</v>
      </c>
      <c r="S65" s="295">
        <v>0.27981669597986802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1504</v>
      </c>
    </row>
    <row r="66" spans="1:105" ht="12" customHeight="1" x14ac:dyDescent="0.25">
      <c r="A66" s="59" t="s">
        <v>35</v>
      </c>
      <c r="B66" s="295">
        <v>29.464269972008889</v>
      </c>
      <c r="C66" s="295">
        <v>29.114128999379069</v>
      </c>
      <c r="D66" s="295">
        <v>25.38658254352503</v>
      </c>
      <c r="E66" s="295">
        <v>26.020535884795159</v>
      </c>
      <c r="F66" s="295">
        <v>28.698161695000358</v>
      </c>
      <c r="G66" s="295">
        <v>29.699602424776241</v>
      </c>
      <c r="H66" s="295">
        <v>27.387785673847642</v>
      </c>
      <c r="I66" s="295">
        <v>29.44406545607794</v>
      </c>
      <c r="J66" s="295">
        <v>27.91228598611049</v>
      </c>
      <c r="K66" s="295">
        <v>24.091297452895731</v>
      </c>
      <c r="L66" s="295">
        <v>24.35624705682492</v>
      </c>
      <c r="M66" s="295">
        <v>21.175288307289129</v>
      </c>
      <c r="N66" s="295">
        <v>19.10181385866948</v>
      </c>
      <c r="O66" s="295">
        <v>18.24443116067976</v>
      </c>
      <c r="P66" s="295">
        <v>19.601826758869919</v>
      </c>
      <c r="Q66" s="295">
        <v>25.274594450133481</v>
      </c>
      <c r="R66" s="295">
        <v>27.339262355292501</v>
      </c>
      <c r="S66" s="295">
        <v>25.342477321464099</v>
      </c>
      <c r="T66" s="295">
        <v>26.725336982817549</v>
      </c>
      <c r="U66" s="295">
        <v>25.161533510833738</v>
      </c>
      <c r="V66" s="295">
        <v>24.64531420886285</v>
      </c>
      <c r="W66" s="295">
        <v>24.67309481697361</v>
      </c>
      <c r="X66" s="295">
        <v>23.290838068079101</v>
      </c>
      <c r="Y66" s="295">
        <v>23.69524698771588</v>
      </c>
      <c r="DA66" s="122" t="s">
        <v>1505</v>
      </c>
    </row>
    <row r="67" spans="1:105" ht="12" customHeight="1" x14ac:dyDescent="0.25">
      <c r="A67" s="60" t="s">
        <v>1506</v>
      </c>
      <c r="B67" s="262">
        <v>8.6711341792476802</v>
      </c>
      <c r="C67" s="262">
        <v>9.1081593840943071</v>
      </c>
      <c r="D67" s="262">
        <v>7.2498935333864072</v>
      </c>
      <c r="E67" s="262">
        <v>7.1287469793430143</v>
      </c>
      <c r="F67" s="262">
        <v>7.5095998326868854</v>
      </c>
      <c r="G67" s="262">
        <v>7.8459005470718566</v>
      </c>
      <c r="H67" s="262">
        <v>7.5737189510813723</v>
      </c>
      <c r="I67" s="262">
        <v>6.9494713844843634</v>
      </c>
      <c r="J67" s="262">
        <v>6.2547953820705047</v>
      </c>
      <c r="K67" s="262">
        <v>5.2713539449758118</v>
      </c>
      <c r="L67" s="262">
        <v>5.3390681040863974</v>
      </c>
      <c r="M67" s="262">
        <v>4.8904941200067693</v>
      </c>
      <c r="N67" s="262">
        <v>4.3658034438244444</v>
      </c>
      <c r="O67" s="262">
        <v>3.955591491751397</v>
      </c>
      <c r="P67" s="262">
        <v>4.2935508724151719</v>
      </c>
      <c r="Q67" s="262">
        <v>5.4292135022615673</v>
      </c>
      <c r="R67" s="262">
        <v>5.878661167106757</v>
      </c>
      <c r="S67" s="262">
        <v>5.5119435975511584</v>
      </c>
      <c r="T67" s="262">
        <v>5.7572627422030793</v>
      </c>
      <c r="U67" s="262">
        <v>5.2599268961406294</v>
      </c>
      <c r="V67" s="262">
        <v>5.1817246511552231</v>
      </c>
      <c r="W67" s="262">
        <v>5.136798770188908</v>
      </c>
      <c r="X67" s="262">
        <v>4.8957703236488586</v>
      </c>
      <c r="Y67" s="262">
        <v>4.8867271243838637</v>
      </c>
      <c r="DA67" s="72" t="s">
        <v>1507</v>
      </c>
    </row>
    <row r="68" spans="1:105" ht="12" customHeight="1" x14ac:dyDescent="0.25">
      <c r="A68" s="147" t="s">
        <v>28</v>
      </c>
      <c r="B68" s="229">
        <v>0.38178705590375572</v>
      </c>
      <c r="C68" s="229">
        <v>0.37646977931944969</v>
      </c>
      <c r="D68" s="229">
        <v>0.27169836762911631</v>
      </c>
      <c r="E68" s="229">
        <v>0.27697140449744562</v>
      </c>
      <c r="F68" s="229">
        <v>0.31697279534264677</v>
      </c>
      <c r="G68" s="229">
        <v>0.29601887511541269</v>
      </c>
      <c r="H68" s="229">
        <v>0.24931425325051351</v>
      </c>
      <c r="I68" s="229">
        <v>0.42635345824550658</v>
      </c>
      <c r="J68" s="229">
        <v>0.37278864635726627</v>
      </c>
      <c r="K68" s="229">
        <v>0.3145077403886859</v>
      </c>
      <c r="L68" s="229">
        <v>0.32370554491205072</v>
      </c>
      <c r="M68" s="229">
        <v>0.2925295647927148</v>
      </c>
      <c r="N68" s="229">
        <v>0.28314918207951589</v>
      </c>
      <c r="O68" s="229">
        <v>0.25579238145394251</v>
      </c>
      <c r="P68" s="229">
        <v>0.32617144707749868</v>
      </c>
      <c r="Q68" s="229">
        <v>0.33694500875342592</v>
      </c>
      <c r="R68" s="229">
        <v>0.36709317862707769</v>
      </c>
      <c r="S68" s="229">
        <v>0.41942557896187288</v>
      </c>
      <c r="T68" s="229">
        <v>0.4556664842755303</v>
      </c>
      <c r="U68" s="229">
        <v>0.26240488778880811</v>
      </c>
      <c r="V68" s="229">
        <v>0.2436508176798608</v>
      </c>
      <c r="W68" s="229">
        <v>0.2499712991619174</v>
      </c>
      <c r="X68" s="229">
        <v>0.25012105249021188</v>
      </c>
      <c r="Y68" s="229">
        <v>0.20765896425820729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7.5968190691244938E-3</v>
      </c>
      <c r="C70" s="229">
        <v>7.1990885142062047E-3</v>
      </c>
      <c r="D70" s="229">
        <v>7.5088636372392398E-3</v>
      </c>
      <c r="E70" s="229">
        <v>8.035410753465113E-3</v>
      </c>
      <c r="F70" s="229">
        <v>9.1959190259140629E-3</v>
      </c>
      <c r="G70" s="229">
        <v>9.2277575056711348E-3</v>
      </c>
      <c r="H70" s="229">
        <v>8.3506964544509624E-3</v>
      </c>
      <c r="I70" s="229">
        <v>1.0296997946953461E-2</v>
      </c>
      <c r="J70" s="229">
        <v>1.0366066259633201E-2</v>
      </c>
      <c r="K70" s="229">
        <v>2.014107944853389E-2</v>
      </c>
      <c r="L70" s="229">
        <v>1.924019109516429E-2</v>
      </c>
      <c r="M70" s="229">
        <v>1.8582221688538101E-2</v>
      </c>
      <c r="N70" s="229">
        <v>1.8314535548809529E-2</v>
      </c>
      <c r="O70" s="229">
        <v>1.9212012066570871E-2</v>
      </c>
      <c r="P70" s="229">
        <v>1.033648287906711E-2</v>
      </c>
      <c r="Q70" s="229">
        <v>3.4977598717752601E-3</v>
      </c>
      <c r="R70" s="229">
        <v>6.3804080883047547E-3</v>
      </c>
      <c r="S70" s="229">
        <v>5.5867731141755741E-3</v>
      </c>
      <c r="T70" s="229">
        <v>5.1020267474355726E-3</v>
      </c>
      <c r="U70" s="229">
        <v>4.3716076184970891E-3</v>
      </c>
      <c r="V70" s="229">
        <v>4.4275895186541171E-3</v>
      </c>
      <c r="W70" s="229">
        <v>8.0509915766321279E-3</v>
      </c>
      <c r="X70" s="229">
        <v>2.1699751182609021E-2</v>
      </c>
      <c r="Y70" s="229">
        <v>8.8405140944315778E-3</v>
      </c>
      <c r="DA70" s="73" t="s">
        <v>1510</v>
      </c>
    </row>
    <row r="71" spans="1:105" ht="12" customHeight="1" x14ac:dyDescent="0.25">
      <c r="A71" s="147" t="s">
        <v>159</v>
      </c>
      <c r="B71" s="229">
        <v>4.3119573867572418E-2</v>
      </c>
      <c r="C71" s="229">
        <v>5.4482131589420342E-2</v>
      </c>
      <c r="D71" s="229">
        <v>4.2639552309149169E-2</v>
      </c>
      <c r="E71" s="229">
        <v>3.8007955122162422E-2</v>
      </c>
      <c r="F71" s="229">
        <v>3.4794719471166163E-2</v>
      </c>
      <c r="G71" s="229">
        <v>3.4918177986788208E-2</v>
      </c>
      <c r="H71" s="229">
        <v>3.1598348486839657E-2</v>
      </c>
      <c r="I71" s="229">
        <v>2.9217448485655061E-2</v>
      </c>
      <c r="J71" s="229">
        <v>1.9659383374757641E-2</v>
      </c>
      <c r="K71" s="229">
        <v>3.8190294380191253E-2</v>
      </c>
      <c r="L71" s="229">
        <v>3.6475066147245223E-2</v>
      </c>
      <c r="M71" s="229">
        <v>4.4036642320231939E-2</v>
      </c>
      <c r="N71" s="229">
        <v>4.3399267485189151E-2</v>
      </c>
      <c r="O71" s="229">
        <v>3.644404173254541E-2</v>
      </c>
      <c r="P71" s="229">
        <v>6.8603064498424321E-2</v>
      </c>
      <c r="Q71" s="229">
        <v>4.7163388486557989E-2</v>
      </c>
      <c r="R71" s="229">
        <v>5.4168195433153023E-2</v>
      </c>
      <c r="S71" s="229">
        <v>6.5489278146682844E-2</v>
      </c>
      <c r="T71" s="229">
        <v>5.8878558471429462E-2</v>
      </c>
      <c r="U71" s="229">
        <v>6.139651228286476E-2</v>
      </c>
      <c r="V71" s="229">
        <v>0.10321112871515691</v>
      </c>
      <c r="W71" s="229">
        <v>4.1210188837292237E-2</v>
      </c>
      <c r="X71" s="229">
        <v>5.0765386555118697E-2</v>
      </c>
      <c r="Y71" s="229">
        <v>2.1543599084634119E-2</v>
      </c>
      <c r="DA71" s="73" t="s">
        <v>1511</v>
      </c>
    </row>
    <row r="72" spans="1:105" ht="12" customHeight="1" x14ac:dyDescent="0.25">
      <c r="A72" s="147" t="s">
        <v>32</v>
      </c>
      <c r="B72" s="229">
        <v>0.1791860515674305</v>
      </c>
      <c r="C72" s="229">
        <v>0.13715026307767689</v>
      </c>
      <c r="D72" s="229">
        <v>7.4931927572571153E-2</v>
      </c>
      <c r="E72" s="229">
        <v>9.4765873388165583E-2</v>
      </c>
      <c r="F72" s="229">
        <v>0.1001098188238488</v>
      </c>
      <c r="G72" s="229">
        <v>0.10882785289625981</v>
      </c>
      <c r="H72" s="229">
        <v>0.15908961437961389</v>
      </c>
      <c r="I72" s="229">
        <v>0.21485079100022131</v>
      </c>
      <c r="J72" s="229">
        <v>0.25390834593254819</v>
      </c>
      <c r="K72" s="229">
        <v>0.16443989354213431</v>
      </c>
      <c r="L72" s="229">
        <v>0.14835766610083459</v>
      </c>
      <c r="M72" s="229">
        <v>0.151712750254901</v>
      </c>
      <c r="N72" s="229">
        <v>0.1090454842704618</v>
      </c>
      <c r="O72" s="229">
        <v>4.3570385723000218E-2</v>
      </c>
      <c r="P72" s="229">
        <v>4.6885509085996313E-2</v>
      </c>
      <c r="Q72" s="229">
        <v>4.8165383802139423E-2</v>
      </c>
      <c r="R72" s="229">
        <v>5.0180006042010339E-2</v>
      </c>
      <c r="S72" s="229">
        <v>5.4838309926343483E-2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1512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4.4350375311531122E-5</v>
      </c>
      <c r="S73" s="229">
        <v>0</v>
      </c>
      <c r="T73" s="229">
        <v>0</v>
      </c>
      <c r="U73" s="229">
        <v>2.068206756243733E-3</v>
      </c>
      <c r="V73" s="229">
        <v>1.472053748788397E-3</v>
      </c>
      <c r="W73" s="229">
        <v>9.2957038920241986E-5</v>
      </c>
      <c r="X73" s="229">
        <v>7.0001740799394629E-5</v>
      </c>
      <c r="Y73" s="229">
        <v>1.2830425769669841E-4</v>
      </c>
      <c r="DA73" s="73" t="s">
        <v>1513</v>
      </c>
    </row>
    <row r="74" spans="1:105" ht="12" customHeight="1" x14ac:dyDescent="0.25">
      <c r="A74" s="147" t="s">
        <v>35</v>
      </c>
      <c r="B74" s="229">
        <v>4.3611355389807978</v>
      </c>
      <c r="C74" s="229">
        <v>4.0545188442578928</v>
      </c>
      <c r="D74" s="229">
        <v>3.7549072513886652</v>
      </c>
      <c r="E74" s="229">
        <v>4.0092954419711839</v>
      </c>
      <c r="F74" s="229">
        <v>4.6138870436355726</v>
      </c>
      <c r="G74" s="229">
        <v>4.708276151209513</v>
      </c>
      <c r="H74" s="229">
        <v>4.1898734432983282</v>
      </c>
      <c r="I74" s="229">
        <v>5.3890260620730208</v>
      </c>
      <c r="J74" s="229">
        <v>5.3674032106943814</v>
      </c>
      <c r="K74" s="229">
        <v>4.7109160254005138</v>
      </c>
      <c r="L74" s="229">
        <v>4.7419326156032904</v>
      </c>
      <c r="M74" s="229">
        <v>3.9680552340795381</v>
      </c>
      <c r="N74" s="229">
        <v>3.6111684188709949</v>
      </c>
      <c r="O74" s="229">
        <v>3.5544207972134072</v>
      </c>
      <c r="P74" s="229">
        <v>3.8415543688741862</v>
      </c>
      <c r="Q74" s="229">
        <v>4.9187552540346626</v>
      </c>
      <c r="R74" s="229">
        <v>5.3210333322578753</v>
      </c>
      <c r="S74" s="229">
        <v>4.966603657402084</v>
      </c>
      <c r="T74" s="229">
        <v>5.2376156727086842</v>
      </c>
      <c r="U74" s="229">
        <v>4.9296856816942158</v>
      </c>
      <c r="V74" s="229">
        <v>4.8289630614927628</v>
      </c>
      <c r="W74" s="229">
        <v>4.8334310274118666</v>
      </c>
      <c r="X74" s="229">
        <v>4.5567723157719771</v>
      </c>
      <c r="Y74" s="229">
        <v>4.6391788224801989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1516</v>
      </c>
    </row>
    <row r="77" spans="1:105" ht="12" customHeight="1" x14ac:dyDescent="0.25">
      <c r="A77" s="147" t="s">
        <v>39</v>
      </c>
      <c r="B77" s="229">
        <v>3.6983091398589991</v>
      </c>
      <c r="C77" s="229">
        <v>4.4783392773356621</v>
      </c>
      <c r="D77" s="229">
        <v>3.098207570849667</v>
      </c>
      <c r="E77" s="229">
        <v>2.7016708936105909</v>
      </c>
      <c r="F77" s="229">
        <v>2.434639536387738</v>
      </c>
      <c r="G77" s="229">
        <v>2.6886317323582118</v>
      </c>
      <c r="H77" s="229">
        <v>2.9354925952116271</v>
      </c>
      <c r="I77" s="229">
        <v>0.87972662673300539</v>
      </c>
      <c r="J77" s="229">
        <v>0.2306697294519181</v>
      </c>
      <c r="K77" s="229">
        <v>2.3158911815751949E-2</v>
      </c>
      <c r="L77" s="229">
        <v>6.9357020227812025E-2</v>
      </c>
      <c r="M77" s="229">
        <v>0.41557770687084622</v>
      </c>
      <c r="N77" s="229">
        <v>0.3007265555694727</v>
      </c>
      <c r="O77" s="229">
        <v>4.6151873561931733E-2</v>
      </c>
      <c r="P77" s="229">
        <v>0</v>
      </c>
      <c r="Q77" s="229">
        <v>7.4686707313006348E-2</v>
      </c>
      <c r="R77" s="229">
        <v>7.9761696283024541E-2</v>
      </c>
      <c r="S77" s="229">
        <v>0</v>
      </c>
      <c r="T77" s="229">
        <v>0</v>
      </c>
      <c r="U77" s="229">
        <v>0</v>
      </c>
      <c r="V77" s="229">
        <v>0</v>
      </c>
      <c r="W77" s="229">
        <v>4.0423061622789471E-3</v>
      </c>
      <c r="X77" s="229">
        <v>1.6341815908142439E-2</v>
      </c>
      <c r="Y77" s="229">
        <v>9.3769202086957052E-3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169.94510733827926</v>
      </c>
      <c r="C79" s="261">
        <f t="shared" si="2"/>
        <v>167.97102206073814</v>
      </c>
      <c r="D79" s="261">
        <f t="shared" si="2"/>
        <v>142.73730139990948</v>
      </c>
      <c r="E79" s="261">
        <f t="shared" si="2"/>
        <v>145.25449246562613</v>
      </c>
      <c r="F79" s="261">
        <f t="shared" si="2"/>
        <v>159.35670104106023</v>
      </c>
      <c r="G79" s="261">
        <f t="shared" si="2"/>
        <v>164.31385733745518</v>
      </c>
      <c r="H79" s="261">
        <f t="shared" si="2"/>
        <v>153.16999915702934</v>
      </c>
      <c r="I79" s="261">
        <f t="shared" si="2"/>
        <v>167.42980973441368</v>
      </c>
      <c r="J79" s="261">
        <f t="shared" si="2"/>
        <v>158.72085590857617</v>
      </c>
      <c r="K79" s="261">
        <f t="shared" si="2"/>
        <v>135.81499426114789</v>
      </c>
      <c r="L79" s="261">
        <f t="shared" si="2"/>
        <v>136.42763611767924</v>
      </c>
      <c r="M79" s="261">
        <f t="shared" si="2"/>
        <v>120.51757889439317</v>
      </c>
      <c r="N79" s="261">
        <f t="shared" si="2"/>
        <v>108.55311678440516</v>
      </c>
      <c r="O79" s="261">
        <f t="shared" si="2"/>
        <v>102.10451071926633</v>
      </c>
      <c r="P79" s="261">
        <f t="shared" si="2"/>
        <v>110.90530450952551</v>
      </c>
      <c r="Q79" s="261">
        <f t="shared" si="2"/>
        <v>138.43247142657941</v>
      </c>
      <c r="R79" s="261">
        <f t="shared" si="2"/>
        <v>150.27171132476772</v>
      </c>
      <c r="S79" s="261">
        <f t="shared" si="2"/>
        <v>141.77138372163236</v>
      </c>
      <c r="T79" s="261">
        <f t="shared" si="2"/>
        <v>148.10988761751378</v>
      </c>
      <c r="U79" s="261">
        <f t="shared" si="2"/>
        <v>135.19585633235295</v>
      </c>
      <c r="V79" s="261">
        <f t="shared" si="2"/>
        <v>132.93184213651446</v>
      </c>
      <c r="W79" s="261">
        <f t="shared" si="2"/>
        <v>131.85368205664713</v>
      </c>
      <c r="X79" s="261">
        <f t="shared" si="2"/>
        <v>125.6896584586583</v>
      </c>
      <c r="Y79" s="261">
        <f t="shared" si="2"/>
        <v>125.95328776080952</v>
      </c>
      <c r="DA79" s="70"/>
    </row>
    <row r="80" spans="1:105" ht="12" customHeight="1" x14ac:dyDescent="0.25">
      <c r="A80" s="60" t="s">
        <v>1521</v>
      </c>
      <c r="B80" s="262">
        <v>160.17807890814271</v>
      </c>
      <c r="C80" s="262">
        <v>158.5011419668468</v>
      </c>
      <c r="D80" s="262">
        <v>133.82378936160521</v>
      </c>
      <c r="E80" s="262">
        <v>136.9837220325644</v>
      </c>
      <c r="F80" s="262">
        <v>150.49551910152289</v>
      </c>
      <c r="G80" s="262">
        <v>155.1001712957875</v>
      </c>
      <c r="H80" s="262">
        <v>144.54788947738709</v>
      </c>
      <c r="I80" s="262">
        <v>158.11086676361481</v>
      </c>
      <c r="J80" s="262">
        <v>149.35817784656871</v>
      </c>
      <c r="K80" s="262">
        <v>127.9583387550786</v>
      </c>
      <c r="L80" s="262">
        <v>129.04631215389139</v>
      </c>
      <c r="M80" s="262">
        <v>113.8519179207713</v>
      </c>
      <c r="N80" s="262">
        <v>102.5178358313435</v>
      </c>
      <c r="O80" s="262">
        <v>95.670885956281325</v>
      </c>
      <c r="P80" s="262">
        <v>104.45036830814961</v>
      </c>
      <c r="Q80" s="262">
        <v>131.1758474170251</v>
      </c>
      <c r="R80" s="262">
        <v>142.04884747085489</v>
      </c>
      <c r="S80" s="262">
        <v>134.09053624048809</v>
      </c>
      <c r="T80" s="262">
        <v>140.05848113583289</v>
      </c>
      <c r="U80" s="262">
        <v>127.9596580782532</v>
      </c>
      <c r="V80" s="262">
        <v>126.0572110049628</v>
      </c>
      <c r="W80" s="262">
        <v>124.9156345032041</v>
      </c>
      <c r="X80" s="262">
        <v>118.9038757803031</v>
      </c>
      <c r="Y80" s="262">
        <v>118.7679791964316</v>
      </c>
      <c r="DA80" s="72" t="s">
        <v>1522</v>
      </c>
    </row>
    <row r="81" spans="1:105" ht="12" customHeight="1" x14ac:dyDescent="0.25">
      <c r="A81" s="59" t="s">
        <v>28</v>
      </c>
      <c r="B81" s="230">
        <v>12.297620906078979</v>
      </c>
      <c r="C81" s="230">
        <v>12.88838195916761</v>
      </c>
      <c r="D81" s="230">
        <v>8.7578168116729422</v>
      </c>
      <c r="E81" s="230">
        <v>8.5701201311904054</v>
      </c>
      <c r="F81" s="230">
        <v>9.3996765671130866</v>
      </c>
      <c r="G81" s="230">
        <v>8.9024985678851269</v>
      </c>
      <c r="H81" s="230">
        <v>7.7697478214675924</v>
      </c>
      <c r="I81" s="230">
        <v>11.10608724440586</v>
      </c>
      <c r="J81" s="230">
        <v>9.2426745643340649</v>
      </c>
      <c r="K81" s="230">
        <v>7.6681388041934122</v>
      </c>
      <c r="L81" s="230">
        <v>7.9270013345928971</v>
      </c>
      <c r="M81" s="230">
        <v>7.4426087384366681</v>
      </c>
      <c r="N81" s="230">
        <v>7.1407853189876294</v>
      </c>
      <c r="O81" s="230">
        <v>6.2596909390044839</v>
      </c>
      <c r="P81" s="230">
        <v>7.9348606296314426</v>
      </c>
      <c r="Q81" s="230">
        <v>8.254519726722588</v>
      </c>
      <c r="R81" s="230">
        <v>8.9922515816577562</v>
      </c>
      <c r="S81" s="230">
        <v>10.203479008921899</v>
      </c>
      <c r="T81" s="230">
        <v>11.0851212720082</v>
      </c>
      <c r="U81" s="230">
        <v>6.3835943697534931</v>
      </c>
      <c r="V81" s="230">
        <v>5.9273590558221771</v>
      </c>
      <c r="W81" s="230">
        <v>6.0835388667369186</v>
      </c>
      <c r="X81" s="230">
        <v>6.0950503748860694</v>
      </c>
      <c r="Y81" s="230">
        <v>5.0566874459534956</v>
      </c>
      <c r="DA81" s="71" t="s">
        <v>1523</v>
      </c>
    </row>
    <row r="82" spans="1:105" ht="12" customHeight="1" x14ac:dyDescent="0.25">
      <c r="A82" s="59" t="s">
        <v>31</v>
      </c>
      <c r="B82" s="295">
        <v>0.24469871243543601</v>
      </c>
      <c r="C82" s="295">
        <v>0.24645963003105881</v>
      </c>
      <c r="D82" s="295">
        <v>0.24203771547329039</v>
      </c>
      <c r="E82" s="295">
        <v>0.24863373742718031</v>
      </c>
      <c r="F82" s="295">
        <v>0.27270057825471689</v>
      </c>
      <c r="G82" s="295">
        <v>0.27751641832636381</v>
      </c>
      <c r="H82" s="295">
        <v>0.26024507118537088</v>
      </c>
      <c r="I82" s="295">
        <v>0.26822664468334562</v>
      </c>
      <c r="J82" s="295">
        <v>0.25700937484639091</v>
      </c>
      <c r="K82" s="295">
        <v>0.491067700549354</v>
      </c>
      <c r="L82" s="295">
        <v>0.47115974034559061</v>
      </c>
      <c r="M82" s="295">
        <v>0.47277342929997501</v>
      </c>
      <c r="N82" s="295">
        <v>0.46187725357542969</v>
      </c>
      <c r="O82" s="295">
        <v>0.47015183630405538</v>
      </c>
      <c r="P82" s="295">
        <v>0.25145840256974228</v>
      </c>
      <c r="Q82" s="295">
        <v>8.5688545937287142E-2</v>
      </c>
      <c r="R82" s="295">
        <v>0.15629338289057579</v>
      </c>
      <c r="S82" s="295">
        <v>0.13591093404267929</v>
      </c>
      <c r="T82" s="295">
        <v>0.12411837863886981</v>
      </c>
      <c r="U82" s="295">
        <v>0.1063492757904327</v>
      </c>
      <c r="V82" s="295">
        <v>0.10771116255123921</v>
      </c>
      <c r="W82" s="295">
        <v>0.19593657486449101</v>
      </c>
      <c r="X82" s="295">
        <v>0.52878826177844973</v>
      </c>
      <c r="Y82" s="295">
        <v>0.2152746778679952</v>
      </c>
      <c r="DA82" s="122" t="s">
        <v>1524</v>
      </c>
    </row>
    <row r="83" spans="1:105" ht="12" customHeight="1" x14ac:dyDescent="0.25">
      <c r="A83" s="59" t="s">
        <v>159</v>
      </c>
      <c r="B83" s="295">
        <v>1.388910820456811</v>
      </c>
      <c r="C83" s="295">
        <v>1.865186956422993</v>
      </c>
      <c r="D83" s="295">
        <v>1.3744263217842621</v>
      </c>
      <c r="E83" s="295">
        <v>1.1760518813444141</v>
      </c>
      <c r="F83" s="295">
        <v>1.0318207558438699</v>
      </c>
      <c r="G83" s="295">
        <v>1.050132459963377</v>
      </c>
      <c r="H83" s="295">
        <v>0.9847459425871814</v>
      </c>
      <c r="I83" s="295">
        <v>0.76108572749928871</v>
      </c>
      <c r="J83" s="295">
        <v>0.48742171856335192</v>
      </c>
      <c r="K83" s="295">
        <v>0.93113281701237594</v>
      </c>
      <c r="L83" s="295">
        <v>0.89321268224532457</v>
      </c>
      <c r="M83" s="295">
        <v>1.1203910250104421</v>
      </c>
      <c r="N83" s="295">
        <v>1.0944931920235119</v>
      </c>
      <c r="O83" s="295">
        <v>0.89185000943818993</v>
      </c>
      <c r="P83" s="295">
        <v>1.668925224565331</v>
      </c>
      <c r="Q83" s="295">
        <v>1.1554144163811291</v>
      </c>
      <c r="R83" s="295">
        <v>1.326894830574189</v>
      </c>
      <c r="S83" s="295">
        <v>1.5931753054571549</v>
      </c>
      <c r="T83" s="295">
        <v>1.4323545476787021</v>
      </c>
      <c r="U83" s="295">
        <v>1.4936094881236921</v>
      </c>
      <c r="V83" s="295">
        <v>2.5108449225696159</v>
      </c>
      <c r="W83" s="295">
        <v>1.0029302817474399</v>
      </c>
      <c r="X83" s="295">
        <v>1.237071351145546</v>
      </c>
      <c r="Y83" s="295">
        <v>0.52460652214593217</v>
      </c>
      <c r="DA83" s="122" t="s">
        <v>1525</v>
      </c>
    </row>
    <row r="84" spans="1:105" ht="12" customHeight="1" x14ac:dyDescent="0.25">
      <c r="A84" s="59" t="s">
        <v>32</v>
      </c>
      <c r="B84" s="295">
        <v>5.7717046708594406</v>
      </c>
      <c r="C84" s="295">
        <v>4.695317057164111</v>
      </c>
      <c r="D84" s="295">
        <v>2.41532586578484</v>
      </c>
      <c r="E84" s="295">
        <v>2.9322699242089061</v>
      </c>
      <c r="F84" s="295">
        <v>2.968708772370352</v>
      </c>
      <c r="G84" s="295">
        <v>3.2728987439643218</v>
      </c>
      <c r="H84" s="295">
        <v>4.9579443157711971</v>
      </c>
      <c r="I84" s="295">
        <v>5.5966512836493791</v>
      </c>
      <c r="J84" s="295">
        <v>6.295235205135036</v>
      </c>
      <c r="K84" s="295">
        <v>4.0092747067831276</v>
      </c>
      <c r="L84" s="295">
        <v>3.6330283359771469</v>
      </c>
      <c r="M84" s="295">
        <v>3.8599129000157268</v>
      </c>
      <c r="N84" s="295">
        <v>2.7500358202049768</v>
      </c>
      <c r="O84" s="295">
        <v>1.066244221852648</v>
      </c>
      <c r="P84" s="295">
        <v>1.140596405602311</v>
      </c>
      <c r="Q84" s="295">
        <v>1.1799614192560199</v>
      </c>
      <c r="R84" s="295">
        <v>1.229200826848541</v>
      </c>
      <c r="S84" s="295">
        <v>1.334066333300725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1526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0</v>
      </c>
      <c r="F85" s="295">
        <v>0</v>
      </c>
      <c r="G85" s="295">
        <v>0</v>
      </c>
      <c r="H85" s="295">
        <v>0</v>
      </c>
      <c r="I85" s="295">
        <v>0</v>
      </c>
      <c r="J85" s="295">
        <v>0</v>
      </c>
      <c r="K85" s="295">
        <v>0</v>
      </c>
      <c r="L85" s="295">
        <v>0</v>
      </c>
      <c r="M85" s="295">
        <v>0</v>
      </c>
      <c r="N85" s="295">
        <v>0</v>
      </c>
      <c r="O85" s="295">
        <v>0</v>
      </c>
      <c r="P85" s="295">
        <v>0</v>
      </c>
      <c r="Q85" s="295">
        <v>0</v>
      </c>
      <c r="R85" s="295">
        <v>1.08639919170869E-3</v>
      </c>
      <c r="S85" s="295">
        <v>0</v>
      </c>
      <c r="T85" s="295">
        <v>0</v>
      </c>
      <c r="U85" s="295">
        <v>5.0313822718384339E-2</v>
      </c>
      <c r="V85" s="295">
        <v>3.5811047964560527E-2</v>
      </c>
      <c r="W85" s="295">
        <v>2.2622907553949412E-3</v>
      </c>
      <c r="X85" s="295">
        <v>1.705830565856605E-3</v>
      </c>
      <c r="Y85" s="295">
        <v>3.1243270979169138E-3</v>
      </c>
      <c r="DA85" s="122" t="s">
        <v>1527</v>
      </c>
    </row>
    <row r="86" spans="1:105" ht="12" customHeight="1" x14ac:dyDescent="0.25">
      <c r="A86" s="59" t="s">
        <v>35</v>
      </c>
      <c r="B86" s="295">
        <v>140.4751437983121</v>
      </c>
      <c r="C86" s="295">
        <v>138.805796364061</v>
      </c>
      <c r="D86" s="295">
        <v>121.0341826468899</v>
      </c>
      <c r="E86" s="295">
        <v>124.05664635839349</v>
      </c>
      <c r="F86" s="295">
        <v>136.82261242794081</v>
      </c>
      <c r="G86" s="295">
        <v>141.5971251056483</v>
      </c>
      <c r="H86" s="295">
        <v>130.57520632637579</v>
      </c>
      <c r="I86" s="295">
        <v>140.3788158633769</v>
      </c>
      <c r="J86" s="295">
        <v>133.07583698368981</v>
      </c>
      <c r="K86" s="295">
        <v>114.8587247265403</v>
      </c>
      <c r="L86" s="295">
        <v>116.1219100607304</v>
      </c>
      <c r="M86" s="295">
        <v>100.9562318280085</v>
      </c>
      <c r="N86" s="295">
        <v>91.070644246551979</v>
      </c>
      <c r="O86" s="295">
        <v>86.982948949681941</v>
      </c>
      <c r="P86" s="295">
        <v>93.4545276457808</v>
      </c>
      <c r="Q86" s="295">
        <v>120.50026330872809</v>
      </c>
      <c r="R86" s="295">
        <v>130.34312044969209</v>
      </c>
      <c r="S86" s="295">
        <v>120.8239046587656</v>
      </c>
      <c r="T86" s="295">
        <v>127.4168869375071</v>
      </c>
      <c r="U86" s="295">
        <v>119.92579112186721</v>
      </c>
      <c r="V86" s="295">
        <v>117.4754848160552</v>
      </c>
      <c r="W86" s="295">
        <v>117.6309664890999</v>
      </c>
      <c r="X86" s="295">
        <v>111.0412599619272</v>
      </c>
      <c r="Y86" s="295">
        <v>112.96828622336631</v>
      </c>
      <c r="DA86" s="122" t="s">
        <v>1528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5">
        <v>0</v>
      </c>
      <c r="K87" s="295">
        <v>0</v>
      </c>
      <c r="L87" s="295">
        <v>0</v>
      </c>
      <c r="M87" s="295">
        <v>0</v>
      </c>
      <c r="N87" s="295">
        <v>0</v>
      </c>
      <c r="O87" s="295">
        <v>0</v>
      </c>
      <c r="P87" s="295">
        <v>0</v>
      </c>
      <c r="Q87" s="295">
        <v>0</v>
      </c>
      <c r="R87" s="295">
        <v>0</v>
      </c>
      <c r="S87" s="295">
        <v>0</v>
      </c>
      <c r="T87" s="295">
        <v>0</v>
      </c>
      <c r="U87" s="295">
        <v>0</v>
      </c>
      <c r="V87" s="295">
        <v>0</v>
      </c>
      <c r="W87" s="295">
        <v>0</v>
      </c>
      <c r="X87" s="295">
        <v>0</v>
      </c>
      <c r="Y87" s="295">
        <v>0</v>
      </c>
      <c r="DA87" s="122" t="s">
        <v>1529</v>
      </c>
    </row>
    <row r="88" spans="1:105" ht="12" customHeight="1" x14ac:dyDescent="0.25">
      <c r="A88" s="60" t="s">
        <v>1530</v>
      </c>
      <c r="B88" s="262">
        <v>9.7670284301365378</v>
      </c>
      <c r="C88" s="262">
        <v>9.4698800938913426</v>
      </c>
      <c r="D88" s="262">
        <v>8.9135120383042761</v>
      </c>
      <c r="E88" s="262">
        <v>8.2707704330617364</v>
      </c>
      <c r="F88" s="262">
        <v>8.8611819395373388</v>
      </c>
      <c r="G88" s="262">
        <v>9.2136860416676587</v>
      </c>
      <c r="H88" s="262">
        <v>8.6221096796422643</v>
      </c>
      <c r="I88" s="262">
        <v>9.3189429707988669</v>
      </c>
      <c r="J88" s="262">
        <v>9.3626780620074523</v>
      </c>
      <c r="K88" s="262">
        <v>7.8566555060693011</v>
      </c>
      <c r="L88" s="262">
        <v>7.3813239637878496</v>
      </c>
      <c r="M88" s="262">
        <v>6.6656609736218639</v>
      </c>
      <c r="N88" s="262">
        <v>6.0352809530616538</v>
      </c>
      <c r="O88" s="262">
        <v>6.4336247629850032</v>
      </c>
      <c r="P88" s="262">
        <v>6.4549362013758964</v>
      </c>
      <c r="Q88" s="262">
        <v>7.2566240095543044</v>
      </c>
      <c r="R88" s="262">
        <v>8.2228638539128287</v>
      </c>
      <c r="S88" s="262">
        <v>7.680847481144272</v>
      </c>
      <c r="T88" s="262">
        <v>8.0514064816808801</v>
      </c>
      <c r="U88" s="262">
        <v>7.236198254099758</v>
      </c>
      <c r="V88" s="262">
        <v>6.8746311315516602</v>
      </c>
      <c r="W88" s="262">
        <v>6.9380475534430364</v>
      </c>
      <c r="X88" s="262">
        <v>6.7857826783552104</v>
      </c>
      <c r="Y88" s="262">
        <v>7.185308564377924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28.22813211656365</v>
      </c>
      <c r="C89" s="261">
        <f t="shared" si="3"/>
        <v>27.726506521586572</v>
      </c>
      <c r="D89" s="261">
        <f t="shared" si="3"/>
        <v>24.380503806851589</v>
      </c>
      <c r="E89" s="261">
        <f t="shared" si="3"/>
        <v>24.05392889418134</v>
      </c>
      <c r="F89" s="261">
        <f t="shared" si="3"/>
        <v>26.188201307307232</v>
      </c>
      <c r="G89" s="261">
        <f t="shared" si="3"/>
        <v>27.075531918715761</v>
      </c>
      <c r="H89" s="261">
        <f t="shared" si="3"/>
        <v>25.270748218342696</v>
      </c>
      <c r="I89" s="261">
        <f t="shared" si="3"/>
        <v>27.523279722532862</v>
      </c>
      <c r="J89" s="261">
        <f t="shared" si="3"/>
        <v>26.591431744711119</v>
      </c>
      <c r="K89" s="261">
        <f t="shared" si="3"/>
        <v>22.607436766963424</v>
      </c>
      <c r="L89" s="261">
        <f t="shared" si="3"/>
        <v>22.226358297685653</v>
      </c>
      <c r="M89" s="261">
        <f t="shared" si="3"/>
        <v>19.771606682117763</v>
      </c>
      <c r="N89" s="261">
        <f t="shared" si="3"/>
        <v>17.838423784975141</v>
      </c>
      <c r="O89" s="261">
        <f t="shared" si="3"/>
        <v>17.494533310313809</v>
      </c>
      <c r="P89" s="261">
        <f t="shared" si="3"/>
        <v>18.498161351273296</v>
      </c>
      <c r="Q89" s="261">
        <f t="shared" si="3"/>
        <v>22.332461309017489</v>
      </c>
      <c r="R89" s="261">
        <f t="shared" si="3"/>
        <v>24.569256152333281</v>
      </c>
      <c r="S89" s="261">
        <f t="shared" si="3"/>
        <v>23.106783932429792</v>
      </c>
      <c r="T89" s="261">
        <f t="shared" si="3"/>
        <v>24.165552907911639</v>
      </c>
      <c r="U89" s="261">
        <f t="shared" si="3"/>
        <v>21.9500591782306</v>
      </c>
      <c r="V89" s="261">
        <f t="shared" si="3"/>
        <v>21.355456346349392</v>
      </c>
      <c r="W89" s="261">
        <f t="shared" si="3"/>
        <v>21.295935249475722</v>
      </c>
      <c r="X89" s="261">
        <f t="shared" si="3"/>
        <v>20.463129359368448</v>
      </c>
      <c r="Y89" s="261">
        <f t="shared" si="3"/>
        <v>20.870399597336014</v>
      </c>
      <c r="DA89" s="70"/>
    </row>
    <row r="90" spans="1:105" ht="12" customHeight="1" x14ac:dyDescent="0.25">
      <c r="A90" s="60" t="s">
        <v>1533</v>
      </c>
      <c r="B90" s="262">
        <v>17.89961371631588</v>
      </c>
      <c r="C90" s="262">
        <v>17.712219013617311</v>
      </c>
      <c r="D90" s="262">
        <v>14.95456901440328</v>
      </c>
      <c r="E90" s="262">
        <v>15.307685836413439</v>
      </c>
      <c r="F90" s="262">
        <v>16.81760498263008</v>
      </c>
      <c r="G90" s="262">
        <v>17.332166626377791</v>
      </c>
      <c r="H90" s="262">
        <v>16.152968014042148</v>
      </c>
      <c r="I90" s="262">
        <v>17.66860645796346</v>
      </c>
      <c r="J90" s="262">
        <v>16.69050913239839</v>
      </c>
      <c r="K90" s="262">
        <v>14.299115403992801</v>
      </c>
      <c r="L90" s="262">
        <v>14.42069448463306</v>
      </c>
      <c r="M90" s="262">
        <v>12.722748115940281</v>
      </c>
      <c r="N90" s="262">
        <v>11.45618472216832</v>
      </c>
      <c r="O90" s="262">
        <v>10.691050324665181</v>
      </c>
      <c r="P90" s="262">
        <v>11.67214176863096</v>
      </c>
      <c r="Q90" s="262">
        <v>14.65866623997686</v>
      </c>
      <c r="R90" s="262">
        <v>15.873673742046011</v>
      </c>
      <c r="S90" s="262">
        <v>14.984377500836519</v>
      </c>
      <c r="T90" s="262">
        <v>15.651284664632589</v>
      </c>
      <c r="U90" s="262">
        <v>14.297864106831041</v>
      </c>
      <c r="V90" s="262">
        <v>14.085614280766819</v>
      </c>
      <c r="W90" s="262">
        <v>13.959031059003459</v>
      </c>
      <c r="X90" s="262">
        <v>13.28724349451133</v>
      </c>
      <c r="Y90" s="262">
        <v>13.27201977797904</v>
      </c>
      <c r="DA90" s="72" t="s">
        <v>1534</v>
      </c>
    </row>
    <row r="91" spans="1:105" ht="12" customHeight="1" x14ac:dyDescent="0.25">
      <c r="A91" s="59" t="s">
        <v>28</v>
      </c>
      <c r="B91" s="230">
        <v>1.3742371325026179</v>
      </c>
      <c r="C91" s="230">
        <v>1.4402536231548411</v>
      </c>
      <c r="D91" s="230">
        <v>0.97867035861443141</v>
      </c>
      <c r="E91" s="230">
        <v>0.95769559041035768</v>
      </c>
      <c r="F91" s="230">
        <v>1.0503970378251131</v>
      </c>
      <c r="G91" s="230">
        <v>0.99483828599656399</v>
      </c>
      <c r="H91" s="230">
        <v>0.8682554168801857</v>
      </c>
      <c r="I91" s="230">
        <v>1.2410853777848749</v>
      </c>
      <c r="J91" s="230">
        <v>1.032852344933372</v>
      </c>
      <c r="K91" s="230">
        <v>0.85690079100565908</v>
      </c>
      <c r="L91" s="230">
        <v>0.88582821560310399</v>
      </c>
      <c r="M91" s="230">
        <v>0.83169820969129538</v>
      </c>
      <c r="N91" s="230">
        <v>0.7979699826111496</v>
      </c>
      <c r="O91" s="230">
        <v>0.69950926216288201</v>
      </c>
      <c r="P91" s="230">
        <v>0.88670647776126832</v>
      </c>
      <c r="Q91" s="230">
        <v>0.92242780990509521</v>
      </c>
      <c r="R91" s="230">
        <v>1.004873760323614</v>
      </c>
      <c r="S91" s="230">
        <v>1.1402205224784669</v>
      </c>
      <c r="T91" s="230">
        <v>1.238742467883202</v>
      </c>
      <c r="U91" s="230">
        <v>0.71356604431906268</v>
      </c>
      <c r="V91" s="230">
        <v>0.66251044181710828</v>
      </c>
      <c r="W91" s="230">
        <v>0.67983360376345914</v>
      </c>
      <c r="X91" s="230">
        <v>0.68111808621035774</v>
      </c>
      <c r="Y91" s="230">
        <v>0.56508683370674739</v>
      </c>
      <c r="DA91" s="71" t="s">
        <v>1535</v>
      </c>
    </row>
    <row r="92" spans="1:105" ht="12" customHeight="1" x14ac:dyDescent="0.25">
      <c r="A92" s="59" t="s">
        <v>31</v>
      </c>
      <c r="B92" s="295">
        <v>2.7344643282842519E-2</v>
      </c>
      <c r="C92" s="295">
        <v>2.7541422673398121E-2</v>
      </c>
      <c r="D92" s="295">
        <v>2.7047281633562081E-2</v>
      </c>
      <c r="E92" s="295">
        <v>2.778437528485176E-2</v>
      </c>
      <c r="F92" s="295">
        <v>3.0473801685277049E-2</v>
      </c>
      <c r="G92" s="295">
        <v>3.1011963196450311E-2</v>
      </c>
      <c r="H92" s="295">
        <v>2.908192105653018E-2</v>
      </c>
      <c r="I92" s="295">
        <v>2.9973847613746898E-2</v>
      </c>
      <c r="J92" s="295">
        <v>2.872033778018027E-2</v>
      </c>
      <c r="K92" s="295">
        <v>5.4875936884182921E-2</v>
      </c>
      <c r="L92" s="295">
        <v>5.265125795210817E-2</v>
      </c>
      <c r="M92" s="295">
        <v>5.2831584805437017E-2</v>
      </c>
      <c r="N92" s="295">
        <v>5.1613956664408392E-2</v>
      </c>
      <c r="O92" s="295">
        <v>5.2538626478878053E-2</v>
      </c>
      <c r="P92" s="295">
        <v>2.8100026560447321E-2</v>
      </c>
      <c r="Q92" s="295">
        <v>9.5755416886340056E-3</v>
      </c>
      <c r="R92" s="295">
        <v>1.7465605577507391E-2</v>
      </c>
      <c r="S92" s="295">
        <v>1.518780369805006E-2</v>
      </c>
      <c r="T92" s="295">
        <v>1.3870006731728019E-2</v>
      </c>
      <c r="U92" s="295">
        <v>1.1887853088150799E-2</v>
      </c>
      <c r="V92" s="295">
        <v>1.20390496371841E-2</v>
      </c>
      <c r="W92" s="295">
        <v>2.189585218687749E-2</v>
      </c>
      <c r="X92" s="295">
        <v>5.9091759168564989E-2</v>
      </c>
      <c r="Y92" s="295">
        <v>2.405703089104554E-2</v>
      </c>
      <c r="DA92" s="122" t="s">
        <v>1536</v>
      </c>
    </row>
    <row r="93" spans="1:105" ht="12" customHeight="1" x14ac:dyDescent="0.25">
      <c r="A93" s="59" t="s">
        <v>159</v>
      </c>
      <c r="B93" s="295">
        <v>0.15520829905099109</v>
      </c>
      <c r="C93" s="295">
        <v>0.20843130505909241</v>
      </c>
      <c r="D93" s="295">
        <v>0.15358968224099809</v>
      </c>
      <c r="E93" s="295">
        <v>0.13142169346707919</v>
      </c>
      <c r="F93" s="295">
        <v>0.1153041232606733</v>
      </c>
      <c r="G93" s="295">
        <v>0.1173504234314639</v>
      </c>
      <c r="H93" s="295">
        <v>0.1100435971087419</v>
      </c>
      <c r="I93" s="295">
        <v>8.5049968260956427E-2</v>
      </c>
      <c r="J93" s="295">
        <v>5.4468504920889713E-2</v>
      </c>
      <c r="K93" s="295">
        <v>0.10405242625406021</v>
      </c>
      <c r="L93" s="295">
        <v>9.9814919043163405E-2</v>
      </c>
      <c r="M93" s="295">
        <v>0.12520169236400189</v>
      </c>
      <c r="N93" s="295">
        <v>0.12230765586590189</v>
      </c>
      <c r="O93" s="295">
        <v>9.9662642795154299E-2</v>
      </c>
      <c r="P93" s="295">
        <v>0.1864994076890289</v>
      </c>
      <c r="Q93" s="295">
        <v>0.12911549368340819</v>
      </c>
      <c r="R93" s="295">
        <v>0.14827896949333791</v>
      </c>
      <c r="S93" s="295">
        <v>0.17803448976567129</v>
      </c>
      <c r="T93" s="295">
        <v>0.1600630578355236</v>
      </c>
      <c r="U93" s="295">
        <v>0.1669575089619923</v>
      </c>
      <c r="V93" s="295">
        <v>0.2806411697553392</v>
      </c>
      <c r="W93" s="295">
        <v>0.11207715158883839</v>
      </c>
      <c r="X93" s="295">
        <v>0.13824195361365921</v>
      </c>
      <c r="Y93" s="295">
        <v>5.8624987545666821E-2</v>
      </c>
      <c r="DA93" s="122" t="s">
        <v>1537</v>
      </c>
    </row>
    <row r="94" spans="1:105" ht="12" customHeight="1" x14ac:dyDescent="0.25">
      <c r="A94" s="59" t="s">
        <v>32</v>
      </c>
      <c r="B94" s="295">
        <v>0.6449776698363695</v>
      </c>
      <c r="C94" s="295">
        <v>0.52469327995289228</v>
      </c>
      <c r="D94" s="295">
        <v>0.26990834383378942</v>
      </c>
      <c r="E94" s="295">
        <v>0.32767591741070667</v>
      </c>
      <c r="F94" s="295">
        <v>0.33174789349384731</v>
      </c>
      <c r="G94" s="295">
        <v>0.36574057854179121</v>
      </c>
      <c r="H94" s="295">
        <v>0.55404140619142506</v>
      </c>
      <c r="I94" s="295">
        <v>0.62541576703324209</v>
      </c>
      <c r="J94" s="295">
        <v>0.70348127030471863</v>
      </c>
      <c r="K94" s="295">
        <v>0.44802927481211918</v>
      </c>
      <c r="L94" s="295">
        <v>0.40598441608051361</v>
      </c>
      <c r="M94" s="295">
        <v>0.43133836015431071</v>
      </c>
      <c r="N94" s="295">
        <v>0.30731158235409839</v>
      </c>
      <c r="O94" s="295">
        <v>0.1191508839943141</v>
      </c>
      <c r="P94" s="295">
        <v>0.1274596074922823</v>
      </c>
      <c r="Q94" s="295">
        <v>0.1318585773334863</v>
      </c>
      <c r="R94" s="295">
        <v>0.1373617770645689</v>
      </c>
      <c r="S94" s="295">
        <v>0.14907952574283839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1538</v>
      </c>
    </row>
    <row r="95" spans="1:105" ht="12" customHeight="1" x14ac:dyDescent="0.25">
      <c r="A95" s="59" t="s">
        <v>35</v>
      </c>
      <c r="B95" s="295">
        <v>15.69784597164305</v>
      </c>
      <c r="C95" s="295">
        <v>15.511299382777089</v>
      </c>
      <c r="D95" s="295">
        <v>13.5253533480805</v>
      </c>
      <c r="E95" s="295">
        <v>13.86310825984045</v>
      </c>
      <c r="F95" s="295">
        <v>15.28968212636517</v>
      </c>
      <c r="G95" s="295">
        <v>15.82322537521152</v>
      </c>
      <c r="H95" s="295">
        <v>14.591545672805269</v>
      </c>
      <c r="I95" s="295">
        <v>15.687081497270629</v>
      </c>
      <c r="J95" s="295">
        <v>14.87098667445923</v>
      </c>
      <c r="K95" s="295">
        <v>12.83525697503678</v>
      </c>
      <c r="L95" s="295">
        <v>12.97641567595417</v>
      </c>
      <c r="M95" s="295">
        <v>11.28167826892523</v>
      </c>
      <c r="N95" s="295">
        <v>10.17698154467276</v>
      </c>
      <c r="O95" s="295">
        <v>9.720188909233956</v>
      </c>
      <c r="P95" s="295">
        <v>10.44337624912794</v>
      </c>
      <c r="Q95" s="295">
        <v>13.465688817366241</v>
      </c>
      <c r="R95" s="295">
        <v>14.565693629586979</v>
      </c>
      <c r="S95" s="295">
        <v>13.5018551591515</v>
      </c>
      <c r="T95" s="295">
        <v>14.23860913218213</v>
      </c>
      <c r="U95" s="295">
        <v>13.405452700461829</v>
      </c>
      <c r="V95" s="295">
        <v>13.13042361955719</v>
      </c>
      <c r="W95" s="295">
        <v>13.145224451464291</v>
      </c>
      <c r="X95" s="295">
        <v>12.408791695518749</v>
      </c>
      <c r="Y95" s="295">
        <v>12.624250925835589</v>
      </c>
      <c r="DA95" s="122" t="s">
        <v>1539</v>
      </c>
    </row>
    <row r="96" spans="1:105" ht="12" customHeight="1" x14ac:dyDescent="0.25">
      <c r="A96" s="61" t="s">
        <v>1540</v>
      </c>
      <c r="B96" s="263">
        <v>10.32851840024777</v>
      </c>
      <c r="C96" s="263">
        <v>10.014287507969261</v>
      </c>
      <c r="D96" s="263">
        <v>9.4259347924483095</v>
      </c>
      <c r="E96" s="263">
        <v>8.7462430577679005</v>
      </c>
      <c r="F96" s="263">
        <v>9.3705963246771518</v>
      </c>
      <c r="G96" s="263">
        <v>9.7433652923379714</v>
      </c>
      <c r="H96" s="263">
        <v>9.1177802043005496</v>
      </c>
      <c r="I96" s="263">
        <v>9.8546732645694011</v>
      </c>
      <c r="J96" s="263">
        <v>9.9009226123127299</v>
      </c>
      <c r="K96" s="263">
        <v>8.3083213629706236</v>
      </c>
      <c r="L96" s="263">
        <v>7.8056638130525924</v>
      </c>
      <c r="M96" s="263">
        <v>7.048858566177481</v>
      </c>
      <c r="N96" s="263">
        <v>6.3822390628068222</v>
      </c>
      <c r="O96" s="263">
        <v>6.8034829856486274</v>
      </c>
      <c r="P96" s="263">
        <v>6.8260195826423349</v>
      </c>
      <c r="Q96" s="263">
        <v>7.6737950690406302</v>
      </c>
      <c r="R96" s="263">
        <v>8.6955824102872725</v>
      </c>
      <c r="S96" s="263">
        <v>8.1224064315932747</v>
      </c>
      <c r="T96" s="263">
        <v>8.5142682432790515</v>
      </c>
      <c r="U96" s="263">
        <v>7.652195071399559</v>
      </c>
      <c r="V96" s="263">
        <v>7.2698420655825728</v>
      </c>
      <c r="W96" s="263">
        <v>7.3369041904722616</v>
      </c>
      <c r="X96" s="263">
        <v>7.1758858648571193</v>
      </c>
      <c r="Y96" s="263">
        <v>7.5983798193569756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341.36862768213751</v>
      </c>
      <c r="C99" s="223">
        <v>327.9938266489915</v>
      </c>
      <c r="D99" s="223">
        <v>293.67874983831757</v>
      </c>
      <c r="E99" s="223">
        <v>315.39025258278912</v>
      </c>
      <c r="F99" s="223">
        <v>298.9632699421033</v>
      </c>
      <c r="G99" s="223">
        <v>291.5008248646493</v>
      </c>
      <c r="H99" s="223">
        <v>301.64946767469291</v>
      </c>
      <c r="I99" s="223">
        <v>314.11333841660547</v>
      </c>
      <c r="J99" s="223">
        <v>307.63909732445092</v>
      </c>
      <c r="K99" s="223">
        <v>317.92874866333119</v>
      </c>
      <c r="L99" s="223">
        <v>343.97515585208208</v>
      </c>
      <c r="M99" s="223">
        <v>292.59951055331487</v>
      </c>
      <c r="N99" s="223">
        <v>289.06478594966899</v>
      </c>
      <c r="O99" s="223">
        <v>250.62758121068461</v>
      </c>
      <c r="P99" s="223">
        <v>252.7939085699723</v>
      </c>
      <c r="Q99" s="223">
        <v>289.76330657475307</v>
      </c>
      <c r="R99" s="223">
        <v>304.54712515158832</v>
      </c>
      <c r="S99" s="223">
        <v>306.05192697166018</v>
      </c>
      <c r="T99" s="223">
        <v>302.4375764656196</v>
      </c>
      <c r="U99" s="223">
        <v>281.71081081819358</v>
      </c>
      <c r="V99" s="223">
        <v>282.51061741825453</v>
      </c>
      <c r="W99" s="223">
        <v>288.31263497207942</v>
      </c>
      <c r="X99" s="223">
        <v>287.16968350792649</v>
      </c>
      <c r="Y99" s="223">
        <v>231.03601205717629</v>
      </c>
      <c r="DA99" s="89" t="s">
        <v>1542</v>
      </c>
    </row>
    <row r="100" spans="1:105" ht="12" customHeight="1" x14ac:dyDescent="0.25">
      <c r="A100" s="55" t="s">
        <v>91</v>
      </c>
      <c r="B100" s="259">
        <v>2.8982562584351572</v>
      </c>
      <c r="C100" s="259">
        <v>2.7847027633094452</v>
      </c>
      <c r="D100" s="259">
        <v>2.493364081133393</v>
      </c>
      <c r="E100" s="259">
        <v>2.6776970678413332</v>
      </c>
      <c r="F100" s="259">
        <v>2.53823022354233</v>
      </c>
      <c r="G100" s="259">
        <v>2.4748732645393559</v>
      </c>
      <c r="H100" s="259">
        <v>2.5610363303680099</v>
      </c>
      <c r="I100" s="259">
        <v>2.6668559296304588</v>
      </c>
      <c r="J100" s="259">
        <v>2.6118889284408819</v>
      </c>
      <c r="K100" s="259">
        <v>2.699249171801497</v>
      </c>
      <c r="L100" s="259">
        <v>2.920385962130017</v>
      </c>
      <c r="M100" s="259">
        <v>2.4842012238623941</v>
      </c>
      <c r="N100" s="259">
        <v>2.454191032903176</v>
      </c>
      <c r="O100" s="259">
        <v>2.127855042546134</v>
      </c>
      <c r="P100" s="259">
        <v>2.1462473941496869</v>
      </c>
      <c r="Q100" s="259">
        <v>2.4601215479214789</v>
      </c>
      <c r="R100" s="259">
        <v>2.5856377531003658</v>
      </c>
      <c r="S100" s="259">
        <v>2.5984136819323558</v>
      </c>
      <c r="T100" s="259">
        <v>2.5677274585221528</v>
      </c>
      <c r="U100" s="259">
        <v>2.3917549953739652</v>
      </c>
      <c r="V100" s="259">
        <v>2.3985454391822079</v>
      </c>
      <c r="W100" s="259">
        <v>2.4478051904401221</v>
      </c>
      <c r="X100" s="259">
        <v>2.4381014099356939</v>
      </c>
      <c r="Y100" s="259">
        <v>1.9615205193728069</v>
      </c>
      <c r="DA100" s="67" t="s">
        <v>1543</v>
      </c>
    </row>
    <row r="101" spans="1:105" ht="12" customHeight="1" x14ac:dyDescent="0.25">
      <c r="A101" s="173" t="s">
        <v>92</v>
      </c>
      <c r="B101" s="224">
        <v>3.2494942535038169</v>
      </c>
      <c r="C101" s="224">
        <v>3.1221792761610261</v>
      </c>
      <c r="D101" s="224">
        <v>2.7955334280586892</v>
      </c>
      <c r="E101" s="224">
        <v>3.002205622518836</v>
      </c>
      <c r="F101" s="224">
        <v>2.8458368722453118</v>
      </c>
      <c r="G101" s="224">
        <v>2.7748017201256721</v>
      </c>
      <c r="H101" s="224">
        <v>2.8714068379304232</v>
      </c>
      <c r="I101" s="224">
        <v>2.9900506530556812</v>
      </c>
      <c r="J101" s="224">
        <v>2.9284222328709499</v>
      </c>
      <c r="K101" s="224">
        <v>3.0263696134584381</v>
      </c>
      <c r="L101" s="224">
        <v>3.274305843154973</v>
      </c>
      <c r="M101" s="224">
        <v>2.7852601294291661</v>
      </c>
      <c r="N101" s="224">
        <v>2.7516130208325009</v>
      </c>
      <c r="O101" s="224">
        <v>2.385728561067983</v>
      </c>
      <c r="P101" s="224">
        <v>2.4063498710954261</v>
      </c>
      <c r="Q101" s="224">
        <v>2.7582622515263742</v>
      </c>
      <c r="R101" s="224">
        <v>2.8989896928157162</v>
      </c>
      <c r="S101" s="224">
        <v>2.913313929053245</v>
      </c>
      <c r="T101" s="224">
        <v>2.8789088600249371</v>
      </c>
      <c r="U101" s="224">
        <v>2.6816103961259272</v>
      </c>
      <c r="V101" s="224">
        <v>2.6892237698810622</v>
      </c>
      <c r="W101" s="224">
        <v>2.7444532818249239</v>
      </c>
      <c r="X101" s="224">
        <v>2.73357350578903</v>
      </c>
      <c r="Y101" s="224">
        <v>2.199236053499706</v>
      </c>
      <c r="DA101" s="177" t="s">
        <v>1544</v>
      </c>
    </row>
    <row r="102" spans="1:105" ht="12" customHeight="1" x14ac:dyDescent="0.25">
      <c r="A102" s="173" t="s">
        <v>93</v>
      </c>
      <c r="B102" s="224">
        <v>5.1460044070675446</v>
      </c>
      <c r="C102" s="224">
        <v>4.8675821812638</v>
      </c>
      <c r="D102" s="224">
        <v>4.7337626399776607</v>
      </c>
      <c r="E102" s="224">
        <v>4.7185543181381338</v>
      </c>
      <c r="F102" s="224">
        <v>4.3870357420421371</v>
      </c>
      <c r="G102" s="224">
        <v>4.3069154976371307</v>
      </c>
      <c r="H102" s="224">
        <v>4.4709875380999344</v>
      </c>
      <c r="I102" s="224">
        <v>4.6129513992919131</v>
      </c>
      <c r="J102" s="224">
        <v>4.736583102773114</v>
      </c>
      <c r="K102" s="224">
        <v>4.8181980797081918</v>
      </c>
      <c r="L102" s="224">
        <v>4.935512240530386</v>
      </c>
      <c r="M102" s="224">
        <v>4.2748962033738618</v>
      </c>
      <c r="N102" s="224">
        <v>4.2413279448247403</v>
      </c>
      <c r="O102" s="224">
        <v>4.0689377682587899</v>
      </c>
      <c r="P102" s="224">
        <v>3.8500988521395429</v>
      </c>
      <c r="Q102" s="224">
        <v>4.0505790229640848</v>
      </c>
      <c r="R102" s="224">
        <v>4.4105779451179163</v>
      </c>
      <c r="S102" s="224">
        <v>4.3962688550955713</v>
      </c>
      <c r="T102" s="224">
        <v>4.3564048981688099</v>
      </c>
      <c r="U102" s="224">
        <v>4.006627985366122</v>
      </c>
      <c r="V102" s="224">
        <v>3.9054208179685621</v>
      </c>
      <c r="W102" s="224">
        <v>4.0429938001266912</v>
      </c>
      <c r="X102" s="224">
        <v>4.1131882247522036</v>
      </c>
      <c r="Y102" s="224">
        <v>3.4618679255902509</v>
      </c>
      <c r="DA102" s="177" t="s">
        <v>1545</v>
      </c>
    </row>
    <row r="103" spans="1:105" ht="12" customHeight="1" x14ac:dyDescent="0.25">
      <c r="A103" s="173" t="s">
        <v>94</v>
      </c>
      <c r="B103" s="224">
        <v>2.6012934399265579</v>
      </c>
      <c r="C103" s="224">
        <v>2.4993749290662608</v>
      </c>
      <c r="D103" s="224">
        <v>2.2378875603990749</v>
      </c>
      <c r="E103" s="224">
        <v>2.4033333134065509</v>
      </c>
      <c r="F103" s="224">
        <v>2.2781566020283308</v>
      </c>
      <c r="G103" s="224">
        <v>2.2212913606099911</v>
      </c>
      <c r="H103" s="224">
        <v>2.2986259362713768</v>
      </c>
      <c r="I103" s="224">
        <v>2.3936029862047352</v>
      </c>
      <c r="J103" s="224">
        <v>2.3442680458623371</v>
      </c>
      <c r="K103" s="224">
        <v>2.4226771331550712</v>
      </c>
      <c r="L103" s="224">
        <v>2.6211556770497979</v>
      </c>
      <c r="M103" s="224">
        <v>2.229663553139309</v>
      </c>
      <c r="N103" s="224">
        <v>2.202728283821437</v>
      </c>
      <c r="O103" s="224">
        <v>1.909829521520118</v>
      </c>
      <c r="P103" s="224">
        <v>1.926337345295847</v>
      </c>
      <c r="Q103" s="224">
        <v>2.2080511429604801</v>
      </c>
      <c r="R103" s="224">
        <v>2.320706633718431</v>
      </c>
      <c r="S103" s="224">
        <v>2.3321735078993791</v>
      </c>
      <c r="T103" s="224">
        <v>2.3046314741607259</v>
      </c>
      <c r="U103" s="224">
        <v>2.1466896038851662</v>
      </c>
      <c r="V103" s="224">
        <v>2.1527842812903</v>
      </c>
      <c r="W103" s="224">
        <v>2.1969967512631281</v>
      </c>
      <c r="X103" s="224">
        <v>2.1882872451609021</v>
      </c>
      <c r="Y103" s="224">
        <v>1.7605380630078531</v>
      </c>
      <c r="DA103" s="177" t="s">
        <v>1546</v>
      </c>
    </row>
    <row r="104" spans="1:105" ht="12" customHeight="1" x14ac:dyDescent="0.25">
      <c r="A104" s="56" t="s">
        <v>95</v>
      </c>
      <c r="B104" s="260">
        <v>2.7635794218848209</v>
      </c>
      <c r="C104" s="260">
        <v>2.6614532438483591</v>
      </c>
      <c r="D104" s="260">
        <v>2.3601125164645742</v>
      </c>
      <c r="E104" s="260">
        <v>2.5554139312632089</v>
      </c>
      <c r="F104" s="260">
        <v>2.4294873416093519</v>
      </c>
      <c r="G104" s="260">
        <v>2.367549056566542</v>
      </c>
      <c r="H104" s="260">
        <v>2.4477978059225149</v>
      </c>
      <c r="I104" s="260">
        <v>2.551212803523057</v>
      </c>
      <c r="J104" s="260">
        <v>2.4839231234420058</v>
      </c>
      <c r="K104" s="260">
        <v>2.5698546407801448</v>
      </c>
      <c r="L104" s="260">
        <v>2.799848432327932</v>
      </c>
      <c r="M104" s="260">
        <v>2.375938410302036</v>
      </c>
      <c r="N104" s="260">
        <v>2.344302487389434</v>
      </c>
      <c r="O104" s="260">
        <v>2.012013192411533</v>
      </c>
      <c r="P104" s="260">
        <v>2.042373486925023</v>
      </c>
      <c r="Q104" s="260">
        <v>2.3697708029941049</v>
      </c>
      <c r="R104" s="260">
        <v>2.476986345317076</v>
      </c>
      <c r="S104" s="260">
        <v>2.4908269658276629</v>
      </c>
      <c r="T104" s="260">
        <v>2.4621640991462939</v>
      </c>
      <c r="U104" s="260">
        <v>2.2998190754744132</v>
      </c>
      <c r="V104" s="260">
        <v>2.3145945410594768</v>
      </c>
      <c r="W104" s="260">
        <v>2.356035688456938</v>
      </c>
      <c r="X104" s="260">
        <v>2.3382180994239619</v>
      </c>
      <c r="Y104" s="260">
        <v>1.871394903981769</v>
      </c>
      <c r="DA104" s="68" t="s">
        <v>1547</v>
      </c>
    </row>
    <row r="105" spans="1:105" ht="12" customHeight="1" x14ac:dyDescent="0.25">
      <c r="A105" s="37" t="s">
        <v>159</v>
      </c>
      <c r="B105" s="226">
        <v>2.3016004975403181E-2</v>
      </c>
      <c r="C105" s="226">
        <v>3.0316721217819701E-2</v>
      </c>
      <c r="D105" s="226">
        <v>2.173140031487359E-2</v>
      </c>
      <c r="E105" s="226">
        <v>2.0460488075615801E-2</v>
      </c>
      <c r="F105" s="226">
        <v>1.5693898007903551E-2</v>
      </c>
      <c r="G105" s="226">
        <v>1.5028386903737499E-2</v>
      </c>
      <c r="H105" s="226">
        <v>1.5729689775374232E-2</v>
      </c>
      <c r="I105" s="226">
        <v>1.1842853751613411E-2</v>
      </c>
      <c r="J105" s="226">
        <v>7.6161214569410631E-3</v>
      </c>
      <c r="K105" s="226">
        <v>1.7392065530969839E-2</v>
      </c>
      <c r="L105" s="226">
        <v>1.8497973174347919E-2</v>
      </c>
      <c r="M105" s="226">
        <v>2.238165170381155E-2</v>
      </c>
      <c r="N105" s="226">
        <v>2.3740380119624972E-2</v>
      </c>
      <c r="O105" s="226">
        <v>1.6477713066982751E-2</v>
      </c>
      <c r="P105" s="226">
        <v>3.0091863968581881E-2</v>
      </c>
      <c r="Q105" s="226">
        <v>1.9790124138643731E-2</v>
      </c>
      <c r="R105" s="226">
        <v>2.155805141916986E-2</v>
      </c>
      <c r="S105" s="226">
        <v>2.8042285774970151E-2</v>
      </c>
      <c r="T105" s="226">
        <v>2.372731772908989E-2</v>
      </c>
      <c r="U105" s="226">
        <v>2.4769635519726781E-2</v>
      </c>
      <c r="V105" s="226">
        <v>4.2789630474948659E-2</v>
      </c>
      <c r="W105" s="226">
        <v>1.7460884221996799E-2</v>
      </c>
      <c r="X105" s="226">
        <v>2.2310840358738291E-2</v>
      </c>
      <c r="Y105" s="226">
        <v>7.3568608148438606E-3</v>
      </c>
      <c r="DA105" s="69" t="s">
        <v>1548</v>
      </c>
    </row>
    <row r="106" spans="1:105" ht="12" customHeight="1" x14ac:dyDescent="0.25">
      <c r="A106" s="37" t="s">
        <v>35</v>
      </c>
      <c r="B106" s="226">
        <v>2.3278503997247579</v>
      </c>
      <c r="C106" s="226">
        <v>2.256147362223111</v>
      </c>
      <c r="D106" s="226">
        <v>1.9137019083486</v>
      </c>
      <c r="E106" s="226">
        <v>2.1582887403021398</v>
      </c>
      <c r="F106" s="226">
        <v>2.0810592464413822</v>
      </c>
      <c r="G106" s="226">
        <v>2.0263885382790829</v>
      </c>
      <c r="H106" s="226">
        <v>2.0857232297634338</v>
      </c>
      <c r="I106" s="226">
        <v>2.1843607441662281</v>
      </c>
      <c r="J106" s="226">
        <v>2.0793528454972612</v>
      </c>
      <c r="K106" s="226">
        <v>2.1453765034908701</v>
      </c>
      <c r="L106" s="226">
        <v>2.404824763412249</v>
      </c>
      <c r="M106" s="226">
        <v>2.0167666177821091</v>
      </c>
      <c r="N106" s="226">
        <v>1.975390736012762</v>
      </c>
      <c r="O106" s="226">
        <v>1.607086459993138</v>
      </c>
      <c r="P106" s="226">
        <v>1.6850490913380189</v>
      </c>
      <c r="Q106" s="226">
        <v>2.0639479097795461</v>
      </c>
      <c r="R106" s="226">
        <v>2.1176838043551358</v>
      </c>
      <c r="S106" s="226">
        <v>2.126682764466167</v>
      </c>
      <c r="T106" s="226">
        <v>2.1106931697304279</v>
      </c>
      <c r="U106" s="226">
        <v>1.9888184690331421</v>
      </c>
      <c r="V106" s="226">
        <v>2.002008383695816</v>
      </c>
      <c r="W106" s="226">
        <v>2.0479396466214048</v>
      </c>
      <c r="X106" s="226">
        <v>2.0026523304008168</v>
      </c>
      <c r="Y106" s="226">
        <v>1.5842196449200081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1551</v>
      </c>
    </row>
    <row r="109" spans="1:105" ht="12" customHeight="1" x14ac:dyDescent="0.25">
      <c r="A109" s="37" t="s">
        <v>40</v>
      </c>
      <c r="B109" s="226">
        <v>0.41271301718465991</v>
      </c>
      <c r="C109" s="226">
        <v>0.37498916040742841</v>
      </c>
      <c r="D109" s="226">
        <v>0.4246792078010998</v>
      </c>
      <c r="E109" s="226">
        <v>0.37666470288545278</v>
      </c>
      <c r="F109" s="226">
        <v>0.33273419716006702</v>
      </c>
      <c r="G109" s="226">
        <v>0.32613213138372221</v>
      </c>
      <c r="H109" s="226">
        <v>0.3463448863837067</v>
      </c>
      <c r="I109" s="226">
        <v>0.35500920560521609</v>
      </c>
      <c r="J109" s="226">
        <v>0.39695415648780419</v>
      </c>
      <c r="K109" s="226">
        <v>0.40708607175830469</v>
      </c>
      <c r="L109" s="226">
        <v>0.37652569574133588</v>
      </c>
      <c r="M109" s="226">
        <v>0.33679014081611591</v>
      </c>
      <c r="N109" s="226">
        <v>0.34517137125704772</v>
      </c>
      <c r="O109" s="226">
        <v>0.3884490193514118</v>
      </c>
      <c r="P109" s="226">
        <v>0.32723253161842231</v>
      </c>
      <c r="Q109" s="226">
        <v>0.28603276907591563</v>
      </c>
      <c r="R109" s="226">
        <v>0.33774448954276931</v>
      </c>
      <c r="S109" s="226">
        <v>0.33610191558652619</v>
      </c>
      <c r="T109" s="226">
        <v>0.32774361168677651</v>
      </c>
      <c r="U109" s="226">
        <v>0.2862309709215447</v>
      </c>
      <c r="V109" s="226">
        <v>0.2697965268887127</v>
      </c>
      <c r="W109" s="226">
        <v>0.29063515761353642</v>
      </c>
      <c r="X109" s="226">
        <v>0.31325492866440668</v>
      </c>
      <c r="Y109" s="226">
        <v>0.27981839824691751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258.94324090289155</v>
      </c>
      <c r="C110" s="261">
        <f t="shared" si="4"/>
        <v>249.47061529543964</v>
      </c>
      <c r="D110" s="261">
        <f t="shared" si="4"/>
        <v>220.07547850721818</v>
      </c>
      <c r="E110" s="261">
        <f t="shared" si="4"/>
        <v>239.55206719708195</v>
      </c>
      <c r="F110" s="261">
        <f t="shared" si="4"/>
        <v>227.82598061527005</v>
      </c>
      <c r="G110" s="261">
        <f t="shared" si="4"/>
        <v>221.88082360773774</v>
      </c>
      <c r="H110" s="261">
        <f t="shared" si="4"/>
        <v>229.4828626634847</v>
      </c>
      <c r="I110" s="261">
        <f t="shared" si="4"/>
        <v>239.34061433026483</v>
      </c>
      <c r="J110" s="261">
        <f t="shared" si="4"/>
        <v>232.48912629634239</v>
      </c>
      <c r="K110" s="261">
        <f t="shared" si="4"/>
        <v>240.94109577898308</v>
      </c>
      <c r="L110" s="261">
        <f t="shared" si="4"/>
        <v>263.1128790372174</v>
      </c>
      <c r="M110" s="261">
        <f t="shared" si="4"/>
        <v>223.14383606370563</v>
      </c>
      <c r="N110" s="261">
        <f t="shared" si="4"/>
        <v>220.29121346725972</v>
      </c>
      <c r="O110" s="261">
        <f t="shared" si="4"/>
        <v>187.55882883990449</v>
      </c>
      <c r="P110" s="261">
        <f t="shared" si="4"/>
        <v>191.41183229258127</v>
      </c>
      <c r="Q110" s="261">
        <f t="shared" si="4"/>
        <v>222.58078137542668</v>
      </c>
      <c r="R110" s="261">
        <f t="shared" si="4"/>
        <v>232.5950596584384</v>
      </c>
      <c r="S110" s="261">
        <f t="shared" si="4"/>
        <v>234.06176887817196</v>
      </c>
      <c r="T110" s="261">
        <f t="shared" si="4"/>
        <v>231.1904178561397</v>
      </c>
      <c r="U110" s="261">
        <f t="shared" si="4"/>
        <v>215.79295954217099</v>
      </c>
      <c r="V110" s="261">
        <f t="shared" si="4"/>
        <v>217.39250352608803</v>
      </c>
      <c r="W110" s="261">
        <f t="shared" si="4"/>
        <v>221.35605045927898</v>
      </c>
      <c r="X110" s="261">
        <f t="shared" si="4"/>
        <v>219.72471652671791</v>
      </c>
      <c r="Y110" s="261">
        <f t="shared" si="4"/>
        <v>175.43485537078624</v>
      </c>
      <c r="DA110" s="70"/>
    </row>
    <row r="111" spans="1:105" ht="12" customHeight="1" x14ac:dyDescent="0.25">
      <c r="A111" s="60" t="s">
        <v>1554</v>
      </c>
      <c r="B111" s="262">
        <v>233.0800615000415</v>
      </c>
      <c r="C111" s="262">
        <v>225.00675144035969</v>
      </c>
      <c r="D111" s="262">
        <v>196.28417505631069</v>
      </c>
      <c r="E111" s="262">
        <v>215.8371988840091</v>
      </c>
      <c r="F111" s="262">
        <v>205.7772835159592</v>
      </c>
      <c r="G111" s="262">
        <v>200.23480091189239</v>
      </c>
      <c r="H111" s="262">
        <v>207.0122342576922</v>
      </c>
      <c r="I111" s="262">
        <v>216.1564931793657</v>
      </c>
      <c r="J111" s="262">
        <v>208.68364754951449</v>
      </c>
      <c r="K111" s="262">
        <v>216.72543028852701</v>
      </c>
      <c r="L111" s="262">
        <v>238.30760713607259</v>
      </c>
      <c r="M111" s="262">
        <v>201.65873836643709</v>
      </c>
      <c r="N111" s="262">
        <v>198.97482567080371</v>
      </c>
      <c r="O111" s="262">
        <v>167.1088526729626</v>
      </c>
      <c r="P111" s="262">
        <v>172.06171335470509</v>
      </c>
      <c r="Q111" s="262">
        <v>202.22307398355929</v>
      </c>
      <c r="R111" s="262">
        <v>210.42804236864129</v>
      </c>
      <c r="S111" s="262">
        <v>211.96666729871339</v>
      </c>
      <c r="T111" s="262">
        <v>209.295667576087</v>
      </c>
      <c r="U111" s="262">
        <v>195.65614460985461</v>
      </c>
      <c r="V111" s="262">
        <v>197.76434325478641</v>
      </c>
      <c r="W111" s="262">
        <v>201.03646545587759</v>
      </c>
      <c r="X111" s="262">
        <v>199.05234305802179</v>
      </c>
      <c r="Y111" s="262">
        <v>158.03593688063779</v>
      </c>
      <c r="DA111" s="72" t="s">
        <v>1555</v>
      </c>
    </row>
    <row r="112" spans="1:105" ht="12" customHeight="1" x14ac:dyDescent="0.25">
      <c r="A112" s="59" t="s">
        <v>28</v>
      </c>
      <c r="B112" s="230">
        <v>17.89464736143351</v>
      </c>
      <c r="C112" s="230">
        <v>18.296227522205619</v>
      </c>
      <c r="D112" s="230">
        <v>12.845405561850789</v>
      </c>
      <c r="E112" s="230">
        <v>13.50343453783408</v>
      </c>
      <c r="F112" s="230">
        <v>12.852475086679011</v>
      </c>
      <c r="G112" s="230">
        <v>11.493153189104831</v>
      </c>
      <c r="H112" s="230">
        <v>11.12733545924559</v>
      </c>
      <c r="I112" s="230">
        <v>15.18335153575482</v>
      </c>
      <c r="J112" s="230">
        <v>12.91388974482367</v>
      </c>
      <c r="K112" s="230">
        <v>12.987670034009479</v>
      </c>
      <c r="L112" s="230">
        <v>14.638657147819339</v>
      </c>
      <c r="M112" s="230">
        <v>13.182624550889001</v>
      </c>
      <c r="N112" s="230">
        <v>13.859407999361951</v>
      </c>
      <c r="O112" s="230">
        <v>10.933835936069331</v>
      </c>
      <c r="P112" s="230">
        <v>13.07114313984334</v>
      </c>
      <c r="Q112" s="230">
        <v>12.725317855877799</v>
      </c>
      <c r="R112" s="230">
        <v>13.32102584749599</v>
      </c>
      <c r="S112" s="230">
        <v>16.129381692490451</v>
      </c>
      <c r="T112" s="230">
        <v>16.56499369386113</v>
      </c>
      <c r="U112" s="230">
        <v>9.7646459717902712</v>
      </c>
      <c r="V112" s="230">
        <v>9.3017556645932835</v>
      </c>
      <c r="W112" s="230">
        <v>9.7908905153259571</v>
      </c>
      <c r="X112" s="230">
        <v>10.203632605616949</v>
      </c>
      <c r="Y112" s="230">
        <v>6.7287442814041274</v>
      </c>
      <c r="DA112" s="71" t="s">
        <v>1556</v>
      </c>
    </row>
    <row r="113" spans="1:105" ht="12" customHeight="1" x14ac:dyDescent="0.25">
      <c r="A113" s="59" t="s">
        <v>31</v>
      </c>
      <c r="B113" s="295">
        <v>0.35606864142839362</v>
      </c>
      <c r="C113" s="295">
        <v>0.34987180550459912</v>
      </c>
      <c r="D113" s="295">
        <v>0.3550054406680791</v>
      </c>
      <c r="E113" s="295">
        <v>0.39175756533748912</v>
      </c>
      <c r="F113" s="295">
        <v>0.37287212630318822</v>
      </c>
      <c r="G113" s="295">
        <v>0.35827455449670498</v>
      </c>
      <c r="H113" s="295">
        <v>0.37270633168991207</v>
      </c>
      <c r="I113" s="295">
        <v>0.36669795111996778</v>
      </c>
      <c r="J113" s="295">
        <v>0.35909418935507909</v>
      </c>
      <c r="K113" s="295">
        <v>0.83173054400202007</v>
      </c>
      <c r="L113" s="295">
        <v>0.87008259613581818</v>
      </c>
      <c r="M113" s="295">
        <v>0.83739382723576583</v>
      </c>
      <c r="N113" s="295">
        <v>0.89644836204572764</v>
      </c>
      <c r="O113" s="295">
        <v>0.82121674908247155</v>
      </c>
      <c r="P113" s="295">
        <v>0.41422892311822751</v>
      </c>
      <c r="Q113" s="295">
        <v>0.13209902208240379</v>
      </c>
      <c r="R113" s="295">
        <v>0.23153135500843339</v>
      </c>
      <c r="S113" s="295">
        <v>0.2148443025599846</v>
      </c>
      <c r="T113" s="295">
        <v>0.185475657775341</v>
      </c>
      <c r="U113" s="295">
        <v>0.1626768505797091</v>
      </c>
      <c r="V113" s="295">
        <v>0.169030238756465</v>
      </c>
      <c r="W113" s="295">
        <v>0.31534171055196791</v>
      </c>
      <c r="X113" s="295">
        <v>0.88523651446456719</v>
      </c>
      <c r="Y113" s="295">
        <v>0.28645793775419931</v>
      </c>
      <c r="DA113" s="122" t="s">
        <v>1557</v>
      </c>
    </row>
    <row r="114" spans="1:105" ht="12" customHeight="1" x14ac:dyDescent="0.25">
      <c r="A114" s="59" t="s">
        <v>159</v>
      </c>
      <c r="B114" s="295">
        <v>2.0210469600886798</v>
      </c>
      <c r="C114" s="295">
        <v>2.6478021084633729</v>
      </c>
      <c r="D114" s="295">
        <v>2.0159206224398258</v>
      </c>
      <c r="E114" s="295">
        <v>1.853035820937208</v>
      </c>
      <c r="F114" s="295">
        <v>1.4108411564712611</v>
      </c>
      <c r="G114" s="295">
        <v>1.3557242541716881</v>
      </c>
      <c r="H114" s="295">
        <v>1.4102901016971281</v>
      </c>
      <c r="I114" s="295">
        <v>1.0404953513477999</v>
      </c>
      <c r="J114" s="295">
        <v>0.68102693532552405</v>
      </c>
      <c r="K114" s="295">
        <v>1.5770770579402049</v>
      </c>
      <c r="L114" s="295">
        <v>1.649480511427833</v>
      </c>
      <c r="M114" s="295">
        <v>1.98447812480342</v>
      </c>
      <c r="N114" s="295">
        <v>2.1242800368809318</v>
      </c>
      <c r="O114" s="295">
        <v>1.5577992232839959</v>
      </c>
      <c r="P114" s="295">
        <v>2.7492304551040232</v>
      </c>
      <c r="Q114" s="295">
        <v>1.7812078946416381</v>
      </c>
      <c r="R114" s="295">
        <v>1.96564788857131</v>
      </c>
      <c r="S114" s="295">
        <v>2.5184481275748358</v>
      </c>
      <c r="T114" s="295">
        <v>2.1404316170708508</v>
      </c>
      <c r="U114" s="295">
        <v>2.2846952714819708</v>
      </c>
      <c r="V114" s="295">
        <v>3.9402482220958741</v>
      </c>
      <c r="W114" s="295">
        <v>1.6141230948297061</v>
      </c>
      <c r="X114" s="295">
        <v>2.070962633226678</v>
      </c>
      <c r="Y114" s="295">
        <v>0.69807421827139193</v>
      </c>
      <c r="DA114" s="122" t="s">
        <v>1558</v>
      </c>
    </row>
    <row r="115" spans="1:105" ht="12" customHeight="1" x14ac:dyDescent="0.25">
      <c r="A115" s="59" t="s">
        <v>32</v>
      </c>
      <c r="B115" s="295">
        <v>8.3985854295047826</v>
      </c>
      <c r="C115" s="295">
        <v>6.6654285572023619</v>
      </c>
      <c r="D115" s="295">
        <v>3.54264549912503</v>
      </c>
      <c r="E115" s="295">
        <v>4.6202053603319486</v>
      </c>
      <c r="F115" s="295">
        <v>4.0592094062034274</v>
      </c>
      <c r="G115" s="295">
        <v>4.2253224024664764</v>
      </c>
      <c r="H115" s="295">
        <v>7.1004504724614614</v>
      </c>
      <c r="I115" s="295">
        <v>7.6512926643435453</v>
      </c>
      <c r="J115" s="295">
        <v>8.7957195496803315</v>
      </c>
      <c r="K115" s="295">
        <v>6.7905835166838244</v>
      </c>
      <c r="L115" s="295">
        <v>6.7090509984647717</v>
      </c>
      <c r="M115" s="295">
        <v>6.8368208444514744</v>
      </c>
      <c r="N115" s="295">
        <v>5.3374897497246518</v>
      </c>
      <c r="O115" s="295">
        <v>1.8624145350174151</v>
      </c>
      <c r="P115" s="295">
        <v>1.878911247255405</v>
      </c>
      <c r="Q115" s="295">
        <v>1.8190500010673929</v>
      </c>
      <c r="R115" s="295">
        <v>1.820925030568842</v>
      </c>
      <c r="S115" s="295">
        <v>2.108855722062402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1559</v>
      </c>
    </row>
    <row r="116" spans="1:105" ht="12" customHeight="1" x14ac:dyDescent="0.25">
      <c r="A116" s="59" t="s">
        <v>35</v>
      </c>
      <c r="B116" s="295">
        <v>204.4097131075861</v>
      </c>
      <c r="C116" s="295">
        <v>197.04742144698369</v>
      </c>
      <c r="D116" s="295">
        <v>177.525197932227</v>
      </c>
      <c r="E116" s="295">
        <v>195.46876559956829</v>
      </c>
      <c r="F116" s="295">
        <v>187.08188574030231</v>
      </c>
      <c r="G116" s="295">
        <v>182.80232651165269</v>
      </c>
      <c r="H116" s="295">
        <v>187.00145189259811</v>
      </c>
      <c r="I116" s="295">
        <v>191.91465567679961</v>
      </c>
      <c r="J116" s="295">
        <v>185.93391713032989</v>
      </c>
      <c r="K116" s="295">
        <v>194.53836913589149</v>
      </c>
      <c r="L116" s="295">
        <v>214.44033588222479</v>
      </c>
      <c r="M116" s="295">
        <v>178.81742101905741</v>
      </c>
      <c r="N116" s="295">
        <v>176.75719952279039</v>
      </c>
      <c r="O116" s="295">
        <v>151.93358622950939</v>
      </c>
      <c r="P116" s="295">
        <v>153.94819958938419</v>
      </c>
      <c r="Q116" s="295">
        <v>185.76539920989001</v>
      </c>
      <c r="R116" s="295">
        <v>193.0889122469967</v>
      </c>
      <c r="S116" s="295">
        <v>190.99513745402569</v>
      </c>
      <c r="T116" s="295">
        <v>190.40476660737971</v>
      </c>
      <c r="U116" s="295">
        <v>183.4441265160026</v>
      </c>
      <c r="V116" s="295">
        <v>184.3533091293408</v>
      </c>
      <c r="W116" s="295">
        <v>189.31611013516999</v>
      </c>
      <c r="X116" s="295">
        <v>185.89251130471359</v>
      </c>
      <c r="Y116" s="295">
        <v>150.32266044320801</v>
      </c>
      <c r="DA116" s="122" t="s">
        <v>1560</v>
      </c>
    </row>
    <row r="117" spans="1:105" ht="12" customHeight="1" x14ac:dyDescent="0.25">
      <c r="A117" s="60" t="s">
        <v>1561</v>
      </c>
      <c r="B117" s="262">
        <v>25.86317940285004</v>
      </c>
      <c r="C117" s="262">
        <v>24.463863855079939</v>
      </c>
      <c r="D117" s="262">
        <v>23.791303450907499</v>
      </c>
      <c r="E117" s="262">
        <v>23.714868313072841</v>
      </c>
      <c r="F117" s="262">
        <v>22.048697099310871</v>
      </c>
      <c r="G117" s="262">
        <v>21.64602269584535</v>
      </c>
      <c r="H117" s="262">
        <v>22.4706284057925</v>
      </c>
      <c r="I117" s="262">
        <v>23.184121150899141</v>
      </c>
      <c r="J117" s="262">
        <v>23.805478746827891</v>
      </c>
      <c r="K117" s="262">
        <v>24.21566549045609</v>
      </c>
      <c r="L117" s="262">
        <v>24.805271901144781</v>
      </c>
      <c r="M117" s="262">
        <v>21.48509769726855</v>
      </c>
      <c r="N117" s="262">
        <v>21.31638779645602</v>
      </c>
      <c r="O117" s="262">
        <v>20.449976166941909</v>
      </c>
      <c r="P117" s="262">
        <v>19.350118937876179</v>
      </c>
      <c r="Q117" s="262">
        <v>20.3577073918674</v>
      </c>
      <c r="R117" s="262">
        <v>22.167017289797101</v>
      </c>
      <c r="S117" s="262">
        <v>22.095101579458579</v>
      </c>
      <c r="T117" s="262">
        <v>21.894750280052708</v>
      </c>
      <c r="U117" s="262">
        <v>20.136814932316391</v>
      </c>
      <c r="V117" s="262">
        <v>19.628160271301631</v>
      </c>
      <c r="W117" s="262">
        <v>20.319585003401379</v>
      </c>
      <c r="X117" s="262">
        <v>20.672373468696129</v>
      </c>
      <c r="Y117" s="262">
        <v>17.398918490148461</v>
      </c>
      <c r="DA117" s="72" t="s">
        <v>1562</v>
      </c>
    </row>
    <row r="118" spans="1:105" ht="12" customHeight="1" x14ac:dyDescent="0.25">
      <c r="A118" s="57" t="s">
        <v>1563</v>
      </c>
      <c r="B118" s="261">
        <v>21.189190336578189</v>
      </c>
      <c r="C118" s="261">
        <v>20.04275883947593</v>
      </c>
      <c r="D118" s="261">
        <v>19.49174342892336</v>
      </c>
      <c r="E118" s="261">
        <v>19.429121635262419</v>
      </c>
      <c r="F118" s="261">
        <v>18.064060579472841</v>
      </c>
      <c r="G118" s="261">
        <v>17.734157420785461</v>
      </c>
      <c r="H118" s="261">
        <v>18.40974053717423</v>
      </c>
      <c r="I118" s="261">
        <v>18.994291003470199</v>
      </c>
      <c r="J118" s="261">
        <v>19.50335696794949</v>
      </c>
      <c r="K118" s="261">
        <v>19.839414838055031</v>
      </c>
      <c r="L118" s="261">
        <v>20.32246768570192</v>
      </c>
      <c r="M118" s="261">
        <v>17.602314758611382</v>
      </c>
      <c r="N118" s="261">
        <v>17.464094080314261</v>
      </c>
      <c r="O118" s="261">
        <v>16.754260202520559</v>
      </c>
      <c r="P118" s="261">
        <v>15.853168971364081</v>
      </c>
      <c r="Q118" s="261">
        <v>16.67866622365494</v>
      </c>
      <c r="R118" s="261">
        <v>18.16099796670672</v>
      </c>
      <c r="S118" s="261">
        <v>18.102078850428789</v>
      </c>
      <c r="T118" s="261">
        <v>17.937935001323218</v>
      </c>
      <c r="U118" s="261">
        <v>16.497693409120561</v>
      </c>
      <c r="V118" s="261">
        <v>16.08096272570576</v>
      </c>
      <c r="W118" s="261">
        <v>16.647433306281972</v>
      </c>
      <c r="X118" s="261">
        <v>16.936465904449548</v>
      </c>
      <c r="Y118" s="261">
        <v>14.2545891128041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25.670291130749302</v>
      </c>
      <c r="C119" s="261">
        <f t="shared" si="5"/>
        <v>24.660852232894698</v>
      </c>
      <c r="D119" s="261">
        <f t="shared" si="5"/>
        <v>22.098235078026388</v>
      </c>
      <c r="E119" s="261">
        <f t="shared" si="5"/>
        <v>23.715104807350112</v>
      </c>
      <c r="F119" s="261">
        <f t="shared" si="5"/>
        <v>22.47578175651714</v>
      </c>
      <c r="G119" s="261">
        <f t="shared" si="5"/>
        <v>21.916087853485045</v>
      </c>
      <c r="H119" s="261">
        <f t="shared" si="5"/>
        <v>22.679856930732264</v>
      </c>
      <c r="I119" s="261">
        <f t="shared" si="5"/>
        <v>23.615007338837327</v>
      </c>
      <c r="J119" s="261">
        <f t="shared" si="5"/>
        <v>23.13853317844546</v>
      </c>
      <c r="K119" s="261">
        <f t="shared" si="5"/>
        <v>23.909026936509825</v>
      </c>
      <c r="L119" s="261">
        <f t="shared" si="5"/>
        <v>25.854706731343271</v>
      </c>
      <c r="M119" s="261">
        <f t="shared" si="5"/>
        <v>21.996719349360866</v>
      </c>
      <c r="N119" s="261">
        <f t="shared" si="5"/>
        <v>21.731970145274097</v>
      </c>
      <c r="O119" s="261">
        <f t="shared" si="5"/>
        <v>18.860172824821213</v>
      </c>
      <c r="P119" s="261">
        <f t="shared" si="5"/>
        <v>19.011595735819576</v>
      </c>
      <c r="Q119" s="261">
        <f t="shared" si="5"/>
        <v>21.774572038505163</v>
      </c>
      <c r="R119" s="261">
        <f t="shared" si="5"/>
        <v>22.892970970696915</v>
      </c>
      <c r="S119" s="261">
        <f t="shared" si="5"/>
        <v>23.004458098253185</v>
      </c>
      <c r="T119" s="261">
        <f t="shared" si="5"/>
        <v>22.733229432337662</v>
      </c>
      <c r="U119" s="261">
        <f t="shared" si="5"/>
        <v>21.172637076384301</v>
      </c>
      <c r="V119" s="261">
        <f t="shared" si="5"/>
        <v>21.227415577218462</v>
      </c>
      <c r="W119" s="261">
        <f t="shared" si="5"/>
        <v>21.666233698031974</v>
      </c>
      <c r="X119" s="261">
        <f t="shared" si="5"/>
        <v>21.584593784649886</v>
      </c>
      <c r="Y119" s="261">
        <f t="shared" si="5"/>
        <v>17.372530592093042</v>
      </c>
      <c r="DA119" s="70"/>
    </row>
    <row r="120" spans="1:105" ht="12" customHeight="1" x14ac:dyDescent="0.25">
      <c r="A120" s="60" t="s">
        <v>1566</v>
      </c>
      <c r="B120" s="262">
        <v>19.49142638908037</v>
      </c>
      <c r="C120" s="262">
        <v>18.816292155239079</v>
      </c>
      <c r="D120" s="262">
        <v>16.41435361235634</v>
      </c>
      <c r="E120" s="262">
        <v>18.04948414290774</v>
      </c>
      <c r="F120" s="262">
        <v>17.208219134589179</v>
      </c>
      <c r="G120" s="262">
        <v>16.744726500364411</v>
      </c>
      <c r="H120" s="262">
        <v>17.311492453300861</v>
      </c>
      <c r="I120" s="262">
        <v>18.076185273902581</v>
      </c>
      <c r="J120" s="262">
        <v>17.451265151718822</v>
      </c>
      <c r="K120" s="262">
        <v>18.123762898997871</v>
      </c>
      <c r="L120" s="262">
        <v>19.92858227579374</v>
      </c>
      <c r="M120" s="262">
        <v>16.863803919081789</v>
      </c>
      <c r="N120" s="262">
        <v>16.639360496487068</v>
      </c>
      <c r="O120" s="262">
        <v>13.97455397890457</v>
      </c>
      <c r="P120" s="262">
        <v>14.38873921110444</v>
      </c>
      <c r="Q120" s="262">
        <v>16.91099674230778</v>
      </c>
      <c r="R120" s="262">
        <v>17.597140963625179</v>
      </c>
      <c r="S120" s="262">
        <v>17.725809174762141</v>
      </c>
      <c r="T120" s="262">
        <v>17.502445605421329</v>
      </c>
      <c r="U120" s="262">
        <v>16.361834279992951</v>
      </c>
      <c r="V120" s="262">
        <v>16.538133352666911</v>
      </c>
      <c r="W120" s="262">
        <v>16.811766063282239</v>
      </c>
      <c r="X120" s="262">
        <v>16.64584292332836</v>
      </c>
      <c r="Y120" s="262">
        <v>13.215827260015351</v>
      </c>
      <c r="DA120" s="72" t="s">
        <v>1567</v>
      </c>
    </row>
    <row r="121" spans="1:105" ht="12" customHeight="1" x14ac:dyDescent="0.25">
      <c r="A121" s="59" t="s">
        <v>28</v>
      </c>
      <c r="B121" s="230">
        <v>1.496448042613334</v>
      </c>
      <c r="C121" s="230">
        <v>1.5300303666123469</v>
      </c>
      <c r="D121" s="230">
        <v>1.074202895500153</v>
      </c>
      <c r="E121" s="230">
        <v>1.1292308685696459</v>
      </c>
      <c r="F121" s="230">
        <v>1.074794087736451</v>
      </c>
      <c r="G121" s="230">
        <v>0.96112017442479125</v>
      </c>
      <c r="H121" s="230">
        <v>0.93052850001264775</v>
      </c>
      <c r="I121" s="230">
        <v>1.2697146932863781</v>
      </c>
      <c r="J121" s="230">
        <v>1.079929916518773</v>
      </c>
      <c r="K121" s="230">
        <v>1.086099826833604</v>
      </c>
      <c r="L121" s="230">
        <v>1.224164376804298</v>
      </c>
      <c r="M121" s="230">
        <v>1.10240298717482</v>
      </c>
      <c r="N121" s="230">
        <v>1.158999311555214</v>
      </c>
      <c r="O121" s="230">
        <v>0.91434701418310294</v>
      </c>
      <c r="P121" s="230">
        <v>1.0930803033589549</v>
      </c>
      <c r="Q121" s="230">
        <v>1.064160506347936</v>
      </c>
      <c r="R121" s="230">
        <v>1.113976858691788</v>
      </c>
      <c r="S121" s="230">
        <v>1.348826896377415</v>
      </c>
      <c r="T121" s="230">
        <v>1.385255148559402</v>
      </c>
      <c r="U121" s="230">
        <v>0.81657297046210986</v>
      </c>
      <c r="V121" s="230">
        <v>0.7778635575209808</v>
      </c>
      <c r="W121" s="230">
        <v>0.8187676823784733</v>
      </c>
      <c r="X121" s="230">
        <v>0.85328342782150646</v>
      </c>
      <c r="Y121" s="230">
        <v>0.56269430773215523</v>
      </c>
      <c r="DA121" s="71" t="s">
        <v>1568</v>
      </c>
    </row>
    <row r="122" spans="1:105" ht="12" customHeight="1" x14ac:dyDescent="0.25">
      <c r="A122" s="59" t="s">
        <v>31</v>
      </c>
      <c r="B122" s="295">
        <v>2.977640244813539E-2</v>
      </c>
      <c r="C122" s="295">
        <v>2.9258189219270991E-2</v>
      </c>
      <c r="D122" s="295">
        <v>2.9687491799909569E-2</v>
      </c>
      <c r="E122" s="295">
        <v>3.2760904978307838E-2</v>
      </c>
      <c r="F122" s="295">
        <v>3.1181601530413071E-2</v>
      </c>
      <c r="G122" s="295">
        <v>2.996087293400616E-2</v>
      </c>
      <c r="H122" s="295">
        <v>3.1167736880302822E-2</v>
      </c>
      <c r="I122" s="295">
        <v>3.0665283316308758E-2</v>
      </c>
      <c r="J122" s="295">
        <v>3.002941527265628E-2</v>
      </c>
      <c r="K122" s="295">
        <v>6.9553845874381057E-2</v>
      </c>
      <c r="L122" s="295">
        <v>7.2761053716292323E-2</v>
      </c>
      <c r="M122" s="295">
        <v>7.0027440516327907E-2</v>
      </c>
      <c r="N122" s="295">
        <v>7.4965902908957521E-2</v>
      </c>
      <c r="O122" s="295">
        <v>6.8674624981674051E-2</v>
      </c>
      <c r="P122" s="295">
        <v>3.4640082515962109E-2</v>
      </c>
      <c r="Q122" s="295">
        <v>1.104684093704951E-2</v>
      </c>
      <c r="R122" s="295">
        <v>1.9361915102764419E-2</v>
      </c>
      <c r="S122" s="295">
        <v>1.7966452735213918E-2</v>
      </c>
      <c r="T122" s="295">
        <v>1.5510486427830631E-2</v>
      </c>
      <c r="U122" s="295">
        <v>1.360392578359286E-2</v>
      </c>
      <c r="V122" s="295">
        <v>1.4135230765973219E-2</v>
      </c>
      <c r="W122" s="295">
        <v>2.6370594288818109E-2</v>
      </c>
      <c r="X122" s="295">
        <v>7.4028307044226124E-2</v>
      </c>
      <c r="Y122" s="295">
        <v>2.3955175622359041E-2</v>
      </c>
      <c r="DA122" s="122" t="s">
        <v>1569</v>
      </c>
    </row>
    <row r="123" spans="1:105" ht="12" customHeight="1" x14ac:dyDescent="0.25">
      <c r="A123" s="59" t="s">
        <v>159</v>
      </c>
      <c r="B123" s="295">
        <v>0.16901097330213349</v>
      </c>
      <c r="C123" s="295">
        <v>0.22142365828214111</v>
      </c>
      <c r="D123" s="295">
        <v>0.168582280979482</v>
      </c>
      <c r="E123" s="295">
        <v>0.15496096520516939</v>
      </c>
      <c r="F123" s="295">
        <v>0.1179822348212298</v>
      </c>
      <c r="G123" s="295">
        <v>0.11337305874219369</v>
      </c>
      <c r="H123" s="295">
        <v>0.1179361526145528</v>
      </c>
      <c r="I123" s="295">
        <v>8.7011898051058065E-2</v>
      </c>
      <c r="J123" s="295">
        <v>5.6951187902771698E-2</v>
      </c>
      <c r="K123" s="295">
        <v>0.13188378785777641</v>
      </c>
      <c r="L123" s="295">
        <v>0.1379385596597352</v>
      </c>
      <c r="M123" s="295">
        <v>0.16595288778203451</v>
      </c>
      <c r="N123" s="295">
        <v>0.17764388640617471</v>
      </c>
      <c r="O123" s="295">
        <v>0.1302716701471317</v>
      </c>
      <c r="P123" s="295">
        <v>0.22990565000459481</v>
      </c>
      <c r="Q123" s="295">
        <v>0.14895432212699211</v>
      </c>
      <c r="R123" s="295">
        <v>0.16437820069363629</v>
      </c>
      <c r="S123" s="295">
        <v>0.2106063726662156</v>
      </c>
      <c r="T123" s="295">
        <v>0.1789945696620186</v>
      </c>
      <c r="U123" s="295">
        <v>0.19105868352262681</v>
      </c>
      <c r="V123" s="295">
        <v>0.3295050536773298</v>
      </c>
      <c r="W123" s="295">
        <v>0.13498177957955529</v>
      </c>
      <c r="X123" s="295">
        <v>0.17318519422162851</v>
      </c>
      <c r="Y123" s="295">
        <v>5.8376774709874672E-2</v>
      </c>
      <c r="DA123" s="122" t="s">
        <v>1570</v>
      </c>
    </row>
    <row r="124" spans="1:105" ht="12" customHeight="1" x14ac:dyDescent="0.25">
      <c r="A124" s="59" t="s">
        <v>32</v>
      </c>
      <c r="B124" s="295">
        <v>0.70233553491475387</v>
      </c>
      <c r="C124" s="295">
        <v>0.55739950143423511</v>
      </c>
      <c r="D124" s="295">
        <v>0.29625534472750298</v>
      </c>
      <c r="E124" s="295">
        <v>0.38636677931084479</v>
      </c>
      <c r="F124" s="295">
        <v>0.33945323692504092</v>
      </c>
      <c r="G124" s="295">
        <v>0.35334451195771982</v>
      </c>
      <c r="H124" s="295">
        <v>0.59377840739615917</v>
      </c>
      <c r="I124" s="295">
        <v>0.63984283678566056</v>
      </c>
      <c r="J124" s="295">
        <v>0.73554605674221851</v>
      </c>
      <c r="K124" s="295">
        <v>0.56786564197093148</v>
      </c>
      <c r="L124" s="295">
        <v>0.56104744796945627</v>
      </c>
      <c r="M124" s="295">
        <v>0.57173225958211105</v>
      </c>
      <c r="N124" s="295">
        <v>0.44635001333741497</v>
      </c>
      <c r="O124" s="295">
        <v>0.15574526444527659</v>
      </c>
      <c r="P124" s="295">
        <v>0.1571248095259635</v>
      </c>
      <c r="Q124" s="295">
        <v>0.15211888552661701</v>
      </c>
      <c r="R124" s="295">
        <v>0.15227568572338041</v>
      </c>
      <c r="S124" s="295">
        <v>0.17635402104852671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1571</v>
      </c>
    </row>
    <row r="125" spans="1:105" ht="12" customHeight="1" x14ac:dyDescent="0.25">
      <c r="A125" s="59" t="s">
        <v>35</v>
      </c>
      <c r="B125" s="295">
        <v>17.093855435802009</v>
      </c>
      <c r="C125" s="295">
        <v>16.47818043969108</v>
      </c>
      <c r="D125" s="295">
        <v>14.845625599349299</v>
      </c>
      <c r="E125" s="295">
        <v>16.34616462484377</v>
      </c>
      <c r="F125" s="295">
        <v>15.64480797357605</v>
      </c>
      <c r="G125" s="295">
        <v>15.286927882305701</v>
      </c>
      <c r="H125" s="295">
        <v>15.638081656397199</v>
      </c>
      <c r="I125" s="295">
        <v>16.048950562463169</v>
      </c>
      <c r="J125" s="295">
        <v>15.548808575282401</v>
      </c>
      <c r="K125" s="295">
        <v>16.26835979646118</v>
      </c>
      <c r="L125" s="295">
        <v>17.932670837643951</v>
      </c>
      <c r="M125" s="295">
        <v>14.953688344026499</v>
      </c>
      <c r="N125" s="295">
        <v>14.781401382279309</v>
      </c>
      <c r="O125" s="295">
        <v>12.70551540514739</v>
      </c>
      <c r="P125" s="295">
        <v>12.87398836569896</v>
      </c>
      <c r="Q125" s="295">
        <v>15.53471618736919</v>
      </c>
      <c r="R125" s="295">
        <v>16.147148303413609</v>
      </c>
      <c r="S125" s="295">
        <v>15.97205543193477</v>
      </c>
      <c r="T125" s="295">
        <v>15.92268540077208</v>
      </c>
      <c r="U125" s="295">
        <v>15.34059870022462</v>
      </c>
      <c r="V125" s="295">
        <v>15.416629510702631</v>
      </c>
      <c r="W125" s="295">
        <v>15.831646007035401</v>
      </c>
      <c r="X125" s="295">
        <v>15.545345994240989</v>
      </c>
      <c r="Y125" s="295">
        <v>12.57080100195096</v>
      </c>
      <c r="DA125" s="122" t="s">
        <v>1572</v>
      </c>
    </row>
    <row r="126" spans="1:105" ht="12" customHeight="1" x14ac:dyDescent="0.25">
      <c r="A126" s="60" t="s">
        <v>1573</v>
      </c>
      <c r="B126" s="262">
        <v>6.1788647416689324</v>
      </c>
      <c r="C126" s="262">
        <v>5.8445600776556184</v>
      </c>
      <c r="D126" s="262">
        <v>5.6838814656700478</v>
      </c>
      <c r="E126" s="262">
        <v>5.6656206644423719</v>
      </c>
      <c r="F126" s="262">
        <v>5.2675626219279614</v>
      </c>
      <c r="G126" s="262">
        <v>5.1713613531206342</v>
      </c>
      <c r="H126" s="262">
        <v>5.3683644774314017</v>
      </c>
      <c r="I126" s="262">
        <v>5.5388220649347453</v>
      </c>
      <c r="J126" s="262">
        <v>5.6872680267266373</v>
      </c>
      <c r="K126" s="262">
        <v>5.7852640375119542</v>
      </c>
      <c r="L126" s="262">
        <v>5.9261244555495294</v>
      </c>
      <c r="M126" s="262">
        <v>5.1329154302790778</v>
      </c>
      <c r="N126" s="262">
        <v>5.0926096487870272</v>
      </c>
      <c r="O126" s="262">
        <v>4.8856188459166434</v>
      </c>
      <c r="P126" s="262">
        <v>4.6228565247151359</v>
      </c>
      <c r="Q126" s="262">
        <v>4.8635752961973822</v>
      </c>
      <c r="R126" s="262">
        <v>5.2958300070717357</v>
      </c>
      <c r="S126" s="262">
        <v>5.2786489234910441</v>
      </c>
      <c r="T126" s="262">
        <v>5.2307838269163343</v>
      </c>
      <c r="U126" s="262">
        <v>4.8108027963913509</v>
      </c>
      <c r="V126" s="262">
        <v>4.6892822245515511</v>
      </c>
      <c r="W126" s="262">
        <v>4.8544676347497369</v>
      </c>
      <c r="X126" s="262">
        <v>4.9387508613215276</v>
      </c>
      <c r="Y126" s="262">
        <v>4.1567033320776936</v>
      </c>
      <c r="DA126" s="72" t="s">
        <v>1574</v>
      </c>
    </row>
    <row r="127" spans="1:105" ht="12" customHeight="1" x14ac:dyDescent="0.25">
      <c r="A127" s="132" t="s">
        <v>1575</v>
      </c>
      <c r="B127" s="316">
        <v>18.907277531100579</v>
      </c>
      <c r="C127" s="316">
        <v>17.884307887532401</v>
      </c>
      <c r="D127" s="316">
        <v>17.392632598116268</v>
      </c>
      <c r="E127" s="316">
        <v>17.336754689926501</v>
      </c>
      <c r="F127" s="316">
        <v>16.118700209375799</v>
      </c>
      <c r="G127" s="316">
        <v>15.82432508316244</v>
      </c>
      <c r="H127" s="316">
        <v>16.42715309470934</v>
      </c>
      <c r="I127" s="316">
        <v>16.94875197232728</v>
      </c>
      <c r="J127" s="316">
        <v>17.402995448324191</v>
      </c>
      <c r="K127" s="316">
        <v>17.7028624708799</v>
      </c>
      <c r="L127" s="316">
        <v>18.133894242626361</v>
      </c>
      <c r="M127" s="316">
        <v>15.706680861530179</v>
      </c>
      <c r="N127" s="316">
        <v>15.58334548704968</v>
      </c>
      <c r="O127" s="316">
        <v>14.949955257633761</v>
      </c>
      <c r="P127" s="316">
        <v>14.14590462060181</v>
      </c>
      <c r="Q127" s="316">
        <v>14.882502168799819</v>
      </c>
      <c r="R127" s="316">
        <v>16.205198185676789</v>
      </c>
      <c r="S127" s="316">
        <v>16.15262420499802</v>
      </c>
      <c r="T127" s="316">
        <v>16.006157385796129</v>
      </c>
      <c r="U127" s="316">
        <v>14.721018734292221</v>
      </c>
      <c r="V127" s="316">
        <v>14.34916673986055</v>
      </c>
      <c r="W127" s="316">
        <v>14.854632796374711</v>
      </c>
      <c r="X127" s="316">
        <v>15.11253880704731</v>
      </c>
      <c r="Y127" s="316">
        <v>12.7194795160406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0.99999999999999989</v>
      </c>
      <c r="C132" s="232">
        <f t="shared" si="6"/>
        <v>1.0000000000000002</v>
      </c>
      <c r="D132" s="232">
        <f t="shared" si="6"/>
        <v>1.0000000000000002</v>
      </c>
      <c r="E132" s="232">
        <f t="shared" si="6"/>
        <v>0.99999999999999989</v>
      </c>
      <c r="F132" s="232">
        <f t="shared" si="6"/>
        <v>1.0000000000000002</v>
      </c>
      <c r="G132" s="232">
        <f t="shared" si="6"/>
        <v>1.0000000000000004</v>
      </c>
      <c r="H132" s="232">
        <f t="shared" si="6"/>
        <v>1</v>
      </c>
      <c r="I132" s="232">
        <f t="shared" si="6"/>
        <v>1.0000000000000004</v>
      </c>
      <c r="J132" s="232">
        <f t="shared" si="6"/>
        <v>0.99999999999999989</v>
      </c>
      <c r="K132" s="232">
        <f t="shared" si="6"/>
        <v>1.0000000000000002</v>
      </c>
      <c r="L132" s="232">
        <f t="shared" si="6"/>
        <v>1.0000000000000002</v>
      </c>
      <c r="M132" s="232">
        <f t="shared" si="6"/>
        <v>0.99999999999999978</v>
      </c>
      <c r="N132" s="232">
        <f t="shared" si="6"/>
        <v>1</v>
      </c>
      <c r="O132" s="232">
        <f t="shared" si="6"/>
        <v>0.99999999999999956</v>
      </c>
      <c r="P132" s="232">
        <f t="shared" si="6"/>
        <v>1</v>
      </c>
      <c r="Q132" s="232">
        <f t="shared" si="6"/>
        <v>0.99999999999999978</v>
      </c>
      <c r="R132" s="232">
        <f t="shared" si="6"/>
        <v>1.0000000000000007</v>
      </c>
      <c r="S132" s="232">
        <f t="shared" si="6"/>
        <v>0.99999999999999967</v>
      </c>
      <c r="T132" s="232">
        <f t="shared" si="6"/>
        <v>0.99999999999999956</v>
      </c>
      <c r="U132" s="232">
        <f t="shared" si="6"/>
        <v>1.0000000000000004</v>
      </c>
      <c r="V132" s="232">
        <f t="shared" si="6"/>
        <v>0.99999999999999967</v>
      </c>
      <c r="W132" s="232">
        <f t="shared" si="6"/>
        <v>0.99999999999999956</v>
      </c>
      <c r="X132" s="232">
        <f t="shared" si="6"/>
        <v>1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4.9001717949331081E-3</v>
      </c>
      <c r="C133" s="266">
        <f t="shared" si="7"/>
        <v>4.9001717949326779E-3</v>
      </c>
      <c r="D133" s="266">
        <f t="shared" si="7"/>
        <v>4.9001717949321332E-3</v>
      </c>
      <c r="E133" s="266">
        <f t="shared" si="7"/>
        <v>4.9001717949329338E-3</v>
      </c>
      <c r="F133" s="266">
        <f t="shared" si="7"/>
        <v>4.9001717949324237E-3</v>
      </c>
      <c r="G133" s="266">
        <f t="shared" si="7"/>
        <v>4.9001717949325964E-3</v>
      </c>
      <c r="H133" s="266">
        <f t="shared" si="7"/>
        <v>4.9001717949326735E-3</v>
      </c>
      <c r="I133" s="266">
        <f t="shared" si="7"/>
        <v>4.9001717949324931E-3</v>
      </c>
      <c r="J133" s="266">
        <f t="shared" si="7"/>
        <v>4.9001717949321054E-3</v>
      </c>
      <c r="K133" s="266">
        <f t="shared" si="7"/>
        <v>4.9001717949315312E-3</v>
      </c>
      <c r="L133" s="266">
        <f t="shared" si="7"/>
        <v>4.900171794931938E-3</v>
      </c>
      <c r="M133" s="266">
        <f t="shared" si="7"/>
        <v>4.9001717949324064E-3</v>
      </c>
      <c r="N133" s="266">
        <f t="shared" si="7"/>
        <v>4.9001717949301747E-3</v>
      </c>
      <c r="O133" s="266">
        <f t="shared" si="7"/>
        <v>4.9001717949304436E-3</v>
      </c>
      <c r="P133" s="266">
        <f t="shared" si="7"/>
        <v>4.900171794931742E-3</v>
      </c>
      <c r="Q133" s="266">
        <f t="shared" si="7"/>
        <v>4.9001717949310776E-3</v>
      </c>
      <c r="R133" s="266">
        <f t="shared" si="7"/>
        <v>4.9001717949322104E-3</v>
      </c>
      <c r="S133" s="266">
        <f t="shared" si="7"/>
        <v>4.9001717949319857E-3</v>
      </c>
      <c r="T133" s="266">
        <f t="shared" si="7"/>
        <v>4.9001717949320161E-3</v>
      </c>
      <c r="U133" s="266">
        <f t="shared" si="7"/>
        <v>4.9001717949316128E-3</v>
      </c>
      <c r="V133" s="266">
        <f t="shared" si="7"/>
        <v>4.9001717949307784E-3</v>
      </c>
      <c r="W133" s="266">
        <f t="shared" si="7"/>
        <v>4.900171794931304E-3</v>
      </c>
      <c r="X133" s="266">
        <f t="shared" si="7"/>
        <v>4.9001717949320057E-3</v>
      </c>
      <c r="Y133" s="266">
        <f t="shared" si="7"/>
        <v>4.9001717949311374E-3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1.9592888677811538E-3</v>
      </c>
      <c r="C134" s="267">
        <f t="shared" si="8"/>
        <v>1.9592888677809821E-3</v>
      </c>
      <c r="D134" s="267">
        <f t="shared" si="8"/>
        <v>1.9592888677807657E-3</v>
      </c>
      <c r="E134" s="267">
        <f t="shared" si="8"/>
        <v>1.9592888677810857E-3</v>
      </c>
      <c r="F134" s="267">
        <f t="shared" si="8"/>
        <v>1.9592888677808806E-3</v>
      </c>
      <c r="G134" s="267">
        <f t="shared" si="8"/>
        <v>1.95928886778095E-3</v>
      </c>
      <c r="H134" s="267">
        <f t="shared" si="8"/>
        <v>1.9592888677809816E-3</v>
      </c>
      <c r="I134" s="267">
        <f t="shared" si="8"/>
        <v>1.9592888677809083E-3</v>
      </c>
      <c r="J134" s="267">
        <f t="shared" si="8"/>
        <v>1.9592888677807544E-3</v>
      </c>
      <c r="K134" s="267">
        <f t="shared" si="8"/>
        <v>1.9592888677805245E-3</v>
      </c>
      <c r="L134" s="267">
        <f t="shared" si="8"/>
        <v>1.9592888677806867E-3</v>
      </c>
      <c r="M134" s="267">
        <f t="shared" si="8"/>
        <v>1.9592888677808736E-3</v>
      </c>
      <c r="N134" s="267">
        <f t="shared" si="8"/>
        <v>1.9592888677799816E-3</v>
      </c>
      <c r="O134" s="267">
        <f t="shared" si="8"/>
        <v>1.9592888677800891E-3</v>
      </c>
      <c r="P134" s="267">
        <f t="shared" si="8"/>
        <v>1.9592888677806095E-3</v>
      </c>
      <c r="Q134" s="267">
        <f t="shared" si="8"/>
        <v>1.9592888677803432E-3</v>
      </c>
      <c r="R134" s="267">
        <f t="shared" si="8"/>
        <v>1.9592888677807956E-3</v>
      </c>
      <c r="S134" s="267">
        <f t="shared" si="8"/>
        <v>1.9592888677807062E-3</v>
      </c>
      <c r="T134" s="267">
        <f t="shared" si="8"/>
        <v>1.9592888677807184E-3</v>
      </c>
      <c r="U134" s="267">
        <f t="shared" si="8"/>
        <v>1.959288867780557E-3</v>
      </c>
      <c r="V134" s="267">
        <f t="shared" si="8"/>
        <v>1.9592888677802218E-3</v>
      </c>
      <c r="W134" s="267">
        <f t="shared" si="8"/>
        <v>1.959288867780433E-3</v>
      </c>
      <c r="X134" s="267">
        <f t="shared" si="8"/>
        <v>1.959288867780714E-3</v>
      </c>
      <c r="Y134" s="267">
        <f t="shared" si="8"/>
        <v>1.9592888677803658E-3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7.3301758912318977E-3</v>
      </c>
      <c r="C135" s="267">
        <f t="shared" si="9"/>
        <v>7.1923101168790797E-3</v>
      </c>
      <c r="D135" s="267">
        <f t="shared" si="9"/>
        <v>7.953510745092561E-3</v>
      </c>
      <c r="E135" s="267">
        <f t="shared" si="9"/>
        <v>7.263818804694587E-3</v>
      </c>
      <c r="F135" s="267">
        <f t="shared" si="9"/>
        <v>7.0966890340207972E-3</v>
      </c>
      <c r="G135" s="267">
        <f t="shared" si="9"/>
        <v>7.1553071805296386E-3</v>
      </c>
      <c r="H135" s="267">
        <f t="shared" si="9"/>
        <v>7.1823010561187558E-3</v>
      </c>
      <c r="I135" s="267">
        <f t="shared" si="9"/>
        <v>7.1043898860825962E-3</v>
      </c>
      <c r="J135" s="267">
        <f t="shared" si="9"/>
        <v>7.5226729081067419E-3</v>
      </c>
      <c r="K135" s="267">
        <f t="shared" si="9"/>
        <v>7.379809287817298E-3</v>
      </c>
      <c r="L135" s="267">
        <f t="shared" si="9"/>
        <v>6.9094736357246528E-3</v>
      </c>
      <c r="M135" s="267">
        <f t="shared" si="9"/>
        <v>7.0605920303456835E-3</v>
      </c>
      <c r="N135" s="267">
        <f t="shared" si="9"/>
        <v>7.0969752142485843E-3</v>
      </c>
      <c r="O135" s="267">
        <f t="shared" si="9"/>
        <v>8.0265043382248876E-3</v>
      </c>
      <c r="P135" s="267">
        <f t="shared" si="9"/>
        <v>7.424239696213834E-3</v>
      </c>
      <c r="Q135" s="267">
        <f t="shared" si="9"/>
        <v>6.697515633752182E-3</v>
      </c>
      <c r="R135" s="267">
        <f t="shared" si="9"/>
        <v>6.9868668590571783E-3</v>
      </c>
      <c r="S135" s="267">
        <f t="shared" si="9"/>
        <v>6.9187474994549872E-3</v>
      </c>
      <c r="T135" s="267">
        <f t="shared" si="9"/>
        <v>6.9417810169708832E-3</v>
      </c>
      <c r="U135" s="267">
        <f t="shared" si="9"/>
        <v>6.836457403027566E-3</v>
      </c>
      <c r="V135" s="267">
        <f t="shared" si="9"/>
        <v>6.6088582241061577E-3</v>
      </c>
      <c r="W135" s="267">
        <f t="shared" si="9"/>
        <v>6.7226614715189667E-3</v>
      </c>
      <c r="X135" s="267">
        <f t="shared" si="9"/>
        <v>6.8949269570894502E-3</v>
      </c>
      <c r="Y135" s="267">
        <f t="shared" si="9"/>
        <v>7.2792867055338053E-3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9.7769480841035697E-4</v>
      </c>
      <c r="C136" s="267">
        <f t="shared" si="10"/>
        <v>9.7769480841027089E-4</v>
      </c>
      <c r="D136" s="267">
        <f t="shared" si="10"/>
        <v>9.7769480841016312E-4</v>
      </c>
      <c r="E136" s="267">
        <f t="shared" si="10"/>
        <v>9.7769480841032293E-4</v>
      </c>
      <c r="F136" s="267">
        <f t="shared" si="10"/>
        <v>9.7769480841022015E-4</v>
      </c>
      <c r="G136" s="267">
        <f t="shared" si="10"/>
        <v>9.7769480841025463E-4</v>
      </c>
      <c r="H136" s="267">
        <f t="shared" si="10"/>
        <v>9.7769480841027024E-4</v>
      </c>
      <c r="I136" s="267">
        <f t="shared" si="10"/>
        <v>9.7769480841023424E-4</v>
      </c>
      <c r="J136" s="267">
        <f t="shared" si="10"/>
        <v>9.7769480841015748E-4</v>
      </c>
      <c r="K136" s="267">
        <f t="shared" si="10"/>
        <v>9.7769480841004256E-4</v>
      </c>
      <c r="L136" s="267">
        <f t="shared" si="10"/>
        <v>9.7769480841012365E-4</v>
      </c>
      <c r="M136" s="267">
        <f t="shared" si="10"/>
        <v>9.7769480841021668E-4</v>
      </c>
      <c r="N136" s="267">
        <f t="shared" si="10"/>
        <v>9.7769480840977216E-4</v>
      </c>
      <c r="O136" s="267">
        <f t="shared" si="10"/>
        <v>9.7769480840982528E-4</v>
      </c>
      <c r="P136" s="267">
        <f t="shared" si="10"/>
        <v>9.7769480841008506E-4</v>
      </c>
      <c r="Q136" s="267">
        <f t="shared" si="10"/>
        <v>9.776948084099517E-4</v>
      </c>
      <c r="R136" s="267">
        <f t="shared" si="10"/>
        <v>9.776948084101783E-4</v>
      </c>
      <c r="S136" s="267">
        <f t="shared" si="10"/>
        <v>9.7769480841013276E-4</v>
      </c>
      <c r="T136" s="267">
        <f t="shared" si="10"/>
        <v>9.7769480841013927E-4</v>
      </c>
      <c r="U136" s="267">
        <f t="shared" si="10"/>
        <v>9.7769480841005882E-4</v>
      </c>
      <c r="V136" s="267">
        <f t="shared" si="10"/>
        <v>9.7769480840989185E-4</v>
      </c>
      <c r="W136" s="267">
        <f t="shared" si="10"/>
        <v>9.7769480840999724E-4</v>
      </c>
      <c r="X136" s="267">
        <f t="shared" si="10"/>
        <v>9.7769480841013688E-4</v>
      </c>
      <c r="Y136" s="267">
        <f t="shared" si="10"/>
        <v>9.7769480840996363E-4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4.1320296668165028E-3</v>
      </c>
      <c r="C137" s="268">
        <f t="shared" si="11"/>
        <v>4.1278241920389806E-3</v>
      </c>
      <c r="D137" s="268">
        <f t="shared" si="11"/>
        <v>4.1622900533679966E-3</v>
      </c>
      <c r="E137" s="268">
        <f t="shared" si="11"/>
        <v>4.1291868935272643E-3</v>
      </c>
      <c r="F137" s="268">
        <f t="shared" si="11"/>
        <v>4.1252139920365926E-3</v>
      </c>
      <c r="G137" s="268">
        <f t="shared" si="11"/>
        <v>4.1286508506861797E-3</v>
      </c>
      <c r="H137" s="268">
        <f t="shared" si="11"/>
        <v>4.1274605000455591E-3</v>
      </c>
      <c r="I137" s="268">
        <f t="shared" si="11"/>
        <v>4.1242200837603394E-3</v>
      </c>
      <c r="J137" s="268">
        <f t="shared" si="11"/>
        <v>4.1408777254835624E-3</v>
      </c>
      <c r="K137" s="268">
        <f t="shared" si="11"/>
        <v>4.1315811392544383E-3</v>
      </c>
      <c r="L137" s="268">
        <f t="shared" si="11"/>
        <v>4.1142861259144074E-3</v>
      </c>
      <c r="M137" s="268">
        <f t="shared" si="11"/>
        <v>4.1190585109032859E-3</v>
      </c>
      <c r="N137" s="268">
        <f t="shared" si="11"/>
        <v>4.1174878052688997E-3</v>
      </c>
      <c r="O137" s="268">
        <f t="shared" si="11"/>
        <v>4.1660402332587458E-3</v>
      </c>
      <c r="P137" s="268">
        <f t="shared" si="11"/>
        <v>4.1339241837623688E-3</v>
      </c>
      <c r="Q137" s="268">
        <f t="shared" si="11"/>
        <v>4.1129195048441227E-3</v>
      </c>
      <c r="R137" s="268">
        <f t="shared" si="11"/>
        <v>4.118677784190279E-3</v>
      </c>
      <c r="S137" s="268">
        <f t="shared" si="11"/>
        <v>4.1146607588271895E-3</v>
      </c>
      <c r="T137" s="268">
        <f t="shared" si="11"/>
        <v>4.1181949817144358E-3</v>
      </c>
      <c r="U137" s="268">
        <f t="shared" si="11"/>
        <v>4.1190114814347511E-3</v>
      </c>
      <c r="V137" s="268">
        <f t="shared" si="11"/>
        <v>4.1113150835609307E-3</v>
      </c>
      <c r="W137" s="268">
        <f t="shared" si="11"/>
        <v>4.112134114206311E-3</v>
      </c>
      <c r="X137" s="268">
        <f t="shared" si="11"/>
        <v>4.1141805106267876E-3</v>
      </c>
      <c r="Y137" s="268">
        <f t="shared" si="11"/>
        <v>4.1303895310530296E-3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2.9044872544668598E-2</v>
      </c>
      <c r="C138" s="269">
        <f t="shared" si="12"/>
        <v>2.8498597270545965E-2</v>
      </c>
      <c r="D138" s="269">
        <f t="shared" si="12"/>
        <v>3.1514756167064173E-2</v>
      </c>
      <c r="E138" s="269">
        <f t="shared" si="12"/>
        <v>2.8781941184015E-2</v>
      </c>
      <c r="F138" s="269">
        <f t="shared" si="12"/>
        <v>2.8119711114823035E-2</v>
      </c>
      <c r="G138" s="269">
        <f t="shared" si="12"/>
        <v>2.8351977927982372E-2</v>
      </c>
      <c r="H138" s="269">
        <f t="shared" si="12"/>
        <v>2.8458937663684E-2</v>
      </c>
      <c r="I138" s="269">
        <f t="shared" si="12"/>
        <v>2.8150224743682568E-2</v>
      </c>
      <c r="J138" s="269">
        <f t="shared" si="12"/>
        <v>2.9807617041297477E-2</v>
      </c>
      <c r="K138" s="269">
        <f t="shared" si="12"/>
        <v>2.9241538449985578E-2</v>
      </c>
      <c r="L138" s="269">
        <f t="shared" si="12"/>
        <v>2.7377894347722621E-2</v>
      </c>
      <c r="M138" s="269">
        <f t="shared" si="12"/>
        <v>2.7976681413142582E-2</v>
      </c>
      <c r="N138" s="269">
        <f t="shared" si="12"/>
        <v>2.8120845066908772E-2</v>
      </c>
      <c r="O138" s="269">
        <f t="shared" si="12"/>
        <v>3.1803983825522089E-2</v>
      </c>
      <c r="P138" s="269">
        <f t="shared" si="12"/>
        <v>2.9417588188509401E-2</v>
      </c>
      <c r="Q138" s="269">
        <f t="shared" si="12"/>
        <v>2.6538038218284168E-2</v>
      </c>
      <c r="R138" s="269">
        <f t="shared" si="12"/>
        <v>2.7684554970996776E-2</v>
      </c>
      <c r="S138" s="269">
        <f t="shared" si="12"/>
        <v>2.7414640831577995E-2</v>
      </c>
      <c r="T138" s="269">
        <f t="shared" si="12"/>
        <v>2.750590816137085E-2</v>
      </c>
      <c r="U138" s="269">
        <f t="shared" si="12"/>
        <v>2.7088576982921657E-2</v>
      </c>
      <c r="V138" s="269">
        <f t="shared" si="12"/>
        <v>2.6186744715710867E-2</v>
      </c>
      <c r="W138" s="269">
        <f t="shared" si="12"/>
        <v>2.6637675343477701E-2</v>
      </c>
      <c r="X138" s="269">
        <f t="shared" si="12"/>
        <v>2.7320255017756055E-2</v>
      </c>
      <c r="Y138" s="269">
        <f t="shared" si="12"/>
        <v>2.8843230737645775E-2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0.54528749388405928</v>
      </c>
      <c r="C139" s="269">
        <f t="shared" si="13"/>
        <v>0.54604298625017633</v>
      </c>
      <c r="D139" s="269">
        <f t="shared" si="13"/>
        <v>0.54164389520263179</v>
      </c>
      <c r="E139" s="269">
        <f t="shared" si="13"/>
        <v>0.54570572591145694</v>
      </c>
      <c r="F139" s="269">
        <f t="shared" si="13"/>
        <v>0.54671149307460554</v>
      </c>
      <c r="G139" s="269">
        <f t="shared" si="13"/>
        <v>0.54635844909189968</v>
      </c>
      <c r="H139" s="269">
        <f t="shared" si="13"/>
        <v>0.54617564439703215</v>
      </c>
      <c r="I139" s="269">
        <f t="shared" si="13"/>
        <v>0.54675449915421515</v>
      </c>
      <c r="J139" s="269">
        <f t="shared" si="13"/>
        <v>0.54434170303447105</v>
      </c>
      <c r="K139" s="269">
        <f t="shared" si="13"/>
        <v>0.54518830821258601</v>
      </c>
      <c r="L139" s="269">
        <f t="shared" si="13"/>
        <v>0.54793218071925187</v>
      </c>
      <c r="M139" s="269">
        <f t="shared" si="13"/>
        <v>0.54702699775188779</v>
      </c>
      <c r="N139" s="269">
        <f t="shared" si="13"/>
        <v>0.54682169735132669</v>
      </c>
      <c r="O139" s="269">
        <f t="shared" si="13"/>
        <v>0.54140345857426575</v>
      </c>
      <c r="P139" s="269">
        <f t="shared" si="13"/>
        <v>0.54492975069721716</v>
      </c>
      <c r="Q139" s="269">
        <f t="shared" si="13"/>
        <v>0.54916582860081553</v>
      </c>
      <c r="R139" s="269">
        <f t="shared" si="13"/>
        <v>0.54747916320206014</v>
      </c>
      <c r="S139" s="269">
        <f t="shared" si="13"/>
        <v>0.54788193391943441</v>
      </c>
      <c r="T139" s="269">
        <f t="shared" si="13"/>
        <v>0.54774583197452065</v>
      </c>
      <c r="U139" s="269">
        <f t="shared" si="13"/>
        <v>0.54835806939030329</v>
      </c>
      <c r="V139" s="269">
        <f t="shared" si="13"/>
        <v>0.54968671601842933</v>
      </c>
      <c r="W139" s="269">
        <f t="shared" si="13"/>
        <v>0.54902393869059585</v>
      </c>
      <c r="X139" s="269">
        <f t="shared" si="13"/>
        <v>0.54801979594612049</v>
      </c>
      <c r="Y139" s="269">
        <f t="shared" si="13"/>
        <v>0.54577455185349832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0.36977264849223451</v>
      </c>
      <c r="C140" s="269">
        <f t="shared" si="14"/>
        <v>0.37028496615267581</v>
      </c>
      <c r="D140" s="269">
        <f t="shared" si="14"/>
        <v>0.36730183603167799</v>
      </c>
      <c r="E140" s="269">
        <f t="shared" si="14"/>
        <v>0.37005626175347661</v>
      </c>
      <c r="F140" s="269">
        <f t="shared" si="14"/>
        <v>0.37073829681178105</v>
      </c>
      <c r="G140" s="269">
        <f t="shared" si="14"/>
        <v>0.37049888914154555</v>
      </c>
      <c r="H140" s="269">
        <f t="shared" si="14"/>
        <v>0.37037492485309903</v>
      </c>
      <c r="I140" s="269">
        <f t="shared" si="14"/>
        <v>0.37076746027534263</v>
      </c>
      <c r="J140" s="269">
        <f t="shared" si="14"/>
        <v>0.36913128482390406</v>
      </c>
      <c r="K140" s="269">
        <f t="shared" si="14"/>
        <v>0.36970538828758154</v>
      </c>
      <c r="L140" s="269">
        <f t="shared" si="14"/>
        <v>0.37156607465082053</v>
      </c>
      <c r="M140" s="269">
        <f t="shared" si="14"/>
        <v>0.37095224817035588</v>
      </c>
      <c r="N140" s="269">
        <f t="shared" si="14"/>
        <v>0.37081302899936186</v>
      </c>
      <c r="O140" s="269">
        <f t="shared" si="14"/>
        <v>0.3671387901341237</v>
      </c>
      <c r="P140" s="269">
        <f t="shared" si="14"/>
        <v>0.36953005417792795</v>
      </c>
      <c r="Q140" s="269">
        <f t="shared" si="14"/>
        <v>0.37240264114022126</v>
      </c>
      <c r="R140" s="269">
        <f t="shared" si="14"/>
        <v>0.37125887250695316</v>
      </c>
      <c r="S140" s="269">
        <f t="shared" si="14"/>
        <v>0.3715320010796217</v>
      </c>
      <c r="T140" s="269">
        <f t="shared" si="14"/>
        <v>0.37143970705637663</v>
      </c>
      <c r="U140" s="269">
        <f t="shared" si="14"/>
        <v>0.37185488006745676</v>
      </c>
      <c r="V140" s="269">
        <f t="shared" si="14"/>
        <v>0.37275586750638151</v>
      </c>
      <c r="W140" s="269">
        <f t="shared" si="14"/>
        <v>0.37230642215760235</v>
      </c>
      <c r="X140" s="269">
        <f t="shared" si="14"/>
        <v>0.37162548865691969</v>
      </c>
      <c r="Y140" s="269">
        <f t="shared" si="14"/>
        <v>0.3701029342907326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3.6595624049864474E-2</v>
      </c>
      <c r="C141" s="269">
        <f t="shared" si="15"/>
        <v>3.6016160546560073E-2</v>
      </c>
      <c r="D141" s="269">
        <f t="shared" si="15"/>
        <v>3.9586556329042691E-2</v>
      </c>
      <c r="E141" s="269">
        <f t="shared" si="15"/>
        <v>3.6225909981705134E-2</v>
      </c>
      <c r="F141" s="269">
        <f t="shared" si="15"/>
        <v>3.537144050160973E-2</v>
      </c>
      <c r="G141" s="269">
        <f t="shared" si="15"/>
        <v>3.5669570336233122E-2</v>
      </c>
      <c r="H141" s="269">
        <f t="shared" si="15"/>
        <v>3.5843576058896633E-2</v>
      </c>
      <c r="I141" s="269">
        <f t="shared" si="15"/>
        <v>3.526205038579356E-2</v>
      </c>
      <c r="J141" s="269">
        <f t="shared" si="15"/>
        <v>3.7218688995613994E-2</v>
      </c>
      <c r="K141" s="269">
        <f t="shared" si="15"/>
        <v>3.6516219151653304E-2</v>
      </c>
      <c r="L141" s="269">
        <f t="shared" si="15"/>
        <v>3.4262935049443326E-2</v>
      </c>
      <c r="M141" s="269">
        <f t="shared" si="15"/>
        <v>3.5027266652241117E-2</v>
      </c>
      <c r="N141" s="269">
        <f t="shared" si="15"/>
        <v>3.5192810091765399E-2</v>
      </c>
      <c r="O141" s="269">
        <f t="shared" si="15"/>
        <v>3.9624067423484011E-2</v>
      </c>
      <c r="P141" s="269">
        <f t="shared" si="15"/>
        <v>3.6727287585246855E-2</v>
      </c>
      <c r="Q141" s="269">
        <f t="shared" si="15"/>
        <v>3.3245901430961074E-2</v>
      </c>
      <c r="R141" s="269">
        <f t="shared" si="15"/>
        <v>3.4634709205619875E-2</v>
      </c>
      <c r="S141" s="269">
        <f t="shared" si="15"/>
        <v>3.4300860439960557E-2</v>
      </c>
      <c r="T141" s="269">
        <f t="shared" si="15"/>
        <v>3.4411421337923284E-2</v>
      </c>
      <c r="U141" s="269">
        <f t="shared" si="15"/>
        <v>3.3905849203734045E-2</v>
      </c>
      <c r="V141" s="269">
        <f t="shared" si="15"/>
        <v>3.281334298068999E-2</v>
      </c>
      <c r="W141" s="269">
        <f t="shared" si="15"/>
        <v>3.3360012751476625E-2</v>
      </c>
      <c r="X141" s="269">
        <f t="shared" si="15"/>
        <v>3.4188197440364734E-2</v>
      </c>
      <c r="Y141" s="269">
        <f t="shared" si="15"/>
        <v>3.6032451410414931E-2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3.5265099542175868E-2</v>
      </c>
      <c r="C142" s="318">
        <f t="shared" si="16"/>
        <v>3.4601834386175041E-2</v>
      </c>
      <c r="D142" s="318">
        <f t="shared" si="16"/>
        <v>3.8263931493234218E-2</v>
      </c>
      <c r="E142" s="318">
        <f t="shared" si="16"/>
        <v>3.4945859008689316E-2</v>
      </c>
      <c r="F142" s="318">
        <f t="shared" si="16"/>
        <v>3.4141806270156512E-2</v>
      </c>
      <c r="G142" s="318">
        <f t="shared" si="16"/>
        <v>3.4423815160841489E-2</v>
      </c>
      <c r="H142" s="318">
        <f t="shared" si="16"/>
        <v>3.4553681309185624E-2</v>
      </c>
      <c r="I142" s="318">
        <f t="shared" si="16"/>
        <v>3.4178854673707605E-2</v>
      </c>
      <c r="J142" s="318">
        <f t="shared" si="16"/>
        <v>3.6191192798653293E-2</v>
      </c>
      <c r="K142" s="318">
        <f t="shared" si="16"/>
        <v>3.550388326267212E-2</v>
      </c>
      <c r="L142" s="318">
        <f t="shared" si="16"/>
        <v>3.3241122609258406E-2</v>
      </c>
      <c r="M142" s="318">
        <f t="shared" si="16"/>
        <v>3.3968145440366623E-2</v>
      </c>
      <c r="N142" s="318">
        <f t="shared" si="16"/>
        <v>3.4143183068526636E-2</v>
      </c>
      <c r="O142" s="318">
        <f t="shared" si="16"/>
        <v>3.8615099918923916E-2</v>
      </c>
      <c r="P142" s="318">
        <f t="shared" si="16"/>
        <v>3.5717635674354035E-2</v>
      </c>
      <c r="Q142" s="318">
        <f t="shared" si="16"/>
        <v>3.2221403553504113E-2</v>
      </c>
      <c r="R142" s="318">
        <f t="shared" si="16"/>
        <v>3.3613457429760615E-2</v>
      </c>
      <c r="S142" s="318">
        <f t="shared" si="16"/>
        <v>3.3285738691115591E-2</v>
      </c>
      <c r="T142" s="318">
        <f t="shared" si="16"/>
        <v>3.3396551760277601E-2</v>
      </c>
      <c r="U142" s="318">
        <f t="shared" si="16"/>
        <v>3.2889845265785998E-2</v>
      </c>
      <c r="V142" s="318">
        <f t="shared" si="16"/>
        <v>3.1794877311472416E-2</v>
      </c>
      <c r="W142" s="318">
        <f t="shared" si="16"/>
        <v>3.2342378886848822E-2</v>
      </c>
      <c r="X142" s="318">
        <f t="shared" si="16"/>
        <v>3.3171139285844302E-2</v>
      </c>
      <c r="Y142" s="318">
        <f t="shared" si="16"/>
        <v>3.5020274284788759E-2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1.3305245076886097E-3</v>
      </c>
      <c r="C143" s="326">
        <f t="shared" si="17"/>
        <v>1.4143261603850308E-3</v>
      </c>
      <c r="D143" s="326">
        <f t="shared" si="17"/>
        <v>1.3226248358084746E-3</v>
      </c>
      <c r="E143" s="326">
        <f t="shared" si="17"/>
        <v>1.2800509730158177E-3</v>
      </c>
      <c r="F143" s="326">
        <f t="shared" si="17"/>
        <v>1.2296342314532217E-3</v>
      </c>
      <c r="G143" s="326">
        <f t="shared" si="17"/>
        <v>1.2457551753916349E-3</v>
      </c>
      <c r="H143" s="326">
        <f t="shared" si="17"/>
        <v>1.2898947497110096E-3</v>
      </c>
      <c r="I143" s="326">
        <f t="shared" si="17"/>
        <v>1.0831957120859593E-3</v>
      </c>
      <c r="J143" s="326">
        <f t="shared" si="17"/>
        <v>1.0274961969607009E-3</v>
      </c>
      <c r="K143" s="326">
        <f t="shared" si="17"/>
        <v>1.0123358889811847E-3</v>
      </c>
      <c r="L143" s="326">
        <f t="shared" si="17"/>
        <v>1.0218124401849215E-3</v>
      </c>
      <c r="M143" s="326">
        <f t="shared" si="17"/>
        <v>1.0591212118744959E-3</v>
      </c>
      <c r="N143" s="326">
        <f t="shared" si="17"/>
        <v>1.0496270232387658E-3</v>
      </c>
      <c r="O143" s="326">
        <f t="shared" si="17"/>
        <v>1.0089675045600907E-3</v>
      </c>
      <c r="P143" s="326">
        <f t="shared" si="17"/>
        <v>1.0096519108928207E-3</v>
      </c>
      <c r="Q143" s="326">
        <f t="shared" si="17"/>
        <v>1.0244978774569598E-3</v>
      </c>
      <c r="R143" s="326">
        <f t="shared" si="17"/>
        <v>1.0212517758592624E-3</v>
      </c>
      <c r="S143" s="326">
        <f t="shared" si="17"/>
        <v>1.0151217488449664E-3</v>
      </c>
      <c r="T143" s="326">
        <f t="shared" si="17"/>
        <v>1.0148695776456829E-3</v>
      </c>
      <c r="U143" s="326">
        <f t="shared" si="17"/>
        <v>1.0160039379480418E-3</v>
      </c>
      <c r="V143" s="326">
        <f t="shared" si="17"/>
        <v>1.0184656692175718E-3</v>
      </c>
      <c r="W143" s="326">
        <f t="shared" si="17"/>
        <v>1.0176338646278036E-3</v>
      </c>
      <c r="X143" s="326">
        <f t="shared" si="17"/>
        <v>1.0170581545204348E-3</v>
      </c>
      <c r="Y143" s="326">
        <f t="shared" si="17"/>
        <v>1.0121771256261713E-3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0.99999999999999989</v>
      </c>
      <c r="C146" s="232">
        <f t="shared" si="18"/>
        <v>1.0000000000000004</v>
      </c>
      <c r="D146" s="232">
        <f t="shared" si="18"/>
        <v>0.99999999999999989</v>
      </c>
      <c r="E146" s="232">
        <f t="shared" si="18"/>
        <v>0.99999999999999956</v>
      </c>
      <c r="F146" s="232">
        <f t="shared" si="18"/>
        <v>0.99999999999999989</v>
      </c>
      <c r="G146" s="232">
        <f t="shared" si="18"/>
        <v>1.0000000000000002</v>
      </c>
      <c r="H146" s="232">
        <f t="shared" si="18"/>
        <v>1</v>
      </c>
      <c r="I146" s="232">
        <f t="shared" si="18"/>
        <v>1.0000000000000002</v>
      </c>
      <c r="J146" s="232">
        <f t="shared" si="18"/>
        <v>1.0000000000000002</v>
      </c>
      <c r="K146" s="232">
        <f t="shared" si="18"/>
        <v>1.0000000000000002</v>
      </c>
      <c r="L146" s="232">
        <f t="shared" si="18"/>
        <v>0.99999999999999978</v>
      </c>
      <c r="M146" s="232">
        <f t="shared" si="18"/>
        <v>1.0000000000000004</v>
      </c>
      <c r="N146" s="232">
        <f t="shared" si="18"/>
        <v>1.0000000000000002</v>
      </c>
      <c r="O146" s="232">
        <f t="shared" si="18"/>
        <v>0.99999999999999989</v>
      </c>
      <c r="P146" s="232">
        <f t="shared" si="18"/>
        <v>0.99999999999999989</v>
      </c>
      <c r="Q146" s="232">
        <f t="shared" si="18"/>
        <v>1</v>
      </c>
      <c r="R146" s="232">
        <f t="shared" si="18"/>
        <v>1.0000000000000002</v>
      </c>
      <c r="S146" s="232">
        <f t="shared" si="18"/>
        <v>1</v>
      </c>
      <c r="T146" s="232">
        <f t="shared" si="18"/>
        <v>1</v>
      </c>
      <c r="U146" s="232">
        <f t="shared" si="18"/>
        <v>0.99999999999999956</v>
      </c>
      <c r="V146" s="232">
        <f t="shared" si="18"/>
        <v>1.0000000000000002</v>
      </c>
      <c r="W146" s="232">
        <f t="shared" si="18"/>
        <v>1</v>
      </c>
      <c r="X146" s="232">
        <f t="shared" si="18"/>
        <v>1.0000000000000002</v>
      </c>
      <c r="Y146" s="232">
        <f t="shared" si="18"/>
        <v>0.99999999999999978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7.1955502283712154E-3</v>
      </c>
      <c r="C147" s="266">
        <f t="shared" si="19"/>
        <v>7.1955502283709474E-3</v>
      </c>
      <c r="D147" s="266">
        <f t="shared" si="19"/>
        <v>7.195550228370662E-3</v>
      </c>
      <c r="E147" s="266">
        <f t="shared" si="19"/>
        <v>7.1955502283709638E-3</v>
      </c>
      <c r="F147" s="266">
        <f t="shared" si="19"/>
        <v>7.1955502283706542E-3</v>
      </c>
      <c r="G147" s="266">
        <f t="shared" si="19"/>
        <v>7.1955502283708216E-3</v>
      </c>
      <c r="H147" s="266">
        <f t="shared" si="19"/>
        <v>7.1955502283708381E-3</v>
      </c>
      <c r="I147" s="266">
        <f t="shared" si="19"/>
        <v>7.1955502283707574E-3</v>
      </c>
      <c r="J147" s="266">
        <f t="shared" si="19"/>
        <v>7.1955502283706178E-3</v>
      </c>
      <c r="K147" s="266">
        <f t="shared" si="19"/>
        <v>7.1955502283699568E-3</v>
      </c>
      <c r="L147" s="266">
        <f t="shared" si="19"/>
        <v>7.1955502283701338E-3</v>
      </c>
      <c r="M147" s="266">
        <f t="shared" si="19"/>
        <v>7.195550228370538E-3</v>
      </c>
      <c r="N147" s="266">
        <f t="shared" si="19"/>
        <v>7.1955502283688102E-3</v>
      </c>
      <c r="O147" s="266">
        <f t="shared" si="19"/>
        <v>7.1955502283693375E-3</v>
      </c>
      <c r="P147" s="266">
        <f t="shared" si="19"/>
        <v>7.1955502283701034E-3</v>
      </c>
      <c r="Q147" s="266">
        <f t="shared" si="19"/>
        <v>7.1955502283695101E-3</v>
      </c>
      <c r="R147" s="266">
        <f t="shared" si="19"/>
        <v>7.1955502283703237E-3</v>
      </c>
      <c r="S147" s="266">
        <f t="shared" si="19"/>
        <v>7.1955502283701511E-3</v>
      </c>
      <c r="T147" s="266">
        <f t="shared" si="19"/>
        <v>7.1955502283702413E-3</v>
      </c>
      <c r="U147" s="266">
        <f t="shared" si="19"/>
        <v>7.1955502283699334E-3</v>
      </c>
      <c r="V147" s="266">
        <f t="shared" si="19"/>
        <v>7.1955502283691485E-3</v>
      </c>
      <c r="W147" s="266">
        <f t="shared" si="19"/>
        <v>7.1955502283695223E-3</v>
      </c>
      <c r="X147" s="266">
        <f t="shared" si="19"/>
        <v>7.1955502283700323E-3</v>
      </c>
      <c r="Y147" s="266">
        <f t="shared" si="19"/>
        <v>7.1955502283695344E-3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8.056440269582554E-3</v>
      </c>
      <c r="C148" s="267">
        <f t="shared" si="20"/>
        <v>8.0564402695822521E-3</v>
      </c>
      <c r="D148" s="267">
        <f t="shared" si="20"/>
        <v>8.0564402695819347E-3</v>
      </c>
      <c r="E148" s="267">
        <f t="shared" si="20"/>
        <v>8.0564402695822712E-3</v>
      </c>
      <c r="F148" s="267">
        <f t="shared" si="20"/>
        <v>8.0564402695819208E-3</v>
      </c>
      <c r="G148" s="267">
        <f t="shared" si="20"/>
        <v>8.0564402695821186E-3</v>
      </c>
      <c r="H148" s="267">
        <f t="shared" si="20"/>
        <v>8.0564402695821307E-3</v>
      </c>
      <c r="I148" s="267">
        <f t="shared" si="20"/>
        <v>8.056440269582044E-3</v>
      </c>
      <c r="J148" s="267">
        <f t="shared" si="20"/>
        <v>8.0564402695818792E-3</v>
      </c>
      <c r="K148" s="267">
        <f t="shared" si="20"/>
        <v>8.0564402695811454E-3</v>
      </c>
      <c r="L148" s="267">
        <f t="shared" si="20"/>
        <v>8.0564402695813431E-3</v>
      </c>
      <c r="M148" s="267">
        <f t="shared" si="20"/>
        <v>8.0564402695817959E-3</v>
      </c>
      <c r="N148" s="267">
        <f t="shared" si="20"/>
        <v>8.05644026957986E-3</v>
      </c>
      <c r="O148" s="267">
        <f t="shared" si="20"/>
        <v>8.056440269580448E-3</v>
      </c>
      <c r="P148" s="267">
        <f t="shared" si="20"/>
        <v>8.0564402695813067E-3</v>
      </c>
      <c r="Q148" s="267">
        <f t="shared" si="20"/>
        <v>8.0564402695806406E-3</v>
      </c>
      <c r="R148" s="267">
        <f t="shared" si="20"/>
        <v>8.056440269581553E-3</v>
      </c>
      <c r="S148" s="267">
        <f t="shared" si="20"/>
        <v>8.0564402695813588E-3</v>
      </c>
      <c r="T148" s="267">
        <f t="shared" si="20"/>
        <v>8.0564402695814628E-3</v>
      </c>
      <c r="U148" s="267">
        <f t="shared" si="20"/>
        <v>8.0564402695811142E-3</v>
      </c>
      <c r="V148" s="267">
        <f t="shared" si="20"/>
        <v>8.0564402695802416E-3</v>
      </c>
      <c r="W148" s="267">
        <f t="shared" si="20"/>
        <v>8.0564402695806579E-3</v>
      </c>
      <c r="X148" s="267">
        <f t="shared" si="20"/>
        <v>8.0564402695812304E-3</v>
      </c>
      <c r="Y148" s="267">
        <f t="shared" si="20"/>
        <v>8.0564402695806701E-3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8.8928787831737029E-3</v>
      </c>
      <c r="C149" s="267">
        <f t="shared" si="21"/>
        <v>8.7177455425418923E-3</v>
      </c>
      <c r="D149" s="267">
        <f t="shared" si="21"/>
        <v>9.6003138061969487E-3</v>
      </c>
      <c r="E149" s="267">
        <f t="shared" si="21"/>
        <v>8.8283257861838538E-3</v>
      </c>
      <c r="F149" s="267">
        <f t="shared" si="21"/>
        <v>8.6481952782093887E-3</v>
      </c>
      <c r="G149" s="267">
        <f t="shared" si="21"/>
        <v>8.7117997359398083E-3</v>
      </c>
      <c r="H149" s="267">
        <f t="shared" si="21"/>
        <v>8.7331412949337595E-3</v>
      </c>
      <c r="I149" s="267">
        <f t="shared" si="21"/>
        <v>8.6885595924452719E-3</v>
      </c>
      <c r="J149" s="267">
        <f t="shared" si="21"/>
        <v>9.1801009755116576E-3</v>
      </c>
      <c r="K149" s="267">
        <f t="shared" si="21"/>
        <v>9.0201518244834925E-3</v>
      </c>
      <c r="L149" s="267">
        <f t="shared" si="21"/>
        <v>8.4772287056859661E-3</v>
      </c>
      <c r="M149" s="267">
        <f t="shared" si="21"/>
        <v>8.6434312054771735E-3</v>
      </c>
      <c r="N149" s="267">
        <f t="shared" si="21"/>
        <v>8.687356714013602E-3</v>
      </c>
      <c r="O149" s="267">
        <f t="shared" si="21"/>
        <v>9.7575565990847633E-3</v>
      </c>
      <c r="P149" s="267">
        <f t="shared" si="21"/>
        <v>9.0716238188249289E-3</v>
      </c>
      <c r="Q149" s="267">
        <f t="shared" si="21"/>
        <v>8.2314807026276342E-3</v>
      </c>
      <c r="R149" s="267">
        <f t="shared" si="21"/>
        <v>8.5666236515970599E-3</v>
      </c>
      <c r="S149" s="267">
        <f t="shared" si="21"/>
        <v>8.4893508873053955E-3</v>
      </c>
      <c r="T149" s="267">
        <f t="shared" si="21"/>
        <v>8.5159643966269422E-3</v>
      </c>
      <c r="U149" s="267">
        <f t="shared" si="21"/>
        <v>8.3942003712697295E-3</v>
      </c>
      <c r="V149" s="267">
        <f t="shared" si="21"/>
        <v>8.1300259859340401E-3</v>
      </c>
      <c r="W149" s="267">
        <f t="shared" si="21"/>
        <v>8.2620485001122217E-3</v>
      </c>
      <c r="X149" s="267">
        <f t="shared" si="21"/>
        <v>8.4614401023784518E-3</v>
      </c>
      <c r="Y149" s="267">
        <f t="shared" si="21"/>
        <v>8.9049310103744717E-3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5.9256386055751937E-3</v>
      </c>
      <c r="C150" s="267">
        <f t="shared" si="22"/>
        <v>5.9256386055749751E-3</v>
      </c>
      <c r="D150" s="267">
        <f t="shared" si="22"/>
        <v>5.9256386055747401E-3</v>
      </c>
      <c r="E150" s="267">
        <f t="shared" si="22"/>
        <v>5.9256386055749856E-3</v>
      </c>
      <c r="F150" s="267">
        <f t="shared" si="22"/>
        <v>5.9256386055747297E-3</v>
      </c>
      <c r="G150" s="267">
        <f t="shared" si="22"/>
        <v>5.9256386055748719E-3</v>
      </c>
      <c r="H150" s="267">
        <f t="shared" si="22"/>
        <v>5.9256386055748815E-3</v>
      </c>
      <c r="I150" s="267">
        <f t="shared" si="22"/>
        <v>5.925638605574819E-3</v>
      </c>
      <c r="J150" s="267">
        <f t="shared" si="22"/>
        <v>5.9256386055747002E-3</v>
      </c>
      <c r="K150" s="267">
        <f t="shared" si="22"/>
        <v>5.9256386055741598E-3</v>
      </c>
      <c r="L150" s="267">
        <f t="shared" si="22"/>
        <v>5.9256386055743012E-3</v>
      </c>
      <c r="M150" s="267">
        <f t="shared" si="22"/>
        <v>5.9256386055746395E-3</v>
      </c>
      <c r="N150" s="267">
        <f t="shared" si="22"/>
        <v>5.9256386055732092E-3</v>
      </c>
      <c r="O150" s="267">
        <f t="shared" si="22"/>
        <v>5.9256386055736437E-3</v>
      </c>
      <c r="P150" s="267">
        <f t="shared" si="22"/>
        <v>5.9256386055742761E-3</v>
      </c>
      <c r="Q150" s="267">
        <f t="shared" si="22"/>
        <v>5.9256386055737903E-3</v>
      </c>
      <c r="R150" s="267">
        <f t="shared" si="22"/>
        <v>5.9256386055744608E-3</v>
      </c>
      <c r="S150" s="267">
        <f t="shared" si="22"/>
        <v>5.9256386055743142E-3</v>
      </c>
      <c r="T150" s="267">
        <f t="shared" si="22"/>
        <v>5.9256386055743923E-3</v>
      </c>
      <c r="U150" s="267">
        <f t="shared" si="22"/>
        <v>5.9256386055741364E-3</v>
      </c>
      <c r="V150" s="267">
        <f t="shared" si="22"/>
        <v>5.9256386055734928E-3</v>
      </c>
      <c r="W150" s="267">
        <f t="shared" si="22"/>
        <v>5.925638605573799E-3</v>
      </c>
      <c r="X150" s="267">
        <f t="shared" si="22"/>
        <v>5.9256386055742214E-3</v>
      </c>
      <c r="Y150" s="267">
        <f t="shared" si="22"/>
        <v>5.9256386055738094E-3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8.1337878961444173E-3</v>
      </c>
      <c r="C151" s="268">
        <f t="shared" si="23"/>
        <v>8.1181750378162918E-3</v>
      </c>
      <c r="D151" s="268">
        <f t="shared" si="23"/>
        <v>8.1519279701569979E-3</v>
      </c>
      <c r="E151" s="268">
        <f t="shared" si="23"/>
        <v>8.1429041872600437E-3</v>
      </c>
      <c r="F151" s="268">
        <f t="shared" si="23"/>
        <v>8.1567589775989567E-3</v>
      </c>
      <c r="G151" s="268">
        <f t="shared" si="23"/>
        <v>8.1562249136253803E-3</v>
      </c>
      <c r="H151" s="268">
        <f t="shared" si="23"/>
        <v>8.1431276496760855E-3</v>
      </c>
      <c r="I151" s="268">
        <f t="shared" si="23"/>
        <v>8.1839744551277412E-3</v>
      </c>
      <c r="J151" s="268">
        <f t="shared" si="23"/>
        <v>8.1991554708466738E-3</v>
      </c>
      <c r="K151" s="268">
        <f t="shared" si="23"/>
        <v>8.1938202116819993E-3</v>
      </c>
      <c r="L151" s="268">
        <f t="shared" si="23"/>
        <v>8.1903952947761302E-3</v>
      </c>
      <c r="M151" s="268">
        <f t="shared" si="23"/>
        <v>8.1817170886853783E-3</v>
      </c>
      <c r="N151" s="268">
        <f t="shared" si="23"/>
        <v>8.17801914978818E-3</v>
      </c>
      <c r="O151" s="268">
        <f t="shared" si="23"/>
        <v>8.2174965351153734E-3</v>
      </c>
      <c r="P151" s="268">
        <f t="shared" si="23"/>
        <v>8.1959064123638559E-3</v>
      </c>
      <c r="Q151" s="268">
        <f t="shared" si="23"/>
        <v>8.2019265114968206E-3</v>
      </c>
      <c r="R151" s="268">
        <f t="shared" si="23"/>
        <v>8.1938210170435198E-3</v>
      </c>
      <c r="S151" s="268">
        <f t="shared" si="23"/>
        <v>8.1918590936857702E-3</v>
      </c>
      <c r="T151" s="268">
        <f t="shared" si="23"/>
        <v>8.1973082812101649E-3</v>
      </c>
      <c r="U151" s="268">
        <f t="shared" si="23"/>
        <v>8.2062105868541731E-3</v>
      </c>
      <c r="V151" s="268">
        <f t="shared" si="23"/>
        <v>8.2063057809965805E-3</v>
      </c>
      <c r="W151" s="268">
        <f t="shared" si="23"/>
        <v>8.2000255130571832E-3</v>
      </c>
      <c r="X151" s="268">
        <f t="shared" si="23"/>
        <v>8.1921782388100495E-3</v>
      </c>
      <c r="Y151" s="268">
        <f t="shared" si="23"/>
        <v>8.1984958447698462E-3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3.792252938783864E-2</v>
      </c>
      <c r="C152" s="269">
        <f t="shared" si="24"/>
        <v>3.7175696373852922E-2</v>
      </c>
      <c r="D152" s="269">
        <f t="shared" si="24"/>
        <v>4.0939294386518964E-2</v>
      </c>
      <c r="E152" s="269">
        <f t="shared" si="24"/>
        <v>3.7647251495818733E-2</v>
      </c>
      <c r="F152" s="269">
        <f t="shared" si="24"/>
        <v>3.6879108282708364E-2</v>
      </c>
      <c r="G152" s="269">
        <f t="shared" si="24"/>
        <v>3.7150341251951505E-2</v>
      </c>
      <c r="H152" s="269">
        <f t="shared" si="24"/>
        <v>3.7241349565216901E-2</v>
      </c>
      <c r="I152" s="269">
        <f t="shared" si="24"/>
        <v>3.7051236671068563E-2</v>
      </c>
      <c r="J152" s="269">
        <f t="shared" si="24"/>
        <v>3.9147351213857977E-2</v>
      </c>
      <c r="K152" s="269">
        <f t="shared" si="24"/>
        <v>3.8465268782699423E-2</v>
      </c>
      <c r="L152" s="269">
        <f t="shared" si="24"/>
        <v>3.6150043485027233E-2</v>
      </c>
      <c r="M152" s="269">
        <f t="shared" si="24"/>
        <v>3.6858792511786691E-2</v>
      </c>
      <c r="N152" s="269">
        <f t="shared" si="24"/>
        <v>3.7046107151844559E-2</v>
      </c>
      <c r="O152" s="269">
        <f t="shared" si="24"/>
        <v>4.1609835904030314E-2</v>
      </c>
      <c r="P152" s="269">
        <f t="shared" si="24"/>
        <v>3.86847644337317E-2</v>
      </c>
      <c r="Q152" s="269">
        <f t="shared" si="24"/>
        <v>3.5102082965693976E-2</v>
      </c>
      <c r="R152" s="269">
        <f t="shared" si="24"/>
        <v>3.6531256649638459E-2</v>
      </c>
      <c r="S152" s="269">
        <f t="shared" si="24"/>
        <v>3.6201736957963956E-2</v>
      </c>
      <c r="T152" s="269">
        <f t="shared" si="24"/>
        <v>3.6315226820354686E-2</v>
      </c>
      <c r="U152" s="269">
        <f t="shared" si="24"/>
        <v>3.5795979910262149E-2</v>
      </c>
      <c r="V152" s="269">
        <f t="shared" si="24"/>
        <v>3.4669442471074015E-2</v>
      </c>
      <c r="W152" s="269">
        <f t="shared" si="24"/>
        <v>3.5232435377628817E-2</v>
      </c>
      <c r="X152" s="269">
        <f t="shared" si="24"/>
        <v>3.6082715031832177E-2</v>
      </c>
      <c r="Y152" s="269">
        <f t="shared" si="24"/>
        <v>3.7973924549220425E-2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0.16241099827575073</v>
      </c>
      <c r="C153" s="269">
        <f t="shared" si="25"/>
        <v>0.16453969957045439</v>
      </c>
      <c r="D153" s="269">
        <f t="shared" si="25"/>
        <v>0.16053477446325193</v>
      </c>
      <c r="E153" s="269">
        <f t="shared" si="25"/>
        <v>0.16153794944324537</v>
      </c>
      <c r="F153" s="269">
        <f t="shared" si="25"/>
        <v>0.16093965611968034</v>
      </c>
      <c r="G153" s="269">
        <f t="shared" si="25"/>
        <v>0.16111640852776246</v>
      </c>
      <c r="H153" s="269">
        <f t="shared" si="25"/>
        <v>0.16196850866708667</v>
      </c>
      <c r="I153" s="269">
        <f t="shared" si="25"/>
        <v>0.15782919942167734</v>
      </c>
      <c r="J153" s="269">
        <f t="shared" si="25"/>
        <v>0.15550832099693726</v>
      </c>
      <c r="K153" s="269">
        <f t="shared" si="25"/>
        <v>0.15557626855900383</v>
      </c>
      <c r="L153" s="269">
        <f t="shared" si="25"/>
        <v>0.15706187547063813</v>
      </c>
      <c r="M153" s="269">
        <f t="shared" si="25"/>
        <v>0.15744016478468756</v>
      </c>
      <c r="N153" s="269">
        <f t="shared" si="25"/>
        <v>0.15714011352950308</v>
      </c>
      <c r="O153" s="269">
        <f t="shared" si="25"/>
        <v>0.15375286680074574</v>
      </c>
      <c r="P153" s="269">
        <f t="shared" si="25"/>
        <v>0.15539833526286539</v>
      </c>
      <c r="Q153" s="269">
        <f t="shared" si="25"/>
        <v>0.15769926097128201</v>
      </c>
      <c r="R153" s="269">
        <f t="shared" si="25"/>
        <v>0.15683719263888668</v>
      </c>
      <c r="S153" s="269">
        <f t="shared" si="25"/>
        <v>0.1568941600632914</v>
      </c>
      <c r="T153" s="269">
        <f t="shared" si="25"/>
        <v>0.15682482239533807</v>
      </c>
      <c r="U153" s="269">
        <f t="shared" si="25"/>
        <v>0.15712660664732284</v>
      </c>
      <c r="V153" s="269">
        <f t="shared" si="25"/>
        <v>0.15780704124417874</v>
      </c>
      <c r="W153" s="269">
        <f t="shared" si="25"/>
        <v>0.15748403472712252</v>
      </c>
      <c r="X153" s="269">
        <f t="shared" si="25"/>
        <v>0.15700013990641126</v>
      </c>
      <c r="Y153" s="269">
        <f t="shared" si="25"/>
        <v>0.15584501631296424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0.12909297449271376</v>
      </c>
      <c r="C154" s="318">
        <f t="shared" si="26"/>
        <v>0.1291551446989869</v>
      </c>
      <c r="D154" s="318">
        <f t="shared" si="26"/>
        <v>0.12758202859319673</v>
      </c>
      <c r="E154" s="318">
        <f t="shared" si="26"/>
        <v>0.12942582842621517</v>
      </c>
      <c r="F154" s="318">
        <f t="shared" si="26"/>
        <v>0.13001007520231705</v>
      </c>
      <c r="G154" s="318">
        <f t="shared" si="26"/>
        <v>0.12980946432254314</v>
      </c>
      <c r="H154" s="318">
        <f t="shared" si="26"/>
        <v>0.12959501758557185</v>
      </c>
      <c r="I154" s="318">
        <f t="shared" si="26"/>
        <v>0.1304855606759795</v>
      </c>
      <c r="J154" s="318">
        <f t="shared" si="26"/>
        <v>0.12962715243826359</v>
      </c>
      <c r="K154" s="318">
        <f t="shared" si="26"/>
        <v>0.13003621985983418</v>
      </c>
      <c r="L154" s="318">
        <f t="shared" si="26"/>
        <v>0.13118519873362489</v>
      </c>
      <c r="M154" s="318">
        <f t="shared" si="26"/>
        <v>0.13067813151042634</v>
      </c>
      <c r="N154" s="318">
        <f t="shared" si="26"/>
        <v>0.13061985532526979</v>
      </c>
      <c r="O154" s="318">
        <f t="shared" si="26"/>
        <v>0.12843540331300127</v>
      </c>
      <c r="P154" s="318">
        <f t="shared" si="26"/>
        <v>0.12993395576521907</v>
      </c>
      <c r="Q154" s="318">
        <f t="shared" si="26"/>
        <v>0.13170941713408943</v>
      </c>
      <c r="R154" s="318">
        <f t="shared" si="26"/>
        <v>0.13099148520831422</v>
      </c>
      <c r="S154" s="318">
        <f t="shared" si="26"/>
        <v>0.13118466693353564</v>
      </c>
      <c r="T154" s="318">
        <f t="shared" si="26"/>
        <v>0.13112669129650278</v>
      </c>
      <c r="U154" s="318">
        <f t="shared" si="26"/>
        <v>0.13137691756324926</v>
      </c>
      <c r="V154" s="318">
        <f t="shared" si="26"/>
        <v>0.13194634153558624</v>
      </c>
      <c r="W154" s="318">
        <f t="shared" si="26"/>
        <v>0.13166937366285678</v>
      </c>
      <c r="X154" s="318">
        <f t="shared" si="26"/>
        <v>0.13123759394267326</v>
      </c>
      <c r="Y154" s="318">
        <f t="shared" si="26"/>
        <v>0.13028703011965664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3.3318023783036964E-2</v>
      </c>
      <c r="C155" s="318">
        <f t="shared" si="27"/>
        <v>3.5384554871467487E-2</v>
      </c>
      <c r="D155" s="318">
        <f t="shared" si="27"/>
        <v>3.2952745870055207E-2</v>
      </c>
      <c r="E155" s="318">
        <f t="shared" si="27"/>
        <v>3.2112121017030204E-2</v>
      </c>
      <c r="F155" s="318">
        <f t="shared" si="27"/>
        <v>3.092958091736327E-2</v>
      </c>
      <c r="G155" s="318">
        <f t="shared" si="27"/>
        <v>3.1306944205219303E-2</v>
      </c>
      <c r="H155" s="318">
        <f t="shared" si="27"/>
        <v>3.2373491081514799E-2</v>
      </c>
      <c r="I155" s="318">
        <f t="shared" si="27"/>
        <v>2.7343638745697833E-2</v>
      </c>
      <c r="J155" s="318">
        <f t="shared" si="27"/>
        <v>2.5881168558673666E-2</v>
      </c>
      <c r="K155" s="318">
        <f t="shared" si="27"/>
        <v>2.5540048699169645E-2</v>
      </c>
      <c r="L155" s="318">
        <f t="shared" si="27"/>
        <v>2.5876676737013229E-2</v>
      </c>
      <c r="M155" s="318">
        <f t="shared" si="27"/>
        <v>2.6762033274261205E-2</v>
      </c>
      <c r="N155" s="318">
        <f t="shared" si="27"/>
        <v>2.6520258204233281E-2</v>
      </c>
      <c r="O155" s="318">
        <f t="shared" si="27"/>
        <v>2.5317463487744496E-2</v>
      </c>
      <c r="P155" s="318">
        <f t="shared" si="27"/>
        <v>2.5464379497646333E-2</v>
      </c>
      <c r="Q155" s="318">
        <f t="shared" si="27"/>
        <v>2.5989843837192595E-2</v>
      </c>
      <c r="R155" s="318">
        <f t="shared" si="27"/>
        <v>2.5845707430572448E-2</v>
      </c>
      <c r="S155" s="318">
        <f t="shared" si="27"/>
        <v>2.5709493129755762E-2</v>
      </c>
      <c r="T155" s="318">
        <f t="shared" si="27"/>
        <v>2.569813109883529E-2</v>
      </c>
      <c r="U155" s="318">
        <f t="shared" si="27"/>
        <v>2.574968908407357E-2</v>
      </c>
      <c r="V155" s="318">
        <f t="shared" si="27"/>
        <v>2.5860699708592495E-2</v>
      </c>
      <c r="W155" s="318">
        <f t="shared" si="27"/>
        <v>2.5814661064265738E-2</v>
      </c>
      <c r="X155" s="318">
        <f t="shared" si="27"/>
        <v>2.5762545963738004E-2</v>
      </c>
      <c r="Y155" s="318">
        <f t="shared" si="27"/>
        <v>2.5557986193307576E-2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0.65299821350461695</v>
      </c>
      <c r="C157" s="269">
        <f t="shared" si="29"/>
        <v>0.65255553798322985</v>
      </c>
      <c r="D157" s="269">
        <f t="shared" si="29"/>
        <v>0.64878001277511987</v>
      </c>
      <c r="E157" s="269">
        <f t="shared" si="29"/>
        <v>0.65431272197478973</v>
      </c>
      <c r="F157" s="269">
        <f t="shared" si="29"/>
        <v>0.65633803256997725</v>
      </c>
      <c r="G157" s="269">
        <f t="shared" si="29"/>
        <v>0.6556500089372036</v>
      </c>
      <c r="H157" s="269">
        <f t="shared" si="29"/>
        <v>0.65471766693398692</v>
      </c>
      <c r="I157" s="269">
        <f t="shared" si="29"/>
        <v>0.65877531963942593</v>
      </c>
      <c r="J157" s="269">
        <f t="shared" si="29"/>
        <v>0.65675709189818388</v>
      </c>
      <c r="K157" s="269">
        <f t="shared" si="29"/>
        <v>0.65803237720609553</v>
      </c>
      <c r="L157" s="269">
        <f t="shared" si="29"/>
        <v>0.66121910584172017</v>
      </c>
      <c r="M157" s="269">
        <f t="shared" si="29"/>
        <v>0.65950298218550674</v>
      </c>
      <c r="N157" s="269">
        <f t="shared" si="29"/>
        <v>0.65941051241529003</v>
      </c>
      <c r="O157" s="269">
        <f t="shared" si="29"/>
        <v>0.65351218078499873</v>
      </c>
      <c r="P157" s="269">
        <f t="shared" si="29"/>
        <v>0.65776203572591574</v>
      </c>
      <c r="Q157" s="269">
        <f t="shared" si="29"/>
        <v>0.66268130970991035</v>
      </c>
      <c r="R157" s="269">
        <f t="shared" si="29"/>
        <v>0.66067401668310088</v>
      </c>
      <c r="S157" s="269">
        <f t="shared" si="29"/>
        <v>0.66126772730523131</v>
      </c>
      <c r="T157" s="269">
        <f t="shared" si="29"/>
        <v>0.66110363196176924</v>
      </c>
      <c r="U157" s="269">
        <f t="shared" si="29"/>
        <v>0.66184403980356998</v>
      </c>
      <c r="V157" s="269">
        <f t="shared" si="29"/>
        <v>0.66342978113204332</v>
      </c>
      <c r="W157" s="269">
        <f t="shared" si="29"/>
        <v>0.6626224356152125</v>
      </c>
      <c r="X157" s="269">
        <f t="shared" si="29"/>
        <v>0.66140472063533073</v>
      </c>
      <c r="Y157" s="269">
        <f t="shared" si="29"/>
        <v>0.65874609071779167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0.61546931834535401</v>
      </c>
      <c r="C158" s="318">
        <f t="shared" si="30"/>
        <v>0.61576572374329863</v>
      </c>
      <c r="D158" s="318">
        <f t="shared" si="30"/>
        <v>0.60826566650847613</v>
      </c>
      <c r="E158" s="318">
        <f t="shared" si="30"/>
        <v>0.61705624733483411</v>
      </c>
      <c r="F158" s="318">
        <f t="shared" si="30"/>
        <v>0.61984172784952485</v>
      </c>
      <c r="G158" s="318">
        <f t="shared" si="30"/>
        <v>0.61888528663409592</v>
      </c>
      <c r="H158" s="318">
        <f t="shared" si="30"/>
        <v>0.6178628809800023</v>
      </c>
      <c r="I158" s="318">
        <f t="shared" si="30"/>
        <v>0.62210867321590213</v>
      </c>
      <c r="J158" s="318">
        <f t="shared" si="30"/>
        <v>0.61801608851092404</v>
      </c>
      <c r="K158" s="318">
        <f t="shared" si="30"/>
        <v>0.61996637626361284</v>
      </c>
      <c r="L158" s="318">
        <f t="shared" si="30"/>
        <v>0.62544429825761816</v>
      </c>
      <c r="M158" s="318">
        <f t="shared" si="30"/>
        <v>0.62302678235914533</v>
      </c>
      <c r="N158" s="318">
        <f t="shared" si="30"/>
        <v>0.62274894226680066</v>
      </c>
      <c r="O158" s="318">
        <f t="shared" si="30"/>
        <v>0.61233425319303625</v>
      </c>
      <c r="P158" s="318">
        <f t="shared" si="30"/>
        <v>0.61947881748784439</v>
      </c>
      <c r="Q158" s="318">
        <f t="shared" si="30"/>
        <v>0.6279435848598971</v>
      </c>
      <c r="R158" s="318">
        <f t="shared" si="30"/>
        <v>0.62452195291068635</v>
      </c>
      <c r="S158" s="318">
        <f t="shared" si="30"/>
        <v>0.62544176282422459</v>
      </c>
      <c r="T158" s="318">
        <f t="shared" si="30"/>
        <v>0.6251653556382758</v>
      </c>
      <c r="U158" s="318">
        <f t="shared" si="30"/>
        <v>0.62641962062951262</v>
      </c>
      <c r="V158" s="318">
        <f t="shared" si="30"/>
        <v>0.62912020598687157</v>
      </c>
      <c r="W158" s="318">
        <f t="shared" si="30"/>
        <v>0.62775571140570974</v>
      </c>
      <c r="X158" s="318">
        <f t="shared" si="30"/>
        <v>0.62569654263796726</v>
      </c>
      <c r="Y158" s="318">
        <f t="shared" si="30"/>
        <v>0.62116633387671782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3.7528895159262901E-2</v>
      </c>
      <c r="C159" s="318">
        <f t="shared" si="31"/>
        <v>3.6789814239931218E-2</v>
      </c>
      <c r="D159" s="318">
        <f t="shared" si="31"/>
        <v>4.0514346266643797E-2</v>
      </c>
      <c r="E159" s="318">
        <f t="shared" si="31"/>
        <v>3.725647463995569E-2</v>
      </c>
      <c r="F159" s="318">
        <f t="shared" si="31"/>
        <v>3.6496304720452295E-2</v>
      </c>
      <c r="G159" s="318">
        <f t="shared" si="31"/>
        <v>3.6764722303107664E-2</v>
      </c>
      <c r="H159" s="318">
        <f t="shared" si="31"/>
        <v>3.685478595398467E-2</v>
      </c>
      <c r="I159" s="318">
        <f t="shared" si="31"/>
        <v>3.6666646423523769E-2</v>
      </c>
      <c r="J159" s="318">
        <f t="shared" si="31"/>
        <v>3.8741003387259894E-2</v>
      </c>
      <c r="K159" s="318">
        <f t="shared" si="31"/>
        <v>3.8066000942482726E-2</v>
      </c>
      <c r="L159" s="318">
        <f t="shared" si="31"/>
        <v>3.5774807584102036E-2</v>
      </c>
      <c r="M159" s="318">
        <f t="shared" si="31"/>
        <v>3.6476199826361459E-2</v>
      </c>
      <c r="N159" s="318">
        <f t="shared" si="31"/>
        <v>3.6661570148489336E-2</v>
      </c>
      <c r="O159" s="318">
        <f t="shared" si="31"/>
        <v>4.117792759196242E-2</v>
      </c>
      <c r="P159" s="318">
        <f t="shared" si="31"/>
        <v>3.8283218238071307E-2</v>
      </c>
      <c r="Q159" s="318">
        <f t="shared" si="31"/>
        <v>3.4737724850013182E-2</v>
      </c>
      <c r="R159" s="318">
        <f t="shared" si="31"/>
        <v>3.615206377241454E-2</v>
      </c>
      <c r="S159" s="318">
        <f t="shared" si="31"/>
        <v>3.5825964481006778E-2</v>
      </c>
      <c r="T159" s="318">
        <f t="shared" si="31"/>
        <v>3.5938276323493376E-2</v>
      </c>
      <c r="U159" s="318">
        <f t="shared" si="31"/>
        <v>3.5424419174057482E-2</v>
      </c>
      <c r="V159" s="318">
        <f t="shared" si="31"/>
        <v>3.4309575145171731E-2</v>
      </c>
      <c r="W159" s="318">
        <f t="shared" si="31"/>
        <v>3.4866724209502854E-2</v>
      </c>
      <c r="X159" s="318">
        <f t="shared" si="31"/>
        <v>3.5708177997363491E-2</v>
      </c>
      <c r="Y159" s="318">
        <f t="shared" si="31"/>
        <v>3.7579756841073855E-2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0.10846396304894648</v>
      </c>
      <c r="C160" s="269">
        <f t="shared" si="32"/>
        <v>0.10771551638857693</v>
      </c>
      <c r="D160" s="269">
        <f t="shared" si="32"/>
        <v>0.11081604749522793</v>
      </c>
      <c r="E160" s="269">
        <f t="shared" si="32"/>
        <v>0.1083532180091735</v>
      </c>
      <c r="F160" s="269">
        <f t="shared" si="32"/>
        <v>0.10786061966829842</v>
      </c>
      <c r="G160" s="269">
        <f t="shared" si="32"/>
        <v>0.10803758752998956</v>
      </c>
      <c r="H160" s="269">
        <f t="shared" si="32"/>
        <v>0.10801857678557177</v>
      </c>
      <c r="I160" s="269">
        <f t="shared" si="32"/>
        <v>0.10829408111672792</v>
      </c>
      <c r="J160" s="269">
        <f t="shared" si="32"/>
        <v>0.11003035034113552</v>
      </c>
      <c r="K160" s="269">
        <f t="shared" si="32"/>
        <v>0.10953448431251066</v>
      </c>
      <c r="L160" s="269">
        <f t="shared" si="32"/>
        <v>0.10772372209862642</v>
      </c>
      <c r="M160" s="269">
        <f t="shared" si="32"/>
        <v>0.10819528312032985</v>
      </c>
      <c r="N160" s="269">
        <f t="shared" si="32"/>
        <v>0.10836026193603882</v>
      </c>
      <c r="O160" s="269">
        <f t="shared" si="32"/>
        <v>0.11197243427250156</v>
      </c>
      <c r="P160" s="269">
        <f t="shared" si="32"/>
        <v>0.10970970524277257</v>
      </c>
      <c r="Q160" s="269">
        <f t="shared" si="32"/>
        <v>0.10690631003546544</v>
      </c>
      <c r="R160" s="269">
        <f t="shared" si="32"/>
        <v>0.10801946025620739</v>
      </c>
      <c r="S160" s="269">
        <f t="shared" si="32"/>
        <v>0.10777753658899643</v>
      </c>
      <c r="T160" s="269">
        <f t="shared" si="32"/>
        <v>0.10786541704117496</v>
      </c>
      <c r="U160" s="269">
        <f t="shared" si="32"/>
        <v>0.1074553335771954</v>
      </c>
      <c r="V160" s="269">
        <f t="shared" si="32"/>
        <v>0.10657977428225061</v>
      </c>
      <c r="W160" s="269">
        <f t="shared" si="32"/>
        <v>0.10702139116334276</v>
      </c>
      <c r="X160" s="269">
        <f t="shared" si="32"/>
        <v>0.10768117698171202</v>
      </c>
      <c r="Y160" s="269">
        <f t="shared" si="32"/>
        <v>0.10915391246135511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6.8777595084929241E-2</v>
      </c>
      <c r="C161" s="318">
        <f t="shared" si="33"/>
        <v>6.8810717857800505E-2</v>
      </c>
      <c r="D161" s="318">
        <f t="shared" si="33"/>
        <v>6.7972599881428925E-2</v>
      </c>
      <c r="E161" s="318">
        <f t="shared" si="33"/>
        <v>6.8954931560060773E-2</v>
      </c>
      <c r="F161" s="318">
        <f t="shared" si="33"/>
        <v>6.9266204023603534E-2</v>
      </c>
      <c r="G161" s="318">
        <f t="shared" si="33"/>
        <v>6.9159323429109992E-2</v>
      </c>
      <c r="H161" s="318">
        <f t="shared" si="33"/>
        <v>6.904507142662375E-2</v>
      </c>
      <c r="I161" s="318">
        <f t="shared" si="33"/>
        <v>6.9519531112121183E-2</v>
      </c>
      <c r="J161" s="318">
        <f t="shared" si="33"/>
        <v>6.9062192094074756E-2</v>
      </c>
      <c r="K161" s="318">
        <f t="shared" si="33"/>
        <v>6.9280133260848364E-2</v>
      </c>
      <c r="L161" s="318">
        <f t="shared" si="33"/>
        <v>6.9892281242202481E-2</v>
      </c>
      <c r="M161" s="318">
        <f t="shared" si="33"/>
        <v>6.9622128166134375E-2</v>
      </c>
      <c r="N161" s="318">
        <f t="shared" si="33"/>
        <v>6.959108003294559E-2</v>
      </c>
      <c r="O161" s="318">
        <f t="shared" si="33"/>
        <v>6.8427257163632516E-2</v>
      </c>
      <c r="P161" s="318">
        <f t="shared" si="33"/>
        <v>6.9225649440029985E-2</v>
      </c>
      <c r="Q161" s="318">
        <f t="shared" si="33"/>
        <v>7.0171572048111197E-2</v>
      </c>
      <c r="R161" s="318">
        <f t="shared" si="33"/>
        <v>6.9789075390306612E-2</v>
      </c>
      <c r="S161" s="318">
        <f t="shared" si="33"/>
        <v>6.989199791205733E-2</v>
      </c>
      <c r="T161" s="318">
        <f t="shared" si="33"/>
        <v>6.9861109903594398E-2</v>
      </c>
      <c r="U161" s="318">
        <f t="shared" si="33"/>
        <v>6.9994424368781435E-2</v>
      </c>
      <c r="V161" s="318">
        <f t="shared" si="33"/>
        <v>7.029779960321958E-2</v>
      </c>
      <c r="W161" s="318">
        <f t="shared" si="33"/>
        <v>7.015023786117297E-2</v>
      </c>
      <c r="X161" s="318">
        <f t="shared" si="33"/>
        <v>6.9920196134445708E-2</v>
      </c>
      <c r="Y161" s="318">
        <f t="shared" si="33"/>
        <v>6.9413758863333647E-2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3.9686367964017241E-2</v>
      </c>
      <c r="C162" s="326">
        <f t="shared" si="34"/>
        <v>3.890479853077642E-2</v>
      </c>
      <c r="D162" s="326">
        <f t="shared" si="34"/>
        <v>4.2843447613799004E-2</v>
      </c>
      <c r="E162" s="326">
        <f t="shared" si="34"/>
        <v>3.9398286449112717E-2</v>
      </c>
      <c r="F162" s="326">
        <f t="shared" si="34"/>
        <v>3.8594415644694888E-2</v>
      </c>
      <c r="G162" s="326">
        <f t="shared" si="34"/>
        <v>3.8878264100879571E-2</v>
      </c>
      <c r="H162" s="326">
        <f t="shared" si="34"/>
        <v>3.8973505358948016E-2</v>
      </c>
      <c r="I162" s="326">
        <f t="shared" si="34"/>
        <v>3.8774550004606716E-2</v>
      </c>
      <c r="J162" s="326">
        <f t="shared" si="34"/>
        <v>4.0968158247060772E-2</v>
      </c>
      <c r="K162" s="326">
        <f t="shared" si="34"/>
        <v>4.0254351051662293E-2</v>
      </c>
      <c r="L162" s="326">
        <f t="shared" si="34"/>
        <v>3.7831440856423933E-2</v>
      </c>
      <c r="M162" s="326">
        <f t="shared" si="34"/>
        <v>3.8573154954195457E-2</v>
      </c>
      <c r="N162" s="326">
        <f t="shared" si="34"/>
        <v>3.8769181903093232E-2</v>
      </c>
      <c r="O162" s="326">
        <f t="shared" si="34"/>
        <v>4.3545177108869029E-2</v>
      </c>
      <c r="P162" s="326">
        <f t="shared" si="34"/>
        <v>4.0484055802742565E-2</v>
      </c>
      <c r="Q162" s="326">
        <f t="shared" si="34"/>
        <v>3.6734737987354237E-2</v>
      </c>
      <c r="R162" s="326">
        <f t="shared" si="34"/>
        <v>3.8230384865900788E-2</v>
      </c>
      <c r="S162" s="326">
        <f t="shared" si="34"/>
        <v>3.7885538676939112E-2</v>
      </c>
      <c r="T162" s="326">
        <f t="shared" si="34"/>
        <v>3.8004307137580559E-2</v>
      </c>
      <c r="U162" s="326">
        <f t="shared" si="34"/>
        <v>3.7460909208413967E-2</v>
      </c>
      <c r="V162" s="326">
        <f t="shared" si="34"/>
        <v>3.6281974679031034E-2</v>
      </c>
      <c r="W162" s="326">
        <f t="shared" si="34"/>
        <v>3.6871153302169779E-2</v>
      </c>
      <c r="X162" s="326">
        <f t="shared" si="34"/>
        <v>3.7760980847266319E-2</v>
      </c>
      <c r="Y162" s="326">
        <f t="shared" si="34"/>
        <v>3.9740153598021466E-2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</v>
      </c>
      <c r="C165" s="232">
        <f t="shared" si="35"/>
        <v>1</v>
      </c>
      <c r="D165" s="232">
        <f t="shared" si="35"/>
        <v>1</v>
      </c>
      <c r="E165" s="232">
        <f t="shared" si="35"/>
        <v>0.99999999999999978</v>
      </c>
      <c r="F165" s="232">
        <f t="shared" si="35"/>
        <v>1.0000000000000002</v>
      </c>
      <c r="G165" s="232">
        <f t="shared" si="35"/>
        <v>1.0000000000000002</v>
      </c>
      <c r="H165" s="232">
        <f t="shared" si="35"/>
        <v>0.99999999999999967</v>
      </c>
      <c r="I165" s="232">
        <f t="shared" si="35"/>
        <v>1</v>
      </c>
      <c r="J165" s="232">
        <f t="shared" si="35"/>
        <v>0.99999999999999956</v>
      </c>
      <c r="K165" s="232">
        <f t="shared" si="35"/>
        <v>0.99999999999999989</v>
      </c>
      <c r="L165" s="232">
        <f t="shared" si="35"/>
        <v>0.99999999999999978</v>
      </c>
      <c r="M165" s="232">
        <f t="shared" si="35"/>
        <v>1</v>
      </c>
      <c r="N165" s="232">
        <f t="shared" si="35"/>
        <v>1.0000000000000002</v>
      </c>
      <c r="O165" s="232">
        <f t="shared" si="35"/>
        <v>0.99999999999999989</v>
      </c>
      <c r="P165" s="232">
        <f t="shared" si="35"/>
        <v>0.99999999999999978</v>
      </c>
      <c r="Q165" s="232">
        <f t="shared" si="35"/>
        <v>1.0000000000000002</v>
      </c>
      <c r="R165" s="232">
        <f t="shared" si="35"/>
        <v>0.99999999999999989</v>
      </c>
      <c r="S165" s="232">
        <f t="shared" si="35"/>
        <v>0.99999999999999989</v>
      </c>
      <c r="T165" s="232">
        <f t="shared" si="35"/>
        <v>1.0000000000000002</v>
      </c>
      <c r="U165" s="232">
        <f t="shared" si="35"/>
        <v>1.0000000000000002</v>
      </c>
      <c r="V165" s="232">
        <f t="shared" si="35"/>
        <v>0.99999999999999956</v>
      </c>
      <c r="W165" s="232">
        <f t="shared" si="35"/>
        <v>1.0000000000000002</v>
      </c>
      <c r="X165" s="232">
        <f t="shared" si="35"/>
        <v>0.99999999999999978</v>
      </c>
      <c r="Y165" s="232">
        <f t="shared" si="35"/>
        <v>1.0000000000000004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8.4901072430529374E-3</v>
      </c>
      <c r="C166" s="266">
        <f t="shared" si="36"/>
        <v>8.4901072430535254E-3</v>
      </c>
      <c r="D166" s="266">
        <f t="shared" si="36"/>
        <v>8.4901072430541673E-3</v>
      </c>
      <c r="E166" s="266">
        <f t="shared" si="36"/>
        <v>8.4901072430526199E-3</v>
      </c>
      <c r="F166" s="266">
        <f t="shared" si="36"/>
        <v>8.4901072430532323E-3</v>
      </c>
      <c r="G166" s="266">
        <f t="shared" si="36"/>
        <v>8.4901072430532496E-3</v>
      </c>
      <c r="H166" s="266">
        <f t="shared" si="36"/>
        <v>8.4901072430530588E-3</v>
      </c>
      <c r="I166" s="266">
        <f t="shared" si="36"/>
        <v>8.4901072430532496E-3</v>
      </c>
      <c r="J166" s="266">
        <f t="shared" si="36"/>
        <v>8.4901072430538915E-3</v>
      </c>
      <c r="K166" s="266">
        <f t="shared" si="36"/>
        <v>8.490107243053541E-3</v>
      </c>
      <c r="L166" s="266">
        <f t="shared" si="36"/>
        <v>8.4901072430529131E-3</v>
      </c>
      <c r="M166" s="266">
        <f t="shared" si="36"/>
        <v>8.4901072430527708E-3</v>
      </c>
      <c r="N166" s="266">
        <f t="shared" si="36"/>
        <v>8.4901072430541291E-3</v>
      </c>
      <c r="O166" s="266">
        <f t="shared" si="36"/>
        <v>8.4901072430547814E-3</v>
      </c>
      <c r="P166" s="266">
        <f t="shared" si="36"/>
        <v>8.490107243053345E-3</v>
      </c>
      <c r="Q166" s="266">
        <f t="shared" si="36"/>
        <v>8.4901072430536243E-3</v>
      </c>
      <c r="R166" s="266">
        <f t="shared" si="36"/>
        <v>8.4901072430526633E-3</v>
      </c>
      <c r="S166" s="266">
        <f t="shared" si="36"/>
        <v>8.4901072430527899E-3</v>
      </c>
      <c r="T166" s="266">
        <f t="shared" si="36"/>
        <v>8.4901072430530015E-3</v>
      </c>
      <c r="U166" s="266">
        <f t="shared" si="36"/>
        <v>8.4901072430533069E-3</v>
      </c>
      <c r="V166" s="266">
        <f t="shared" si="36"/>
        <v>8.4901072430533901E-3</v>
      </c>
      <c r="W166" s="266">
        <f t="shared" si="36"/>
        <v>8.4901072430529131E-3</v>
      </c>
      <c r="X166" s="266">
        <f t="shared" si="36"/>
        <v>8.4901072430523371E-3</v>
      </c>
      <c r="Y166" s="266">
        <f t="shared" si="36"/>
        <v>8.4901072430534075E-3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9.5190184158620329E-3</v>
      </c>
      <c r="C167" s="267">
        <f t="shared" si="37"/>
        <v>9.5190184158626939E-3</v>
      </c>
      <c r="D167" s="267">
        <f t="shared" si="37"/>
        <v>9.519018415863412E-3</v>
      </c>
      <c r="E167" s="267">
        <f t="shared" si="37"/>
        <v>9.519018415861679E-3</v>
      </c>
      <c r="F167" s="267">
        <f t="shared" si="37"/>
        <v>9.5190184158623625E-3</v>
      </c>
      <c r="G167" s="267">
        <f t="shared" si="37"/>
        <v>9.5190184158623833E-3</v>
      </c>
      <c r="H167" s="267">
        <f t="shared" si="37"/>
        <v>9.5190184158621734E-3</v>
      </c>
      <c r="I167" s="267">
        <f t="shared" si="37"/>
        <v>9.5190184158623851E-3</v>
      </c>
      <c r="J167" s="267">
        <f t="shared" si="37"/>
        <v>9.5190184158631033E-3</v>
      </c>
      <c r="K167" s="267">
        <f t="shared" si="37"/>
        <v>9.5190184158627147E-3</v>
      </c>
      <c r="L167" s="267">
        <f t="shared" si="37"/>
        <v>9.5190184158620052E-3</v>
      </c>
      <c r="M167" s="267">
        <f t="shared" si="37"/>
        <v>9.5190184158618438E-3</v>
      </c>
      <c r="N167" s="267">
        <f t="shared" si="37"/>
        <v>9.5190184158633652E-3</v>
      </c>
      <c r="O167" s="267">
        <f t="shared" si="37"/>
        <v>9.5190184158641042E-3</v>
      </c>
      <c r="P167" s="267">
        <f t="shared" si="37"/>
        <v>9.5190184158624944E-3</v>
      </c>
      <c r="Q167" s="267">
        <f t="shared" si="37"/>
        <v>9.5190184158628049E-3</v>
      </c>
      <c r="R167" s="267">
        <f t="shared" si="37"/>
        <v>9.5190184158617294E-3</v>
      </c>
      <c r="S167" s="267">
        <f t="shared" si="37"/>
        <v>9.5190184158618681E-3</v>
      </c>
      <c r="T167" s="267">
        <f t="shared" si="37"/>
        <v>9.5190184158621075E-3</v>
      </c>
      <c r="U167" s="267">
        <f t="shared" si="37"/>
        <v>9.5190184158624493E-3</v>
      </c>
      <c r="V167" s="267">
        <f t="shared" si="37"/>
        <v>9.5190184158625429E-3</v>
      </c>
      <c r="W167" s="267">
        <f t="shared" si="37"/>
        <v>9.5190184158620052E-3</v>
      </c>
      <c r="X167" s="267">
        <f t="shared" si="37"/>
        <v>9.5190184158613581E-3</v>
      </c>
      <c r="Y167" s="267">
        <f t="shared" si="37"/>
        <v>9.519018415862562E-3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1.5074626048704166E-2</v>
      </c>
      <c r="C168" s="267">
        <f t="shared" si="38"/>
        <v>1.4840468892339644E-2</v>
      </c>
      <c r="D168" s="267">
        <f t="shared" si="38"/>
        <v>1.6118846333225658E-2</v>
      </c>
      <c r="E168" s="267">
        <f t="shared" si="38"/>
        <v>1.4961002375618839E-2</v>
      </c>
      <c r="F168" s="267">
        <f t="shared" si="38"/>
        <v>1.4674162959522495E-2</v>
      </c>
      <c r="G168" s="267">
        <f t="shared" si="38"/>
        <v>1.4774968474401172E-2</v>
      </c>
      <c r="H168" s="267">
        <f t="shared" si="38"/>
        <v>1.4821798203607541E-2</v>
      </c>
      <c r="I168" s="267">
        <f t="shared" si="38"/>
        <v>1.4685627240616572E-2</v>
      </c>
      <c r="J168" s="267">
        <f t="shared" si="38"/>
        <v>1.5396557667628595E-2</v>
      </c>
      <c r="K168" s="267">
        <f t="shared" si="38"/>
        <v>1.5154961921390741E-2</v>
      </c>
      <c r="L168" s="267">
        <f t="shared" si="38"/>
        <v>1.4348455568845732E-2</v>
      </c>
      <c r="M168" s="267">
        <f t="shared" si="38"/>
        <v>1.4610059310386059E-2</v>
      </c>
      <c r="N168" s="267">
        <f t="shared" si="38"/>
        <v>1.4672586046379327E-2</v>
      </c>
      <c r="O168" s="267">
        <f t="shared" si="38"/>
        <v>1.6234995959356627E-2</v>
      </c>
      <c r="P168" s="267">
        <f t="shared" si="38"/>
        <v>1.5230188393063481E-2</v>
      </c>
      <c r="Q168" s="267">
        <f t="shared" si="38"/>
        <v>1.3978923248928059E-2</v>
      </c>
      <c r="R168" s="267">
        <f t="shared" si="38"/>
        <v>1.4482415300825944E-2</v>
      </c>
      <c r="S168" s="267">
        <f t="shared" si="38"/>
        <v>1.4364454093120796E-2</v>
      </c>
      <c r="T168" s="267">
        <f t="shared" si="38"/>
        <v>1.4404310962543491E-2</v>
      </c>
      <c r="U168" s="267">
        <f t="shared" si="38"/>
        <v>1.4222485724737987E-2</v>
      </c>
      <c r="V168" s="267">
        <f t="shared" si="38"/>
        <v>1.3823978913283179E-2</v>
      </c>
      <c r="W168" s="267">
        <f t="shared" si="38"/>
        <v>1.4022950470131912E-2</v>
      </c>
      <c r="X168" s="267">
        <f t="shared" si="38"/>
        <v>1.4323197959155988E-2</v>
      </c>
      <c r="Y168" s="267">
        <f t="shared" si="38"/>
        <v>1.4984105268980818E-2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7.6201889364851949E-3</v>
      </c>
      <c r="C169" s="267">
        <f t="shared" si="39"/>
        <v>7.6201889364857223E-3</v>
      </c>
      <c r="D169" s="267">
        <f t="shared" si="39"/>
        <v>7.6201889364862982E-3</v>
      </c>
      <c r="E169" s="267">
        <f t="shared" si="39"/>
        <v>7.6201889364849095E-3</v>
      </c>
      <c r="F169" s="267">
        <f t="shared" si="39"/>
        <v>7.6201889364854577E-3</v>
      </c>
      <c r="G169" s="267">
        <f t="shared" si="39"/>
        <v>7.6201889364854768E-3</v>
      </c>
      <c r="H169" s="267">
        <f t="shared" si="39"/>
        <v>7.6201889364853059E-3</v>
      </c>
      <c r="I169" s="267">
        <f t="shared" si="39"/>
        <v>7.6201889364854759E-3</v>
      </c>
      <c r="J169" s="267">
        <f t="shared" si="39"/>
        <v>7.6201889364860536E-3</v>
      </c>
      <c r="K169" s="267">
        <f t="shared" si="39"/>
        <v>7.6201889364857379E-3</v>
      </c>
      <c r="L169" s="267">
        <f t="shared" si="39"/>
        <v>7.6201889364851698E-3</v>
      </c>
      <c r="M169" s="267">
        <f t="shared" si="39"/>
        <v>7.620188936485044E-3</v>
      </c>
      <c r="N169" s="267">
        <f t="shared" si="39"/>
        <v>7.6201889364862618E-3</v>
      </c>
      <c r="O169" s="267">
        <f t="shared" si="39"/>
        <v>7.6201889364868481E-3</v>
      </c>
      <c r="P169" s="267">
        <f t="shared" si="39"/>
        <v>7.620188936485567E-3</v>
      </c>
      <c r="Q169" s="267">
        <f t="shared" si="39"/>
        <v>7.6201889364858125E-3</v>
      </c>
      <c r="R169" s="267">
        <f t="shared" si="39"/>
        <v>7.6201889364849512E-3</v>
      </c>
      <c r="S169" s="267">
        <f t="shared" si="39"/>
        <v>7.6201889364850622E-3</v>
      </c>
      <c r="T169" s="267">
        <f t="shared" si="39"/>
        <v>7.6201889364852487E-3</v>
      </c>
      <c r="U169" s="267">
        <f t="shared" si="39"/>
        <v>7.6201889364855271E-3</v>
      </c>
      <c r="V169" s="267">
        <f t="shared" si="39"/>
        <v>7.6201889364856026E-3</v>
      </c>
      <c r="W169" s="267">
        <f t="shared" si="39"/>
        <v>7.6201889364851741E-3</v>
      </c>
      <c r="X169" s="267">
        <f t="shared" si="39"/>
        <v>7.620188936484658E-3</v>
      </c>
      <c r="Y169" s="267">
        <f t="shared" si="39"/>
        <v>7.6201889364856199E-3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8.0955869924230536E-3</v>
      </c>
      <c r="C170" s="268">
        <f t="shared" si="40"/>
        <v>8.114339440591244E-3</v>
      </c>
      <c r="D170" s="268">
        <f t="shared" si="40"/>
        <v>8.0363748407534241E-3</v>
      </c>
      <c r="E170" s="268">
        <f t="shared" si="40"/>
        <v>8.1023871547597041E-3</v>
      </c>
      <c r="F170" s="268">
        <f t="shared" si="40"/>
        <v>8.1263739926307407E-3</v>
      </c>
      <c r="G170" s="268">
        <f t="shared" si="40"/>
        <v>8.1219291837882467E-3</v>
      </c>
      <c r="H170" s="268">
        <f t="shared" si="40"/>
        <v>8.1147095162862597E-3</v>
      </c>
      <c r="I170" s="268">
        <f t="shared" si="40"/>
        <v>8.1219499190429423E-3</v>
      </c>
      <c r="J170" s="268">
        <f t="shared" si="40"/>
        <v>8.0741464431692226E-3</v>
      </c>
      <c r="K170" s="268">
        <f t="shared" si="40"/>
        <v>8.0831150110979039E-3</v>
      </c>
      <c r="L170" s="268">
        <f t="shared" si="40"/>
        <v>8.1396821389389442E-3</v>
      </c>
      <c r="M170" s="268">
        <f t="shared" si="40"/>
        <v>8.1201038436771872E-3</v>
      </c>
      <c r="N170" s="268">
        <f t="shared" si="40"/>
        <v>8.1099552810891887E-3</v>
      </c>
      <c r="O170" s="268">
        <f t="shared" si="40"/>
        <v>8.0279001325084722E-3</v>
      </c>
      <c r="P170" s="268">
        <f t="shared" si="40"/>
        <v>8.079203721634386E-3</v>
      </c>
      <c r="Q170" s="268">
        <f t="shared" si="40"/>
        <v>8.1782984567880471E-3</v>
      </c>
      <c r="R170" s="268">
        <f t="shared" si="40"/>
        <v>8.1333433835047899E-3</v>
      </c>
      <c r="S170" s="268">
        <f t="shared" si="40"/>
        <v>8.1385763209336319E-3</v>
      </c>
      <c r="T170" s="268">
        <f t="shared" si="40"/>
        <v>8.141065432146084E-3</v>
      </c>
      <c r="U170" s="268">
        <f t="shared" si="40"/>
        <v>8.1637586743472084E-3</v>
      </c>
      <c r="V170" s="268">
        <f t="shared" si="40"/>
        <v>8.1929470906671794E-3</v>
      </c>
      <c r="W170" s="268">
        <f t="shared" si="40"/>
        <v>8.1718086641783833E-3</v>
      </c>
      <c r="X170" s="268">
        <f t="shared" si="40"/>
        <v>8.1422874130075845E-3</v>
      </c>
      <c r="Y170" s="268">
        <f t="shared" si="40"/>
        <v>8.1000138780037475E-3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0.75854434152632311</v>
      </c>
      <c r="C171" s="269">
        <f t="shared" si="41"/>
        <v>0.76059545950666663</v>
      </c>
      <c r="D171" s="269">
        <f t="shared" si="41"/>
        <v>0.74937488200415903</v>
      </c>
      <c r="E171" s="269">
        <f t="shared" si="41"/>
        <v>0.75954175893308618</v>
      </c>
      <c r="F171" s="269">
        <f t="shared" si="41"/>
        <v>0.76205341431872364</v>
      </c>
      <c r="G171" s="269">
        <f t="shared" si="41"/>
        <v>0.76116705230855597</v>
      </c>
      <c r="H171" s="269">
        <f t="shared" si="41"/>
        <v>0.76076004520241791</v>
      </c>
      <c r="I171" s="269">
        <f t="shared" si="41"/>
        <v>0.76195622744561609</v>
      </c>
      <c r="J171" s="269">
        <f t="shared" si="41"/>
        <v>0.75572034997602477</v>
      </c>
      <c r="K171" s="269">
        <f t="shared" si="41"/>
        <v>0.75784620545317927</v>
      </c>
      <c r="L171" s="269">
        <f t="shared" si="41"/>
        <v>0.7649182638945079</v>
      </c>
      <c r="M171" s="269">
        <f t="shared" si="41"/>
        <v>0.76262545908478663</v>
      </c>
      <c r="N171" s="269">
        <f t="shared" si="41"/>
        <v>0.76208249560226993</v>
      </c>
      <c r="O171" s="269">
        <f t="shared" si="41"/>
        <v>0.74835669695202955</v>
      </c>
      <c r="P171" s="269">
        <f t="shared" si="41"/>
        <v>0.75718530314032173</v>
      </c>
      <c r="Q171" s="269">
        <f t="shared" si="41"/>
        <v>0.76814688514746554</v>
      </c>
      <c r="R171" s="269">
        <f t="shared" si="41"/>
        <v>0.76374078245744137</v>
      </c>
      <c r="S171" s="269">
        <f t="shared" si="41"/>
        <v>0.76477796168179535</v>
      </c>
      <c r="T171" s="269">
        <f t="shared" si="41"/>
        <v>0.76442358968056634</v>
      </c>
      <c r="U171" s="269">
        <f t="shared" si="41"/>
        <v>0.76600879787121945</v>
      </c>
      <c r="V171" s="269">
        <f t="shared" si="41"/>
        <v>0.76950206513562747</v>
      </c>
      <c r="W171" s="269">
        <f t="shared" si="41"/>
        <v>0.76776396039915273</v>
      </c>
      <c r="X171" s="269">
        <f t="shared" si="41"/>
        <v>0.76513897234090533</v>
      </c>
      <c r="Y171" s="269">
        <f t="shared" si="41"/>
        <v>0.75933987004316017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0.68278114214136865</v>
      </c>
      <c r="C172" s="318">
        <f t="shared" si="42"/>
        <v>0.68600910492487632</v>
      </c>
      <c r="D172" s="318">
        <f t="shared" si="42"/>
        <v>0.6683635610828953</v>
      </c>
      <c r="E172" s="318">
        <f t="shared" si="42"/>
        <v>0.68434961802553618</v>
      </c>
      <c r="F172" s="318">
        <f t="shared" si="42"/>
        <v>0.68830289271257195</v>
      </c>
      <c r="G172" s="318">
        <f t="shared" si="42"/>
        <v>0.68690989469709429</v>
      </c>
      <c r="H172" s="318">
        <f t="shared" si="42"/>
        <v>0.68626752718469863</v>
      </c>
      <c r="I172" s="318">
        <f t="shared" si="42"/>
        <v>0.68814808778568781</v>
      </c>
      <c r="J172" s="318">
        <f t="shared" si="42"/>
        <v>0.67833916223407298</v>
      </c>
      <c r="K172" s="318">
        <f t="shared" si="42"/>
        <v>0.6816792479437811</v>
      </c>
      <c r="L172" s="318">
        <f t="shared" si="42"/>
        <v>0.69280470720551346</v>
      </c>
      <c r="M172" s="318">
        <f t="shared" si="42"/>
        <v>0.68919711446233822</v>
      </c>
      <c r="N172" s="318">
        <f t="shared" si="42"/>
        <v>0.68833989936584161</v>
      </c>
      <c r="O172" s="318">
        <f t="shared" si="42"/>
        <v>0.66676162242688763</v>
      </c>
      <c r="P172" s="318">
        <f t="shared" si="42"/>
        <v>0.68064026672177158</v>
      </c>
      <c r="Q172" s="318">
        <f t="shared" si="42"/>
        <v>0.69789055203023032</v>
      </c>
      <c r="R172" s="318">
        <f t="shared" si="42"/>
        <v>0.69095396078324733</v>
      </c>
      <c r="S172" s="318">
        <f t="shared" si="42"/>
        <v>0.69258399839560914</v>
      </c>
      <c r="T172" s="318">
        <f t="shared" si="42"/>
        <v>0.69202931071589002</v>
      </c>
      <c r="U172" s="318">
        <f t="shared" si="42"/>
        <v>0.6945283499827215</v>
      </c>
      <c r="V172" s="318">
        <f t="shared" si="42"/>
        <v>0.70002446301689969</v>
      </c>
      <c r="W172" s="318">
        <f t="shared" si="42"/>
        <v>0.69728635193301958</v>
      </c>
      <c r="X172" s="318">
        <f t="shared" si="42"/>
        <v>0.69315235726311453</v>
      </c>
      <c r="Y172" s="318">
        <f t="shared" si="42"/>
        <v>0.68403161686121638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7.5763199384954377E-2</v>
      </c>
      <c r="C173" s="318">
        <f t="shared" si="43"/>
        <v>7.458635458179029E-2</v>
      </c>
      <c r="D173" s="318">
        <f t="shared" si="43"/>
        <v>8.1011320921263813E-2</v>
      </c>
      <c r="E173" s="318">
        <f t="shared" si="43"/>
        <v>7.5192140907549929E-2</v>
      </c>
      <c r="F173" s="318">
        <f t="shared" si="43"/>
        <v>7.3750521606151767E-2</v>
      </c>
      <c r="G173" s="318">
        <f t="shared" si="43"/>
        <v>7.4257157611461677E-2</v>
      </c>
      <c r="H173" s="318">
        <f t="shared" si="43"/>
        <v>7.4492518017719306E-2</v>
      </c>
      <c r="I173" s="318">
        <f t="shared" si="43"/>
        <v>7.3808139659928315E-2</v>
      </c>
      <c r="J173" s="318">
        <f t="shared" si="43"/>
        <v>7.7381187741951712E-2</v>
      </c>
      <c r="K173" s="318">
        <f t="shared" si="43"/>
        <v>7.6166957509398212E-2</v>
      </c>
      <c r="L173" s="318">
        <f t="shared" si="43"/>
        <v>7.2113556688994329E-2</v>
      </c>
      <c r="M173" s="318">
        <f t="shared" si="43"/>
        <v>7.342834462244846E-2</v>
      </c>
      <c r="N173" s="318">
        <f t="shared" si="43"/>
        <v>7.3742596236428329E-2</v>
      </c>
      <c r="O173" s="318">
        <f t="shared" si="43"/>
        <v>8.1595074525142072E-2</v>
      </c>
      <c r="P173" s="318">
        <f t="shared" si="43"/>
        <v>7.6545036418550191E-2</v>
      </c>
      <c r="Q173" s="318">
        <f t="shared" si="43"/>
        <v>7.0256333117235198E-2</v>
      </c>
      <c r="R173" s="318">
        <f t="shared" si="43"/>
        <v>7.2786821674193994E-2</v>
      </c>
      <c r="S173" s="318">
        <f t="shared" si="43"/>
        <v>7.2193963286186214E-2</v>
      </c>
      <c r="T173" s="318">
        <f t="shared" si="43"/>
        <v>7.2394278964676373E-2</v>
      </c>
      <c r="U173" s="318">
        <f t="shared" si="43"/>
        <v>7.1480447888497944E-2</v>
      </c>
      <c r="V173" s="318">
        <f t="shared" si="43"/>
        <v>6.9477602118727846E-2</v>
      </c>
      <c r="W173" s="318">
        <f t="shared" si="43"/>
        <v>7.0477608466133143E-2</v>
      </c>
      <c r="X173" s="318">
        <f t="shared" si="43"/>
        <v>7.1986615077790861E-2</v>
      </c>
      <c r="Y173" s="318">
        <f t="shared" si="43"/>
        <v>7.5308253181943841E-2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6.2071287805358387E-2</v>
      </c>
      <c r="C174" s="269">
        <f t="shared" si="44"/>
        <v>6.1107122180458134E-2</v>
      </c>
      <c r="D174" s="269">
        <f t="shared" si="44"/>
        <v>6.637096977447085E-2</v>
      </c>
      <c r="E174" s="269">
        <f t="shared" si="44"/>
        <v>6.160343091187425E-2</v>
      </c>
      <c r="F174" s="269">
        <f t="shared" si="44"/>
        <v>6.0422340787786723E-2</v>
      </c>
      <c r="G174" s="269">
        <f t="shared" si="44"/>
        <v>6.0837417626587668E-2</v>
      </c>
      <c r="H174" s="269">
        <f t="shared" si="44"/>
        <v>6.1030243743137647E-2</v>
      </c>
      <c r="I174" s="269">
        <f t="shared" si="44"/>
        <v>6.0469546117389819E-2</v>
      </c>
      <c r="J174" s="269">
        <f t="shared" si="44"/>
        <v>6.3396873601473072E-2</v>
      </c>
      <c r="K174" s="269">
        <f t="shared" si="44"/>
        <v>6.2402078835166505E-2</v>
      </c>
      <c r="L174" s="269">
        <f t="shared" si="44"/>
        <v>5.908120787200425E-2</v>
      </c>
      <c r="M174" s="269">
        <f t="shared" si="44"/>
        <v>6.0158387569838552E-2</v>
      </c>
      <c r="N174" s="269">
        <f t="shared" si="44"/>
        <v>6.0415847689434754E-2</v>
      </c>
      <c r="O174" s="269">
        <f t="shared" si="44"/>
        <v>6.6849227533487043E-2</v>
      </c>
      <c r="P174" s="269">
        <f t="shared" si="44"/>
        <v>6.271183139278845E-2</v>
      </c>
      <c r="Q174" s="269">
        <f t="shared" si="44"/>
        <v>5.7559621405521823E-2</v>
      </c>
      <c r="R174" s="269">
        <f t="shared" si="44"/>
        <v>5.9632800531829303E-2</v>
      </c>
      <c r="S174" s="269">
        <f t="shared" si="44"/>
        <v>5.914708340361146E-2</v>
      </c>
      <c r="T174" s="269">
        <f t="shared" si="44"/>
        <v>5.9311198069206726E-2</v>
      </c>
      <c r="U174" s="269">
        <f t="shared" si="44"/>
        <v>5.856251437850428E-2</v>
      </c>
      <c r="V174" s="269">
        <f t="shared" si="44"/>
        <v>5.6921622531085382E-2</v>
      </c>
      <c r="W174" s="269">
        <f t="shared" si="44"/>
        <v>5.7740907913710171E-2</v>
      </c>
      <c r="X174" s="269">
        <f t="shared" si="44"/>
        <v>5.897720712563332E-2</v>
      </c>
      <c r="Y174" s="269">
        <f t="shared" si="44"/>
        <v>6.1698559397209488E-2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7.5198155451625087E-2</v>
      </c>
      <c r="C175" s="269">
        <f t="shared" si="45"/>
        <v>7.5186940208133712E-2</v>
      </c>
      <c r="D175" s="269">
        <f t="shared" si="45"/>
        <v>7.5246285576305375E-2</v>
      </c>
      <c r="E175" s="269">
        <f t="shared" si="45"/>
        <v>7.5192890754050681E-2</v>
      </c>
      <c r="F175" s="269">
        <f t="shared" si="45"/>
        <v>7.517907387375633E-2</v>
      </c>
      <c r="G175" s="269">
        <f t="shared" si="45"/>
        <v>7.5183622082926185E-2</v>
      </c>
      <c r="H175" s="269">
        <f t="shared" si="45"/>
        <v>7.5186132783734413E-2</v>
      </c>
      <c r="I175" s="269">
        <f t="shared" si="45"/>
        <v>7.5179893531031688E-2</v>
      </c>
      <c r="J175" s="269">
        <f t="shared" si="45"/>
        <v>7.521323973344797E-2</v>
      </c>
      <c r="K175" s="269">
        <f t="shared" si="45"/>
        <v>7.5202469223153365E-2</v>
      </c>
      <c r="L175" s="269">
        <f t="shared" si="45"/>
        <v>7.5164459675283762E-2</v>
      </c>
      <c r="M175" s="269">
        <f t="shared" si="45"/>
        <v>7.5176883610517248E-2</v>
      </c>
      <c r="N175" s="269">
        <f t="shared" si="45"/>
        <v>7.5180275154850568E-2</v>
      </c>
      <c r="O175" s="269">
        <f t="shared" si="45"/>
        <v>7.5251784874254601E-2</v>
      </c>
      <c r="P175" s="269">
        <f t="shared" si="45"/>
        <v>7.5205909206302116E-2</v>
      </c>
      <c r="Q175" s="269">
        <f t="shared" si="45"/>
        <v>7.5146064199428791E-2</v>
      </c>
      <c r="R175" s="269">
        <f t="shared" si="45"/>
        <v>7.5170537102597634E-2</v>
      </c>
      <c r="S175" s="269">
        <f t="shared" si="45"/>
        <v>7.5165212406531762E-2</v>
      </c>
      <c r="T175" s="269">
        <f t="shared" si="45"/>
        <v>7.5166682982998723E-2</v>
      </c>
      <c r="U175" s="269">
        <f t="shared" si="45"/>
        <v>7.5157346694970789E-2</v>
      </c>
      <c r="V175" s="269">
        <f t="shared" si="45"/>
        <v>7.5138470090812398E-2</v>
      </c>
      <c r="W175" s="269">
        <f t="shared" si="45"/>
        <v>7.5148401665192932E-2</v>
      </c>
      <c r="X175" s="269">
        <f t="shared" si="45"/>
        <v>7.5163204976872511E-2</v>
      </c>
      <c r="Y175" s="269">
        <f t="shared" si="45"/>
        <v>7.5194037662811311E-2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5.709788424737626E-2</v>
      </c>
      <c r="C176" s="318">
        <f t="shared" si="46"/>
        <v>5.7367824106566719E-2</v>
      </c>
      <c r="D176" s="318">
        <f t="shared" si="46"/>
        <v>5.5892207459317798E-2</v>
      </c>
      <c r="E176" s="318">
        <f t="shared" si="46"/>
        <v>5.7229048758156528E-2</v>
      </c>
      <c r="F176" s="318">
        <f t="shared" si="46"/>
        <v>5.7559643155902368E-2</v>
      </c>
      <c r="G176" s="318">
        <f t="shared" si="46"/>
        <v>5.7443153061880296E-2</v>
      </c>
      <c r="H176" s="318">
        <f t="shared" si="46"/>
        <v>5.7389434785842387E-2</v>
      </c>
      <c r="I176" s="318">
        <f t="shared" si="46"/>
        <v>5.7546697523326154E-2</v>
      </c>
      <c r="J176" s="318">
        <f t="shared" si="46"/>
        <v>5.6726421652817043E-2</v>
      </c>
      <c r="K176" s="318">
        <f t="shared" si="46"/>
        <v>5.700573784282064E-2</v>
      </c>
      <c r="L176" s="318">
        <f t="shared" si="46"/>
        <v>5.7936109444960984E-2</v>
      </c>
      <c r="M176" s="318">
        <f t="shared" si="46"/>
        <v>5.7634422857344519E-2</v>
      </c>
      <c r="N176" s="318">
        <f t="shared" si="46"/>
        <v>5.7562737854151003E-2</v>
      </c>
      <c r="O176" s="318">
        <f t="shared" si="46"/>
        <v>5.5758244608988851E-2</v>
      </c>
      <c r="P176" s="318">
        <f t="shared" si="46"/>
        <v>5.6918852564525689E-2</v>
      </c>
      <c r="Q176" s="318">
        <f t="shared" si="46"/>
        <v>5.8361415536735968E-2</v>
      </c>
      <c r="R176" s="318">
        <f t="shared" si="46"/>
        <v>5.7781339931763279E-2</v>
      </c>
      <c r="S176" s="318">
        <f t="shared" si="46"/>
        <v>5.7917652570125842E-2</v>
      </c>
      <c r="T176" s="318">
        <f t="shared" si="46"/>
        <v>5.787126656006307E-2</v>
      </c>
      <c r="U176" s="318">
        <f t="shared" si="46"/>
        <v>5.8080249857902382E-2</v>
      </c>
      <c r="V176" s="318">
        <f t="shared" si="46"/>
        <v>5.8539864815708317E-2</v>
      </c>
      <c r="W176" s="318">
        <f t="shared" si="46"/>
        <v>5.8310889028190913E-2</v>
      </c>
      <c r="X176" s="318">
        <f t="shared" si="46"/>
        <v>5.7965181839499079E-2</v>
      </c>
      <c r="Y176" s="318">
        <f t="shared" si="46"/>
        <v>5.7202455765834145E-2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1.8100271204248827E-2</v>
      </c>
      <c r="C177" s="318">
        <f t="shared" si="47"/>
        <v>1.7819116101566994E-2</v>
      </c>
      <c r="D177" s="318">
        <f t="shared" si="47"/>
        <v>1.9354078116987566E-2</v>
      </c>
      <c r="E177" s="318">
        <f t="shared" si="47"/>
        <v>1.7963841995894153E-2</v>
      </c>
      <c r="F177" s="318">
        <f t="shared" si="47"/>
        <v>1.7619430717853962E-2</v>
      </c>
      <c r="G177" s="318">
        <f t="shared" si="47"/>
        <v>1.7740469021045889E-2</v>
      </c>
      <c r="H177" s="318">
        <f t="shared" si="47"/>
        <v>1.7796697997892023E-2</v>
      </c>
      <c r="I177" s="318">
        <f t="shared" si="47"/>
        <v>1.7633196007705534E-2</v>
      </c>
      <c r="J177" s="318">
        <f t="shared" si="47"/>
        <v>1.8486818080630928E-2</v>
      </c>
      <c r="K177" s="318">
        <f t="shared" si="47"/>
        <v>1.8196731380332724E-2</v>
      </c>
      <c r="L177" s="318">
        <f t="shared" si="47"/>
        <v>1.7228350230322771E-2</v>
      </c>
      <c r="M177" s="318">
        <f t="shared" si="47"/>
        <v>1.7542460753172735E-2</v>
      </c>
      <c r="N177" s="318">
        <f t="shared" si="47"/>
        <v>1.7617537300699558E-2</v>
      </c>
      <c r="O177" s="318">
        <f t="shared" si="47"/>
        <v>1.9493540265265754E-2</v>
      </c>
      <c r="P177" s="318">
        <f t="shared" si="47"/>
        <v>1.828705664177643E-2</v>
      </c>
      <c r="Q177" s="318">
        <f t="shared" si="47"/>
        <v>1.678464866269283E-2</v>
      </c>
      <c r="R177" s="318">
        <f t="shared" si="47"/>
        <v>1.7389197170834356E-2</v>
      </c>
      <c r="S177" s="318">
        <f t="shared" si="47"/>
        <v>1.7247559836405919E-2</v>
      </c>
      <c r="T177" s="318">
        <f t="shared" si="47"/>
        <v>1.7295416422935653E-2</v>
      </c>
      <c r="U177" s="318">
        <f t="shared" si="47"/>
        <v>1.7077096837068411E-2</v>
      </c>
      <c r="V177" s="318">
        <f t="shared" si="47"/>
        <v>1.6598605275104084E-2</v>
      </c>
      <c r="W177" s="318">
        <f t="shared" si="47"/>
        <v>1.6837512637002016E-2</v>
      </c>
      <c r="X177" s="318">
        <f t="shared" si="47"/>
        <v>1.7198023137373439E-2</v>
      </c>
      <c r="Y177" s="318">
        <f t="shared" si="47"/>
        <v>1.7991581896977176E-2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5.5386687580166065E-2</v>
      </c>
      <c r="C178" s="319">
        <f t="shared" si="48"/>
        <v>5.45263551764089E-2</v>
      </c>
      <c r="D178" s="319">
        <f t="shared" si="48"/>
        <v>5.9223326875681812E-2</v>
      </c>
      <c r="E178" s="319">
        <f t="shared" si="48"/>
        <v>5.4969215275210981E-2</v>
      </c>
      <c r="F178" s="319">
        <f t="shared" si="48"/>
        <v>5.3915319472179035E-2</v>
      </c>
      <c r="G178" s="319">
        <f t="shared" si="48"/>
        <v>5.4285695728339869E-2</v>
      </c>
      <c r="H178" s="319">
        <f t="shared" si="48"/>
        <v>5.4457755955415223E-2</v>
      </c>
      <c r="I178" s="319">
        <f t="shared" si="48"/>
        <v>5.3957441150901765E-2</v>
      </c>
      <c r="J178" s="319">
        <f t="shared" si="48"/>
        <v>5.6569517982853E-2</v>
      </c>
      <c r="K178" s="319">
        <f t="shared" si="48"/>
        <v>5.5681854960610198E-2</v>
      </c>
      <c r="L178" s="319">
        <f t="shared" si="48"/>
        <v>5.2718616255019272E-2</v>
      </c>
      <c r="M178" s="319">
        <f t="shared" si="48"/>
        <v>5.3679791985394479E-2</v>
      </c>
      <c r="N178" s="319">
        <f t="shared" si="48"/>
        <v>5.3909525630572663E-2</v>
      </c>
      <c r="O178" s="319">
        <f t="shared" si="48"/>
        <v>5.9650079952957798E-2</v>
      </c>
      <c r="P178" s="319">
        <f t="shared" si="48"/>
        <v>5.5958249550488205E-2</v>
      </c>
      <c r="Q178" s="319">
        <f t="shared" si="48"/>
        <v>5.1360892946465717E-2</v>
      </c>
      <c r="R178" s="319">
        <f t="shared" si="48"/>
        <v>5.3210806628401608E-2</v>
      </c>
      <c r="S178" s="319">
        <f t="shared" si="48"/>
        <v>5.2777397498607229E-2</v>
      </c>
      <c r="T178" s="319">
        <f t="shared" si="48"/>
        <v>5.2923838277138396E-2</v>
      </c>
      <c r="U178" s="319">
        <f t="shared" si="48"/>
        <v>5.2255782060819302E-2</v>
      </c>
      <c r="V178" s="319">
        <f t="shared" si="48"/>
        <v>5.0791601643122436E-2</v>
      </c>
      <c r="W178" s="319">
        <f t="shared" si="48"/>
        <v>5.1522656292233786E-2</v>
      </c>
      <c r="X178" s="319">
        <f t="shared" si="48"/>
        <v>5.262581558902673E-2</v>
      </c>
      <c r="Y178" s="319">
        <f t="shared" si="48"/>
        <v>5.505409915443317E-2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75.130434782608646</v>
      </c>
      <c r="C183" s="320">
        <f t="shared" si="49"/>
        <v>76.233783551195586</v>
      </c>
      <c r="D183" s="320">
        <f t="shared" si="49"/>
        <v>72.381910270483701</v>
      </c>
      <c r="E183" s="320">
        <f t="shared" si="49"/>
        <v>78.10116249682541</v>
      </c>
      <c r="F183" s="320">
        <f t="shared" si="49"/>
        <v>77.225650839146738</v>
      </c>
      <c r="G183" s="320">
        <f t="shared" si="49"/>
        <v>76.920910807107546</v>
      </c>
      <c r="H183" s="320">
        <f t="shared" si="49"/>
        <v>70.164371885595514</v>
      </c>
      <c r="I183" s="320">
        <f t="shared" si="49"/>
        <v>75.429634959038253</v>
      </c>
      <c r="J183" s="320">
        <f t="shared" si="49"/>
        <v>69.833626426178881</v>
      </c>
      <c r="K183" s="320">
        <f t="shared" si="49"/>
        <v>71.50291188100573</v>
      </c>
      <c r="L183" s="320">
        <f t="shared" si="49"/>
        <v>79.920079167013341</v>
      </c>
      <c r="M183" s="320">
        <f t="shared" si="49"/>
        <v>68.760518005362314</v>
      </c>
      <c r="N183" s="320">
        <f t="shared" si="49"/>
        <v>69.608727833543725</v>
      </c>
      <c r="O183" s="320">
        <f t="shared" si="49"/>
        <v>68.600262838405584</v>
      </c>
      <c r="P183" s="320">
        <f t="shared" si="49"/>
        <v>65.851389817796601</v>
      </c>
      <c r="Q183" s="320">
        <f t="shared" si="49"/>
        <v>74.292487417169369</v>
      </c>
      <c r="R183" s="320">
        <f t="shared" si="49"/>
        <v>67.319320341946025</v>
      </c>
      <c r="S183" s="320">
        <f t="shared" si="49"/>
        <v>65.301289486234793</v>
      </c>
      <c r="T183" s="320">
        <f t="shared" si="49"/>
        <v>65.81223488650825</v>
      </c>
      <c r="U183" s="320">
        <f t="shared" si="49"/>
        <v>59.658288967406229</v>
      </c>
      <c r="V183" s="320">
        <f t="shared" si="49"/>
        <v>51.320721919840416</v>
      </c>
      <c r="W183" s="320">
        <f t="shared" si="49"/>
        <v>50.515033882018599</v>
      </c>
      <c r="X183" s="320">
        <f t="shared" si="49"/>
        <v>47.575987665661145</v>
      </c>
      <c r="Y183" s="320">
        <f t="shared" si="49"/>
        <v>41.033489059457793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0.36815203746280029</v>
      </c>
      <c r="C184" s="273">
        <f>IF(C$6=0,0,C$6/NMM!C$9*1000)</f>
        <v>0.37355863597857131</v>
      </c>
      <c r="D184" s="273">
        <f>IF(D$6=0,0,D$6/NMM!D$9*1000)</f>
        <v>0.35468379517073256</v>
      </c>
      <c r="E184" s="273">
        <f>IF(E$6=0,0,E$6/NMM!E$9*1000)</f>
        <v>0.38270911361841781</v>
      </c>
      <c r="F184" s="273">
        <f>IF(F$6=0,0,F$6/NMM!F$9*1000)</f>
        <v>0.37841895608728626</v>
      </c>
      <c r="G184" s="273">
        <f>IF(G$6=0,0,G$6/NMM!G$9*1000)</f>
        <v>0.37692567757751422</v>
      </c>
      <c r="H184" s="273">
        <f>IF(H$6=0,0,H$6/NMM!H$9*1000)</f>
        <v>0.34381747612296226</v>
      </c>
      <c r="I184" s="273">
        <f>IF(I$6=0,0,I$6/NMM!I$9*1000)</f>
        <v>0.369618169728333</v>
      </c>
      <c r="J184" s="273">
        <f>IF(J$6=0,0,J$6/NMM!J$9*1000)</f>
        <v>0.34219676655138709</v>
      </c>
      <c r="K184" s="273">
        <f>IF(K$6=0,0,K$6/NMM!K$9*1000)</f>
        <v>0.35037655205477886</v>
      </c>
      <c r="L184" s="273">
        <f>IF(L$6=0,0,L$6/NMM!L$9*1000)</f>
        <v>0.39162211778292627</v>
      </c>
      <c r="M184" s="273">
        <f>IF(M$6=0,0,M$6/NMM!M$9*1000)</f>
        <v>0.33693835093481844</v>
      </c>
      <c r="N184" s="273">
        <f>IF(N$6=0,0,N$6/NMM!N$9*1000)</f>
        <v>0.34109472481090197</v>
      </c>
      <c r="O184" s="273">
        <f>IF(O$6=0,0,O$6/NMM!O$9*1000)</f>
        <v>0.33615307308557024</v>
      </c>
      <c r="P184" s="273">
        <f>IF(P$6=0,0,P$6/NMM!P$9*1000)</f>
        <v>0.32268312304222235</v>
      </c>
      <c r="Q184" s="273">
        <f>IF(Q$6=0,0,Q$6/NMM!Q$9*1000)</f>
        <v>0.36404595141688539</v>
      </c>
      <c r="R184" s="273">
        <f>IF(R$6=0,0,R$6/NMM!R$9*1000)</f>
        <v>0.32987623479360989</v>
      </c>
      <c r="S184" s="273">
        <f>IF(S$6=0,0,S$6/NMM!S$9*1000)</f>
        <v>0.31998753691313653</v>
      </c>
      <c r="T184" s="273">
        <f>IF(T$6=0,0,T$6/NMM!T$9*1000)</f>
        <v>0.3224912571523087</v>
      </c>
      <c r="U184" s="273">
        <f>IF(U$6=0,0,U$6/NMM!U$9*1000)</f>
        <v>0.29233586493196367</v>
      </c>
      <c r="V184" s="273">
        <f>IF(V$6=0,0,V$6/NMM!V$9*1000)</f>
        <v>0.2514803540470878</v>
      </c>
      <c r="W184" s="273">
        <f>IF(W$6=0,0,W$6/NMM!W$9*1000)</f>
        <v>0.2475323442486668</v>
      </c>
      <c r="X184" s="273">
        <f>IF(X$6=0,0,X$6/NMM!X$9*1000)</f>
        <v>0.2331305128753057</v>
      </c>
      <c r="Y184" s="273">
        <f>IF(Y$6=0,0,Y$6/NMM!Y$9*1000)</f>
        <v>0.20107114573677054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0.14720222450112314</v>
      </c>
      <c r="C185" s="274">
        <f>IF(C$7=0,0,C$7/NMM!C$9*1000)</f>
        <v>0.14936400346068246</v>
      </c>
      <c r="D185" s="274">
        <f>IF(D$7=0,0,D$7/NMM!D$9*1000)</f>
        <v>0.14181707102166491</v>
      </c>
      <c r="E185" s="274">
        <f>IF(E$7=0,0,E$7/NMM!E$9*1000)</f>
        <v>0.15302273824079168</v>
      </c>
      <c r="F185" s="274">
        <f>IF(F$7=0,0,F$7/NMM!F$9*1000)</f>
        <v>0.1513073579962734</v>
      </c>
      <c r="G185" s="274">
        <f>IF(G$7=0,0,G$7/NMM!G$9*1000)</f>
        <v>0.15071028424393715</v>
      </c>
      <c r="H185" s="274">
        <f>IF(H$7=0,0,H$7/NMM!H$9*1000)</f>
        <v>0.1374722727502922</v>
      </c>
      <c r="I185" s="274">
        <f>IF(I$7=0,0,I$7/NMM!I$9*1000)</f>
        <v>0.14778844407602124</v>
      </c>
      <c r="J185" s="274">
        <f>IF(J$7=0,0,J$7/NMM!J$9*1000)</f>
        <v>0.13682424685357222</v>
      </c>
      <c r="K185" s="274">
        <f>IF(K$7=0,0,K$7/NMM!K$9*1000)</f>
        <v>0.14009485926234627</v>
      </c>
      <c r="L185" s="274">
        <f>IF(L$7=0,0,L$7/NMM!L$9*1000)</f>
        <v>0.15658652142408042</v>
      </c>
      <c r="M185" s="274">
        <f>IF(M$7=0,0,M$7/NMM!M$9*1000)</f>
        <v>0.13472171747075276</v>
      </c>
      <c r="N185" s="274">
        <f>IF(N$7=0,0,N$7/NMM!N$9*1000)</f>
        <v>0.13638360554458878</v>
      </c>
      <c r="O185" s="274">
        <f>IF(O$7=0,0,O$7/NMM!O$9*1000)</f>
        <v>0.13440773130607625</v>
      </c>
      <c r="P185" s="274">
        <f>IF(P$7=0,0,P$7/NMM!P$9*1000)</f>
        <v>0.12902189499789027</v>
      </c>
      <c r="Q185" s="274">
        <f>IF(Q$7=0,0,Q$7/NMM!Q$9*1000)</f>
        <v>0.14556044355617118</v>
      </c>
      <c r="R185" s="274">
        <f>IF(R$7=0,0,R$7/NMM!R$9*1000)</f>
        <v>0.13189799493254403</v>
      </c>
      <c r="S185" s="274">
        <f>IF(S$7=0,0,S$7/NMM!S$9*1000)</f>
        <v>0.12794408954210518</v>
      </c>
      <c r="T185" s="274">
        <f>IF(T$7=0,0,T$7/NMM!T$9*1000)</f>
        <v>0.12894517917690548</v>
      </c>
      <c r="U185" s="274">
        <f>IF(U$7=0,0,U$7/NMM!U$9*1000)</f>
        <v>0.11688782144467459</v>
      </c>
      <c r="V185" s="274">
        <f>IF(V$7=0,0,V$7/NMM!V$9*1000)</f>
        <v>0.10055211914398778</v>
      </c>
      <c r="W185" s="274">
        <f>IF(W$7=0,0,W$7/NMM!W$9*1000)</f>
        <v>9.8973543540590486E-2</v>
      </c>
      <c r="X185" s="274">
        <f>IF(X$7=0,0,X$7/NMM!X$9*1000)</f>
        <v>9.321510300700242E-2</v>
      </c>
      <c r="Y185" s="274">
        <f>IF(Y$7=0,0,Y$7/NMM!Y$9*1000)</f>
        <v>8.0396458320383099E-2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0.55071930174124839</v>
      </c>
      <c r="C186" s="274">
        <f>IF(C$8=0,0,C$8/NMM!C$9*1000)</f>
        <v>0.54829701268323405</v>
      </c>
      <c r="D186" s="274">
        <f>IF(D$8=0,0,D$8/NMM!D$9*1000)</f>
        <v>0.57569030108661745</v>
      </c>
      <c r="E186" s="274">
        <f>IF(E$8=0,0,E$8/NMM!E$9*1000)</f>
        <v>0.56731269281294827</v>
      </c>
      <c r="F186" s="274">
        <f>IF(F$8=0,0,F$8/NMM!F$9*1000)</f>
        <v>0.54804642945529158</v>
      </c>
      <c r="G186" s="274">
        <f>IF(G$8=0,0,G$8/NMM!G$9*1000)</f>
        <v>0.55039274543097638</v>
      </c>
      <c r="H186" s="274">
        <f>IF(H$8=0,0,H$8/NMM!H$9*1000)</f>
        <v>0.50394164229582183</v>
      </c>
      <c r="I186" s="274">
        <f>IF(I$8=0,0,I$8/NMM!I$9*1000)</f>
        <v>0.53588153571389341</v>
      </c>
      <c r="J186" s="274">
        <f>IF(J$8=0,0,J$8/NMM!J$9*1000)</f>
        <v>0.525335529591063</v>
      </c>
      <c r="K186" s="274">
        <f>IF(K$8=0,0,K$8/NMM!K$9*1000)</f>
        <v>0.52767785320542782</v>
      </c>
      <c r="L186" s="274">
        <f>IF(L$8=0,0,L$8/NMM!L$9*1000)</f>
        <v>0.55220567996950565</v>
      </c>
      <c r="M186" s="274">
        <f>IF(M$8=0,0,M$8/NMM!M$9*1000)</f>
        <v>0.48548996543110223</v>
      </c>
      <c r="N186" s="274">
        <f>IF(N$8=0,0,N$8/NMM!N$9*1000)</f>
        <v>0.4940114161300353</v>
      </c>
      <c r="O186" s="274">
        <f>IF(O$8=0,0,O$8/NMM!O$9*1000)</f>
        <v>0.55062030727583022</v>
      </c>
      <c r="P186" s="274">
        <f>IF(P$8=0,0,P$8/NMM!P$9*1000)</f>
        <v>0.48889650233613713</v>
      </c>
      <c r="Q186" s="274">
        <f>IF(Q$8=0,0,Q$8/NMM!Q$9*1000)</f>
        <v>0.49757509594682925</v>
      </c>
      <c r="R186" s="274">
        <f>IF(R$8=0,0,R$8/NMM!R$9*1000)</f>
        <v>0.47035112827139614</v>
      </c>
      <c r="S186" s="274">
        <f>IF(S$8=0,0,S$8/NMM!S$9*1000)</f>
        <v>0.45180313334407352</v>
      </c>
      <c r="T186" s="274">
        <f>IF(T$8=0,0,T$8/NMM!T$9*1000)</f>
        <v>0.45685412281959209</v>
      </c>
      <c r="U186" s="274">
        <f>IF(U$8=0,0,U$8/NMM!U$9*1000)</f>
        <v>0.40785135126318195</v>
      </c>
      <c r="V186" s="274">
        <f>IF(V$8=0,0,V$8/NMM!V$9*1000)</f>
        <v>0.33917137512700257</v>
      </c>
      <c r="W186" s="274">
        <f>IF(W$8=0,0,W$8/NMM!W$9*1000)</f>
        <v>0.33959547201112172</v>
      </c>
      <c r="X186" s="274">
        <f>IF(X$8=0,0,X$8/NMM!X$9*1000)</f>
        <v>0.32803295986612219</v>
      </c>
      <c r="Y186" s="274">
        <f>IF(Y$8=0,0,Y$8/NMM!Y$9*1000)</f>
        <v>0.29869453139217805</v>
      </c>
      <c r="DA186" s="77"/>
    </row>
    <row r="187" spans="1:105" ht="12" customHeight="1" x14ac:dyDescent="0.25">
      <c r="A187" s="173" t="s">
        <v>94</v>
      </c>
      <c r="B187" s="274">
        <f>IF(B$9=0,0,B$9/NMM!B$9*1000)</f>
        <v>7.3454636040569399E-2</v>
      </c>
      <c r="C187" s="274">
        <f>IF(C$9=0,0,C$9/NMM!C$9*1000)</f>
        <v>7.4533374403476238E-2</v>
      </c>
      <c r="D187" s="274">
        <f>IF(D$9=0,0,D$9/NMM!D$9*1000)</f>
        <v>7.076741789426215E-2</v>
      </c>
      <c r="E187" s="274">
        <f>IF(E$9=0,0,E$9/NMM!E$9*1000)</f>
        <v>7.635910110395723E-2</v>
      </c>
      <c r="F187" s="274">
        <f>IF(F$9=0,0,F$9/NMM!F$9*1000)</f>
        <v>7.550311790153412E-2</v>
      </c>
      <c r="G187" s="274">
        <f>IF(G$9=0,0,G$9/NMM!G$9*1000)</f>
        <v>7.5205175154297282E-2</v>
      </c>
      <c r="H187" s="274">
        <f>IF(H$9=0,0,H$9/NMM!H$9*1000)</f>
        <v>6.859934212791427E-2</v>
      </c>
      <c r="I187" s="274">
        <f>IF(I$9=0,0,I$9/NMM!I$9*1000)</f>
        <v>7.3747162499730776E-2</v>
      </c>
      <c r="J187" s="274">
        <f>IF(J$9=0,0,J$9/NMM!J$9*1000)</f>
        <v>6.8275974009329485E-2</v>
      </c>
      <c r="K187" s="274">
        <f>IF(K$9=0,0,K$9/NMM!K$9*1000)</f>
        <v>6.9908025732260043E-2</v>
      </c>
      <c r="L187" s="274">
        <f>IF(L$9=0,0,L$9/NMM!L$9*1000)</f>
        <v>7.8137446489315018E-2</v>
      </c>
      <c r="M187" s="274">
        <f>IF(M$9=0,0,M$9/NMM!M$9*1000)</f>
        <v>6.7226801477439979E-2</v>
      </c>
      <c r="N187" s="274">
        <f>IF(N$9=0,0,N$9/NMM!N$9*1000)</f>
        <v>6.8056091822864484E-2</v>
      </c>
      <c r="O187" s="274">
        <f>IF(O$9=0,0,O$9/NMM!O$9*1000)</f>
        <v>6.7070120832658633E-2</v>
      </c>
      <c r="P187" s="274">
        <f>IF(P$9=0,0,P$9/NMM!P$9*1000)</f>
        <v>6.4382561951448494E-2</v>
      </c>
      <c r="Q187" s="274">
        <f>IF(Q$9=0,0,Q$9/NMM!Q$9*1000)</f>
        <v>7.2635379251628163E-2</v>
      </c>
      <c r="R187" s="274">
        <f>IF(R$9=0,0,R$9/NMM!R$9*1000)</f>
        <v>6.5817750004022291E-2</v>
      </c>
      <c r="S187" s="274">
        <f>IF(S$9=0,0,S$9/NMM!S$9*1000)</f>
        <v>6.384473171317899E-2</v>
      </c>
      <c r="T187" s="274">
        <f>IF(T$9=0,0,T$9/NMM!T$9*1000)</f>
        <v>6.4344280378407781E-2</v>
      </c>
      <c r="U187" s="274">
        <f>IF(U$9=0,0,U$9/NMM!U$9*1000)</f>
        <v>5.8327599402060136E-2</v>
      </c>
      <c r="V187" s="274">
        <f>IF(V$9=0,0,V$9/NMM!V$9*1000)</f>
        <v>5.0176003384875725E-2</v>
      </c>
      <c r="W187" s="274">
        <f>IF(W$9=0,0,W$9/NMM!W$9*1000)</f>
        <v>4.938828637310471E-2</v>
      </c>
      <c r="X187" s="274">
        <f>IF(X$9=0,0,X$9/NMM!X$9*1000)</f>
        <v>4.6514796145701608E-2</v>
      </c>
      <c r="Y187" s="274">
        <f>IF(Y$9=0,0,Y$9/NMM!Y$9*1000)</f>
        <v>4.011822922437893E-2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0.31044118540256144</v>
      </c>
      <c r="C188" s="275">
        <f>IF(C$10=0,0,C$10/NMM!C$9*1000)</f>
        <v>0.31467965599328845</v>
      </c>
      <c r="D188" s="275">
        <f>IF(D$10=0,0,D$10/NMM!D$9*1000)</f>
        <v>0.30127450516260901</v>
      </c>
      <c r="E188" s="275">
        <f>IF(E$10=0,0,E$10/NMM!E$9*1000)</f>
        <v>0.32249429655113465</v>
      </c>
      <c r="F188" s="275">
        <f>IF(F$10=0,0,F$10/NMM!F$9*1000)</f>
        <v>0.3185723353857805</v>
      </c>
      <c r="G188" s="275">
        <f>IF(G$10=0,0,G$10/NMM!G$9*1000)</f>
        <v>0.31757958383932028</v>
      </c>
      <c r="H188" s="275">
        <f>IF(H$10=0,0,H$10/NMM!H$9*1000)</f>
        <v>0.28960067346830265</v>
      </c>
      <c r="I188" s="275">
        <f>IF(I$10=0,0,I$10/NMM!I$9*1000)</f>
        <v>0.31108841540877641</v>
      </c>
      <c r="J188" s="275">
        <f>IF(J$10=0,0,J$10/NMM!J$9*1000)</f>
        <v>0.28917250815790441</v>
      </c>
      <c r="K188" s="275">
        <f>IF(K$10=0,0,K$10/NMM!K$9*1000)</f>
        <v>0.29542008212933529</v>
      </c>
      <c r="L188" s="275">
        <f>IF(L$10=0,0,L$10/NMM!L$9*1000)</f>
        <v>0.32881407289882403</v>
      </c>
      <c r="M188" s="275">
        <f>IF(M$10=0,0,M$10/NMM!M$9*1000)</f>
        <v>0.2832285969041064</v>
      </c>
      <c r="N188" s="275">
        <f>IF(N$10=0,0,N$10/NMM!N$9*1000)</f>
        <v>0.28661308799489804</v>
      </c>
      <c r="O188" s="275">
        <f>IF(O$10=0,0,O$10/NMM!O$9*1000)</f>
        <v>0.2857914549969226</v>
      </c>
      <c r="P188" s="275">
        <f>IF(P$10=0,0,P$10/NMM!P$9*1000)</f>
        <v>0.27222465290215242</v>
      </c>
      <c r="Q188" s="275">
        <f>IF(Q$10=0,0,Q$10/NMM!Q$9*1000)</f>
        <v>0.3055590205614625</v>
      </c>
      <c r="R188" s="275">
        <f>IF(R$10=0,0,R$10/NMM!R$9*1000)</f>
        <v>0.27726658913916163</v>
      </c>
      <c r="S188" s="275">
        <f>IF(S$10=0,0,S$10/NMM!S$9*1000)</f>
        <v>0.26869265334982501</v>
      </c>
      <c r="T188" s="275">
        <f>IF(T$10=0,0,T$10/NMM!T$9*1000)</f>
        <v>0.27102761544503012</v>
      </c>
      <c r="U188" s="275">
        <f>IF(U$10=0,0,U$10/NMM!U$9*1000)</f>
        <v>0.24573317721949833</v>
      </c>
      <c r="V188" s="275">
        <f>IF(V$10=0,0,V$10/NMM!V$9*1000)</f>
        <v>0.21099565812827603</v>
      </c>
      <c r="W188" s="275">
        <f>IF(W$10=0,0,W$10/NMM!W$9*1000)</f>
        <v>0.20772459410653643</v>
      </c>
      <c r="X188" s="275">
        <f>IF(X$10=0,0,X$10/NMM!X$9*1000)</f>
        <v>0.19573620122788349</v>
      </c>
      <c r="Y188" s="275">
        <f>IF(Y$10=0,0,Y$10/NMM!Y$9*1000)</f>
        <v>0.16948429363376355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2.1821539024864047</v>
      </c>
      <c r="C189" s="276">
        <f>IF(C$16=0,0,C$16/NMM!C$9*1000)</f>
        <v>2.1725558958354947</v>
      </c>
      <c r="D189" s="276">
        <f>IF(D$16=0,0,D$16/NMM!D$9*1000)</f>
        <v>2.2810982530806108</v>
      </c>
      <c r="E189" s="276">
        <f>IF(E$16=0,0,E$16/NMM!E$9*1000)</f>
        <v>2.2479030653868275</v>
      </c>
      <c r="F189" s="276">
        <f>IF(F$16=0,0,F$16/NMM!F$9*1000)</f>
        <v>2.1715629922509971</v>
      </c>
      <c r="G189" s="276">
        <f>IF(G$16=0,0,G$16/NMM!G$9*1000)</f>
        <v>2.1808599654034131</v>
      </c>
      <c r="H189" s="276">
        <f>IF(H$16=0,0,H$16/NMM!H$9*1000)</f>
        <v>1.9968034857037047</v>
      </c>
      <c r="I189" s="276">
        <f>IF(I$16=0,0,I$16/NMM!I$9*1000)</f>
        <v>2.1233611764308611</v>
      </c>
      <c r="J189" s="276">
        <f>IF(J$16=0,0,J$16/NMM!J$9*1000)</f>
        <v>2.0815739931165713</v>
      </c>
      <c r="K189" s="276">
        <f>IF(K$16=0,0,K$16/NMM!K$9*1000)</f>
        <v>2.0908551470543593</v>
      </c>
      <c r="L189" s="276">
        <f>IF(L$16=0,0,L$16/NMM!L$9*1000)</f>
        <v>2.1880434836961191</v>
      </c>
      <c r="M189" s="276">
        <f>IF(M$16=0,0,M$16/NMM!M$9*1000)</f>
        <v>1.9236911060386765</v>
      </c>
      <c r="N189" s="276">
        <f>IF(N$16=0,0,N$16/NMM!N$9*1000)</f>
        <v>1.9574562507117028</v>
      </c>
      <c r="O189" s="276">
        <f>IF(O$16=0,0,O$16/NMM!O$9*1000)</f>
        <v>2.1817616497392165</v>
      </c>
      <c r="P189" s="276">
        <f>IF(P$16=0,0,P$16/NMM!P$9*1000)</f>
        <v>1.937189067300942</v>
      </c>
      <c r="Q189" s="276">
        <f>IF(Q$16=0,0,Q$16/NMM!Q$9*1000)</f>
        <v>1.9715768704082368</v>
      </c>
      <c r="R189" s="276">
        <f>IF(R$16=0,0,R$16/NMM!R$9*1000)</f>
        <v>1.863705424616745</v>
      </c>
      <c r="S189" s="276">
        <f>IF(S$16=0,0,S$16/NMM!S$9*1000)</f>
        <v>1.7902113971040281</v>
      </c>
      <c r="T189" s="276">
        <f>IF(T$16=0,0,T$16/NMM!T$9*1000)</f>
        <v>1.8102252886828636</v>
      </c>
      <c r="U189" s="276">
        <f>IF(U$16=0,0,U$16/NMM!U$9*1000)</f>
        <v>1.6160581533629688</v>
      </c>
      <c r="V189" s="276">
        <f>IF(V$16=0,0,V$16/NMM!V$9*1000)</f>
        <v>1.3439226435408482</v>
      </c>
      <c r="W189" s="276">
        <f>IF(W$16=0,0,W$16/NMM!W$9*1000)</f>
        <v>1.3456030725139883</v>
      </c>
      <c r="X189" s="276">
        <f>IF(X$16=0,0,X$16/NMM!X$9*1000)</f>
        <v>1.2997881157474789</v>
      </c>
      <c r="Y189" s="276">
        <f>IF(Y$16=0,0,Y$16/NMM!Y$9*1000)</f>
        <v>1.1835383929126049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40.967686497028438</v>
      </c>
      <c r="C190" s="276">
        <f>IF(C$17=0,0,C$17/NMM!C$9*1000)</f>
        <v>41.62692282344441</v>
      </c>
      <c r="D190" s="276">
        <f>IF(D$17=0,0,D$17/NMM!D$9*1000)</f>
        <v>39.205219821112159</v>
      </c>
      <c r="E190" s="276">
        <f>IF(E$17=0,0,E$17/NMM!E$9*1000)</f>
        <v>42.620251574858777</v>
      </c>
      <c r="F190" s="276">
        <f>IF(F$17=0,0,F$17/NMM!F$9*1000)</f>
        <v>42.22015087392807</v>
      </c>
      <c r="G190" s="276">
        <f>IF(G$17=0,0,G$17/NMM!G$9*1000)</f>
        <v>42.026389531307615</v>
      </c>
      <c r="H190" s="276">
        <f>IF(H$17=0,0,H$17/NMM!H$9*1000)</f>
        <v>38.322071028328139</v>
      </c>
      <c r="I190" s="276">
        <f>IF(I$17=0,0,I$17/NMM!I$9*1000)</f>
        <v>41.241492283414217</v>
      </c>
      <c r="J190" s="276">
        <f>IF(J$17=0,0,J$17/NMM!J$9*1000)</f>
        <v>38.013355137899254</v>
      </c>
      <c r="K190" s="276">
        <f>IF(K$17=0,0,K$17/NMM!K$9*1000)</f>
        <v>38.98255156067912</v>
      </c>
      <c r="L190" s="276">
        <f>IF(L$17=0,0,L$17/NMM!L$9*1000)</f>
        <v>43.790783261236861</v>
      </c>
      <c r="M190" s="276">
        <f>IF(M$17=0,0,M$17/NMM!M$9*1000)</f>
        <v>37.613859728337978</v>
      </c>
      <c r="N190" s="276">
        <f>IF(N$17=0,0,N$17/NMM!N$9*1000)</f>
        <v>38.063562704404909</v>
      </c>
      <c r="O190" s="276">
        <f>IF(O$17=0,0,O$17/NMM!O$9*1000)</f>
        <v>37.140419559816472</v>
      </c>
      <c r="P190" s="276">
        <f>IF(P$17=0,0,P$17/NMM!P$9*1000)</f>
        <v>35.88438143647717</v>
      </c>
      <c r="Q190" s="276">
        <f>IF(Q$17=0,0,Q$17/NMM!Q$9*1000)</f>
        <v>40.798895411265491</v>
      </c>
      <c r="R190" s="276">
        <f>IF(R$17=0,0,R$17/NMM!R$9*1000)</f>
        <v>36.855925168140011</v>
      </c>
      <c r="S190" s="276">
        <f>IF(S$17=0,0,S$17/NMM!S$9*1000)</f>
        <v>35.777396771151167</v>
      </c>
      <c r="T190" s="276">
        <f>IF(T$17=0,0,T$17/NMM!T$9*1000)</f>
        <v>36.048377352013048</v>
      </c>
      <c r="U190" s="276">
        <f>IF(U$17=0,0,U$17/NMM!U$9*1000)</f>
        <v>32.714104161295701</v>
      </c>
      <c r="V190" s="276">
        <f>IF(V$17=0,0,V$17/NMM!V$9*1000)</f>
        <v>28.210319095812107</v>
      </c>
      <c r="W190" s="276">
        <f>IF(W$17=0,0,W$17/NMM!W$9*1000)</f>
        <v>27.733962864994766</v>
      </c>
      <c r="X190" s="276">
        <f>IF(X$17=0,0,X$17/NMM!X$9*1000)</f>
        <v>26.072583052470765</v>
      </c>
      <c r="Y190" s="276">
        <f>IF(Y$17=0,0,Y$17/NMM!Y$9*1000)</f>
        <v>22.395034102411003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27.781179851938301</v>
      </c>
      <c r="C191" s="276">
        <f>IF(C$25=0,0,C$25/NMM!C$9*1000)</f>
        <v>28.22822396194487</v>
      </c>
      <c r="D191" s="276">
        <f>IF(D$25=0,0,D$25/NMM!D$9*1000)</f>
        <v>26.586008537828818</v>
      </c>
      <c r="E191" s="276">
        <f>IF(E$25=0,0,E$25/NMM!E$9*1000)</f>
        <v>28.901824232176043</v>
      </c>
      <c r="F191" s="276">
        <f>IF(F$25=0,0,F$25/NMM!F$9*1000)</f>
        <v>28.630506262286545</v>
      </c>
      <c r="G191" s="276">
        <f>IF(G$25=0,0,G$25/NMM!G$9*1000)</f>
        <v>28.499112005789243</v>
      </c>
      <c r="H191" s="276">
        <f>IF(H$25=0,0,H$25/NMM!H$9*1000)</f>
        <v>25.987123964492334</v>
      </c>
      <c r="I191" s="276">
        <f>IF(I$25=0,0,I$25/NMM!I$9*1000)</f>
        <v>27.9668541832588</v>
      </c>
      <c r="J191" s="276">
        <f>IF(J$25=0,0,J$25/NMM!J$9*1000)</f>
        <v>25.777776246607953</v>
      </c>
      <c r="K191" s="276">
        <f>IF(K$25=0,0,K$25/NMM!K$9*1000)</f>
        <v>26.435011800659947</v>
      </c>
      <c r="L191" s="276">
        <f>IF(L$25=0,0,L$25/NMM!L$9*1000)</f>
        <v>29.695590101869957</v>
      </c>
      <c r="M191" s="276">
        <f>IF(M$25=0,0,M$25/NMM!M$9*1000)</f>
        <v>25.506868739447395</v>
      </c>
      <c r="N191" s="276">
        <f>IF(N$25=0,0,N$25/NMM!N$9*1000)</f>
        <v>25.811823212748532</v>
      </c>
      <c r="O191" s="276">
        <f>IF(O$25=0,0,O$25/NMM!O$9*1000)</f>
        <v>25.185817501375126</v>
      </c>
      <c r="P191" s="276">
        <f>IF(P$25=0,0,P$25/NMM!P$9*1000)</f>
        <v>24.334067647062238</v>
      </c>
      <c r="Q191" s="276">
        <f>IF(Q$25=0,0,Q$25/NMM!Q$9*1000)</f>
        <v>27.666718531030533</v>
      </c>
      <c r="R191" s="276">
        <f>IF(R$25=0,0,R$25/NMM!R$9*1000)</f>
        <v>24.992894968085263</v>
      </c>
      <c r="S191" s="276">
        <f>IF(S$25=0,0,S$25/NMM!S$9*1000)</f>
        <v>24.261518755900486</v>
      </c>
      <c r="T191" s="276">
        <f>IF(T$25=0,0,T$25/NMM!T$9*1000)</f>
        <v>24.445277246970086</v>
      </c>
      <c r="U191" s="276">
        <f>IF(U$25=0,0,U$25/NMM!U$9*1000)</f>
        <v>22.184225889004516</v>
      </c>
      <c r="V191" s="276">
        <f>IF(V$25=0,0,V$25/NMM!V$9*1000)</f>
        <v>19.130100220283889</v>
      </c>
      <c r="W191" s="276">
        <f>IF(W$25=0,0,W$25/NMM!W$9*1000)</f>
        <v>18.807071529784412</v>
      </c>
      <c r="X191" s="276">
        <f>IF(X$25=0,0,X$25/NMM!X$9*1000)</f>
        <v>17.680449664586902</v>
      </c>
      <c r="Y191" s="276">
        <f>IF(Y$25=0,0,Y$25/NMM!Y$9*1000)</f>
        <v>15.186614705092005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2.7494451460072082</v>
      </c>
      <c r="C192" s="277">
        <f>IF(C$33=0,0,C$33/NMM!C$9*1000)</f>
        <v>2.7456481874515712</v>
      </c>
      <c r="D192" s="277">
        <f>IF(D$33=0,0,D$33/NMM!D$9*1000)</f>
        <v>2.8653505681262152</v>
      </c>
      <c r="E192" s="277">
        <f>IF(E$33=0,0,E$33/NMM!E$9*1000)</f>
        <v>2.8292856820765229</v>
      </c>
      <c r="F192" s="277">
        <f>IF(F$33=0,0,F$33/NMM!F$9*1000)</f>
        <v>2.7315825138549661</v>
      </c>
      <c r="G192" s="277">
        <f>IF(G$33=0,0,G$33/NMM!G$9*1000)</f>
        <v>2.7437358383612365</v>
      </c>
      <c r="H192" s="277">
        <f>IF(H$33=0,0,H$33/NMM!H$9*1000)</f>
        <v>2.5149420003060516</v>
      </c>
      <c r="I192" s="277">
        <f>IF(I$33=0,0,I$33/NMM!I$9*1000)</f>
        <v>2.6598035885076206</v>
      </c>
      <c r="J192" s="277">
        <f>IF(J$33=0,0,J$33/NMM!J$9*1000)</f>
        <v>2.5991160233918431</v>
      </c>
      <c r="K192" s="277">
        <f>IF(K$33=0,0,K$33/NMM!K$9*1000)</f>
        <v>2.6110160002281595</v>
      </c>
      <c r="L192" s="277">
        <f>IF(L$33=0,0,L$33/NMM!L$9*1000)</f>
        <v>2.738296481645746</v>
      </c>
      <c r="M192" s="277">
        <f>IF(M$33=0,0,M$33/NMM!M$9*1000)</f>
        <v>2.4084929993200532</v>
      </c>
      <c r="N192" s="277">
        <f>IF(N$33=0,0,N$33/NMM!N$9*1000)</f>
        <v>2.4497267393752882</v>
      </c>
      <c r="O192" s="277">
        <f>IF(O$33=0,0,O$33/NMM!O$9*1000)</f>
        <v>2.7182214399777087</v>
      </c>
      <c r="P192" s="277">
        <f>IF(P$33=0,0,P$33/NMM!P$9*1000)</f>
        <v>2.4185429317264133</v>
      </c>
      <c r="Q192" s="277">
        <f>IF(Q$33=0,0,Q$33/NMM!Q$9*1000)</f>
        <v>2.4699207137321291</v>
      </c>
      <c r="R192" s="277">
        <f>IF(R$33=0,0,R$33/NMM!R$9*1000)</f>
        <v>2.3315850839632701</v>
      </c>
      <c r="S192" s="277">
        <f>IF(S$33=0,0,S$33/NMM!S$9*1000)</f>
        <v>2.2398904172168046</v>
      </c>
      <c r="T192" s="277">
        <f>IF(T$33=0,0,T$33/NMM!T$9*1000)</f>
        <v>2.2646925438700096</v>
      </c>
      <c r="U192" s="277">
        <f>IF(U$33=0,0,U$33/NMM!U$9*1000)</f>
        <v>2.0227649494816649</v>
      </c>
      <c r="V192" s="277">
        <f>IF(V$33=0,0,V$33/NMM!V$9*1000)</f>
        <v>1.6840044503723388</v>
      </c>
      <c r="W192" s="277">
        <f>IF(W$33=0,0,W$33/NMM!W$9*1000)</f>
        <v>1.685182174445415</v>
      </c>
      <c r="X192" s="277">
        <f>IF(X$33=0,0,X$33/NMM!X$9*1000)</f>
        <v>1.6265372597339804</v>
      </c>
      <c r="Y192" s="277">
        <f>IF(Y$33=0,0,Y$33/NMM!Y$9*1000)</f>
        <v>1.4785372007347057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90.771453099350651</v>
      </c>
      <c r="C194" s="320">
        <f t="shared" si="50"/>
        <v>88.06973748442968</v>
      </c>
      <c r="D194" s="320">
        <f t="shared" si="50"/>
        <v>83.619827577652302</v>
      </c>
      <c r="E194" s="320">
        <f t="shared" si="50"/>
        <v>90.227043154757936</v>
      </c>
      <c r="F194" s="320">
        <f t="shared" si="50"/>
        <v>89.2156007434739</v>
      </c>
      <c r="G194" s="320">
        <f t="shared" si="50"/>
        <v>86.993942099005665</v>
      </c>
      <c r="H194" s="320">
        <f t="shared" si="50"/>
        <v>79.352613498494804</v>
      </c>
      <c r="I194" s="320">
        <f t="shared" si="50"/>
        <v>84.482286171538405</v>
      </c>
      <c r="J194" s="320">
        <f t="shared" si="50"/>
        <v>84.680986532026537</v>
      </c>
      <c r="K194" s="320">
        <f t="shared" si="50"/>
        <v>86.705179551240974</v>
      </c>
      <c r="L194" s="320">
        <f t="shared" si="50"/>
        <v>96.911924726327982</v>
      </c>
      <c r="M194" s="320">
        <f t="shared" si="50"/>
        <v>83.379724025966837</v>
      </c>
      <c r="N194" s="320">
        <f t="shared" si="50"/>
        <v>84.408272144006872</v>
      </c>
      <c r="O194" s="320">
        <f t="shared" si="50"/>
        <v>83.185396932713317</v>
      </c>
      <c r="P194" s="320">
        <f t="shared" si="50"/>
        <v>79.852084728420024</v>
      </c>
      <c r="Q194" s="320">
        <f t="shared" si="50"/>
        <v>90.087848052033493</v>
      </c>
      <c r="R194" s="320">
        <f t="shared" si="50"/>
        <v>94.417653996733662</v>
      </c>
      <c r="S194" s="320">
        <f t="shared" si="50"/>
        <v>88.643196045185718</v>
      </c>
      <c r="T194" s="320">
        <f t="shared" si="50"/>
        <v>87.171182382668079</v>
      </c>
      <c r="U194" s="320">
        <f t="shared" si="50"/>
        <v>79.020011965614032</v>
      </c>
      <c r="V194" s="320">
        <f t="shared" si="50"/>
        <v>77.773062040351221</v>
      </c>
      <c r="W194" s="320">
        <f t="shared" si="50"/>
        <v>75.755758610185211</v>
      </c>
      <c r="X194" s="320">
        <f t="shared" si="50"/>
        <v>71.348166283699499</v>
      </c>
      <c r="Y194" s="320">
        <f t="shared" si="50"/>
        <v>70.652349331876025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0.65315055007861966</v>
      </c>
      <c r="C195" s="273">
        <f>IF(C$49=0,0,C$49/NMM!C$10*1000)</f>
        <v>0.63371021966865704</v>
      </c>
      <c r="D195" s="273">
        <f>IF(D$49=0,0,D$49/NMM!D$10*1000)</f>
        <v>0.60169066942269156</v>
      </c>
      <c r="E195" s="273">
        <f>IF(E$49=0,0,E$49/NMM!E$10*1000)</f>
        <v>0.64923322097745562</v>
      </c>
      <c r="F195" s="273">
        <f>IF(F$49=0,0,F$49/NMM!F$10*1000)</f>
        <v>0.64195533630392876</v>
      </c>
      <c r="G195" s="273">
        <f>IF(G$49=0,0,G$49/NMM!G$10*1000)</f>
        <v>0.62596927993737816</v>
      </c>
      <c r="H195" s="273">
        <f>IF(H$49=0,0,H$49/NMM!H$10*1000)</f>
        <v>0.5709857161809172</v>
      </c>
      <c r="I195" s="273">
        <f>IF(I$49=0,0,I$49/NMM!I$10*1000)</f>
        <v>0.6078965335548967</v>
      </c>
      <c r="J195" s="273">
        <f>IF(J$49=0,0,J$49/NMM!J$10*1000)</f>
        <v>0.60932629197917265</v>
      </c>
      <c r="K195" s="273">
        <f>IF(K$49=0,0,K$49/NMM!K$10*1000)</f>
        <v>0.62389147452078997</v>
      </c>
      <c r="L195" s="273">
        <f>IF(L$49=0,0,L$49/NMM!L$10*1000)</f>
        <v>0.69733462209631858</v>
      </c>
      <c r="M195" s="273">
        <f>IF(M$49=0,0,M$49/NMM!M$10*1000)</f>
        <v>0.59996299225651795</v>
      </c>
      <c r="N195" s="273">
        <f>IF(N$49=0,0,N$49/NMM!N$10*1000)</f>
        <v>0.60736396190202535</v>
      </c>
      <c r="O195" s="273">
        <f>IF(O$49=0,0,O$49/NMM!O$10*1000)</f>
        <v>0.59856470189617927</v>
      </c>
      <c r="P195" s="273">
        <f>IF(P$49=0,0,P$49/NMM!P$10*1000)</f>
        <v>0.57457968650341174</v>
      </c>
      <c r="Q195" s="273">
        <f>IF(Q$49=0,0,Q$49/NMM!Q$10*1000)</f>
        <v>0.64823163562412733</v>
      </c>
      <c r="R195" s="273">
        <f>IF(R$49=0,0,R$49/NMM!R$10*1000)</f>
        <v>0.67938697177838681</v>
      </c>
      <c r="S195" s="273">
        <f>IF(S$49=0,0,S$49/NMM!S$10*1000)</f>
        <v>0.63783656954639611</v>
      </c>
      <c r="T195" s="273">
        <f>IF(T$49=0,0,T$49/NMM!T$10*1000)</f>
        <v>0.62724462130091119</v>
      </c>
      <c r="U195" s="273">
        <f>IF(U$49=0,0,U$49/NMM!U$10*1000)</f>
        <v>0.56859246514496919</v>
      </c>
      <c r="V195" s="273">
        <f>IF(V$49=0,0,V$49/NMM!V$10*1000)</f>
        <v>0.55961997432541699</v>
      </c>
      <c r="W195" s="273">
        <f>IF(W$49=0,0,W$49/NMM!W$10*1000)</f>
        <v>0.54510436616782476</v>
      </c>
      <c r="X195" s="273">
        <f>IF(X$49=0,0,X$49/NMM!X$10*1000)</f>
        <v>0.51338931419645684</v>
      </c>
      <c r="Y195" s="273">
        <f>IF(Y$49=0,0,Y$49/NMM!Y$10*1000)</f>
        <v>0.50838252836982489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0.73129479007813281</v>
      </c>
      <c r="C196" s="274">
        <f>IF(C$50=0,0,C$50/NMM!C$10*1000)</f>
        <v>0.7095285796010965</v>
      </c>
      <c r="D196" s="274">
        <f>IF(D$50=0,0,D$50/NMM!D$10*1000)</f>
        <v>0.6736781462320961</v>
      </c>
      <c r="E196" s="274">
        <f>IF(E$50=0,0,E$50/NMM!E$10*1000)</f>
        <v>0.7269087838773296</v>
      </c>
      <c r="F196" s="274">
        <f>IF(F$50=0,0,F$50/NMM!F$10*1000)</f>
        <v>0.7187601585046659</v>
      </c>
      <c r="G196" s="274">
        <f>IF(G$50=0,0,G$50/NMM!G$10*1000)</f>
        <v>0.70086149833612432</v>
      </c>
      <c r="H196" s="274">
        <f>IF(H$50=0,0,H$50/NMM!H$10*1000)</f>
        <v>0.63929959088586019</v>
      </c>
      <c r="I196" s="274">
        <f>IF(I$50=0,0,I$50/NMM!I$10*1000)</f>
        <v>0.68062649237873596</v>
      </c>
      <c r="J196" s="274">
        <f>IF(J$50=0,0,J$50/NMM!J$10*1000)</f>
        <v>0.68222730996453906</v>
      </c>
      <c r="K196" s="274">
        <f>IF(K$50=0,0,K$50/NMM!K$10*1000)</f>
        <v>0.69853510011788122</v>
      </c>
      <c r="L196" s="274">
        <f>IF(L$50=0,0,L$50/NMM!L$10*1000)</f>
        <v>0.78076513296782468</v>
      </c>
      <c r="M196" s="274">
        <f>IF(M$50=0,0,M$50/NMM!M$10*1000)</f>
        <v>0.67174376630941568</v>
      </c>
      <c r="N196" s="274">
        <f>IF(N$50=0,0,N$50/NMM!N$10*1000)</f>
        <v>0.68003020278663284</v>
      </c>
      <c r="O196" s="274">
        <f>IF(O$50=0,0,O$50/NMM!O$10*1000)</f>
        <v>0.67017818168974552</v>
      </c>
      <c r="P196" s="274">
        <f>IF(P$50=0,0,P$50/NMM!P$10*1000)</f>
        <v>0.64332355101606165</v>
      </c>
      <c r="Q196" s="274">
        <f>IF(Q$50=0,0,Q$50/NMM!Q$10*1000)</f>
        <v>0.72578736684626444</v>
      </c>
      <c r="R196" s="274">
        <f>IF(R$50=0,0,R$50/NMM!R$10*1000)</f>
        <v>0.76067018981870238</v>
      </c>
      <c r="S196" s="274">
        <f>IF(S$50=0,0,S$50/NMM!S$10*1000)</f>
        <v>0.71414861424282905</v>
      </c>
      <c r="T196" s="274">
        <f>IF(T$50=0,0,T$50/NMM!T$10*1000)</f>
        <v>0.70228942409475714</v>
      </c>
      <c r="U196" s="274">
        <f>IF(U$50=0,0,U$50/NMM!U$10*1000)</f>
        <v>0.63662000650255479</v>
      </c>
      <c r="V196" s="274">
        <f>IF(V$50=0,0,V$50/NMM!V$10*1000)</f>
        <v>0.62657402891044778</v>
      </c>
      <c r="W196" s="274">
        <f>IF(W$50=0,0,W$50/NMM!W$10*1000)</f>
        <v>0.61032174431972785</v>
      </c>
      <c r="X196" s="274">
        <f>IF(X$50=0,0,X$50/NMM!X$10*1000)</f>
        <v>0.57481224000877418</v>
      </c>
      <c r="Y196" s="274">
        <f>IF(Y$50=0,0,Y$50/NMM!Y$10*1000)</f>
        <v>0.56920643229780721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0.80721952938506247</v>
      </c>
      <c r="C197" s="274">
        <f>IF(C$51=0,0,C$51/NMM!C$10*1000)</f>
        <v>0.76776956138772112</v>
      </c>
      <c r="D197" s="274">
        <f>IF(D$51=0,0,D$51/NMM!D$10*1000)</f>
        <v>0.80277658516554373</v>
      </c>
      <c r="E197" s="274">
        <f>IF(E$51=0,0,E$51/NMM!E$10*1000)</f>
        <v>0.79655373169427324</v>
      </c>
      <c r="F197" s="274">
        <f>IF(F$51=0,0,F$51/NMM!F$10*1000)</f>
        <v>0.77155393709232512</v>
      </c>
      <c r="G197" s="274">
        <f>IF(G$51=0,0,G$51/NMM!G$10*1000)</f>
        <v>0.75787380180648045</v>
      </c>
      <c r="H197" s="274">
        <f>IF(H$51=0,0,H$51/NMM!H$10*1000)</f>
        <v>0.69299758580462312</v>
      </c>
      <c r="I197" s="274">
        <f>IF(I$51=0,0,I$51/NMM!I$10*1000)</f>
        <v>0.73402937790742639</v>
      </c>
      <c r="J197" s="274">
        <f>IF(J$51=0,0,J$51/NMM!J$10*1000)</f>
        <v>0.77738000706994614</v>
      </c>
      <c r="K197" s="274">
        <f>IF(K$51=0,0,K$51/NMM!K$10*1000)</f>
        <v>0.78209388352129494</v>
      </c>
      <c r="L197" s="274">
        <f>IF(L$51=0,0,L$51/NMM!L$10*1000)</f>
        <v>0.8215445502133053</v>
      </c>
      <c r="M197" s="274">
        <f>IF(M$51=0,0,M$51/NMM!M$10*1000)</f>
        <v>0.7206869085501163</v>
      </c>
      <c r="N197" s="274">
        <f>IF(N$51=0,0,N$51/NMM!N$10*1000)</f>
        <v>0.7332847697285253</v>
      </c>
      <c r="O197" s="274">
        <f>IF(O$51=0,0,O$51/NMM!O$10*1000)</f>
        <v>0.81168621878828251</v>
      </c>
      <c r="P197" s="274">
        <f>IF(P$51=0,0,P$51/NMM!P$10*1000)</f>
        <v>0.72438807380516157</v>
      </c>
      <c r="Q197" s="274">
        <f>IF(Q$51=0,0,Q$51/NMM!Q$10*1000)</f>
        <v>0.74155638278156422</v>
      </c>
      <c r="R197" s="274">
        <f>IF(R$51=0,0,R$51/NMM!R$10*1000)</f>
        <v>0.80884050785672601</v>
      </c>
      <c r="S197" s="274">
        <f>IF(S$51=0,0,S$51/NMM!S$10*1000)</f>
        <v>0.75252319499978326</v>
      </c>
      <c r="T197" s="274">
        <f>IF(T$51=0,0,T$51/NMM!T$10*1000)</f>
        <v>0.74234668558267503</v>
      </c>
      <c r="U197" s="274">
        <f>IF(U$51=0,0,U$51/NMM!U$10*1000)</f>
        <v>0.66330981377949605</v>
      </c>
      <c r="V197" s="274">
        <f>IF(V$51=0,0,V$51/NMM!V$10*1000)</f>
        <v>0.63229701539371563</v>
      </c>
      <c r="W197" s="274">
        <f>IF(W$51=0,0,W$51/NMM!W$10*1000)</f>
        <v>0.62589775180014429</v>
      </c>
      <c r="X197" s="274">
        <f>IF(X$51=0,0,X$51/NMM!X$10*1000)</f>
        <v>0.60370823542406105</v>
      </c>
      <c r="Y197" s="274">
        <f>IF(Y$51=0,0,Y$51/NMM!Y$10*1000)</f>
        <v>0.62915429652123323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0.53787882676967036</v>
      </c>
      <c r="C198" s="274">
        <f>IF(C$52=0,0,C$52/NMM!C$10*1000)</f>
        <v>0.52186943642058981</v>
      </c>
      <c r="D198" s="274">
        <f>IF(D$52=0,0,D$52/NMM!D$10*1000)</f>
        <v>0.4955008784856399</v>
      </c>
      <c r="E198" s="274">
        <f>IF(E$52=0,0,E$52/NMM!E$10*1000)</f>
        <v>0.5346528501847142</v>
      </c>
      <c r="F198" s="274">
        <f>IF(F$52=0,0,F$52/NMM!F$10*1000)</f>
        <v>0.5286594079850705</v>
      </c>
      <c r="G198" s="274">
        <f>IF(G$52=0,0,G$52/NMM!G$10*1000)</f>
        <v>0.51549466175301295</v>
      </c>
      <c r="H198" s="274">
        <f>IF(H$52=0,0,H$52/NMM!H$10*1000)</f>
        <v>0.47021490999994336</v>
      </c>
      <c r="I198" s="274">
        <f>IF(I$52=0,0,I$52/NMM!I$10*1000)</f>
        <v>0.50061149642528746</v>
      </c>
      <c r="J198" s="274">
        <f>IF(J$52=0,0,J$52/NMM!J$10*1000)</f>
        <v>0.50178892295232747</v>
      </c>
      <c r="K198" s="274">
        <f>IF(K$52=0,0,K$52/NMM!K$10*1000)</f>
        <v>0.51378355925207253</v>
      </c>
      <c r="L198" s="274">
        <f>IF(L$52=0,0,L$52/NMM!L$10*1000)</f>
        <v>0.57426504249883981</v>
      </c>
      <c r="M198" s="274">
        <f>IF(M$52=0,0,M$52/NMM!M$10*1000)</f>
        <v>0.49407811161042825</v>
      </c>
      <c r="N198" s="274">
        <f>IF(N$52=0,0,N$52/NMM!N$10*1000)</f>
        <v>0.50017291604625691</v>
      </c>
      <c r="O198" s="274">
        <f>IF(O$52=0,0,O$52/NMM!O$10*1000)</f>
        <v>0.4929265994844535</v>
      </c>
      <c r="P198" s="274">
        <f>IF(P$52=0,0,P$52/NMM!P$10*1000)</f>
        <v>0.47317459600231393</v>
      </c>
      <c r="Q198" s="274">
        <f>IF(Q$52=0,0,Q$52/NMM!Q$10*1000)</f>
        <v>0.53382803031019521</v>
      </c>
      <c r="R198" s="274">
        <f>IF(R$52=0,0,R$52/NMM!R$10*1000)</f>
        <v>0.5594848955708166</v>
      </c>
      <c r="S198" s="274">
        <f>IF(S$52=0,0,S$52/NMM!S$10*1000)</f>
        <v>0.52526754460684477</v>
      </c>
      <c r="T198" s="274">
        <f>IF(T$52=0,0,T$52/NMM!T$10*1000)</f>
        <v>0.51654492362030424</v>
      </c>
      <c r="U198" s="274">
        <f>IF(U$52=0,0,U$52/NMM!U$10*1000)</f>
        <v>0.46824403351637295</v>
      </c>
      <c r="V198" s="274">
        <f>IF(V$52=0,0,V$52/NMM!V$10*1000)</f>
        <v>0.46085505889996742</v>
      </c>
      <c r="W198" s="274">
        <f>IF(W$52=0,0,W$52/NMM!W$10*1000)</f>
        <v>0.44890124781504326</v>
      </c>
      <c r="X198" s="274">
        <f>IF(X$52=0,0,X$52/NMM!X$10*1000)</f>
        <v>0.42278344856761862</v>
      </c>
      <c r="Y198" s="274">
        <f>IF(Y$52=0,0,Y$52/NMM!Y$10*1000)</f>
        <v>0.41866028877545169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0.73831574653493914</v>
      </c>
      <c r="C199" s="275">
        <f>IF(C$53=0,0,C$53/NMM!C$10*1000)</f>
        <v>0.71496554443313054</v>
      </c>
      <c r="D199" s="275">
        <f>IF(D$53=0,0,D$53/NMM!D$10*1000)</f>
        <v>0.68166281128996931</v>
      </c>
      <c r="E199" s="275">
        <f>IF(E$53=0,0,E$53/NMM!E$10*1000)</f>
        <v>0.73471016750897156</v>
      </c>
      <c r="F199" s="275">
        <f>IF(F$53=0,0,F$53/NMM!F$10*1000)</f>
        <v>0.72771015230621494</v>
      </c>
      <c r="G199" s="275">
        <f>IF(G$53=0,0,G$53/NMM!G$10*1000)</f>
        <v>0.70954215788239372</v>
      </c>
      <c r="H199" s="275">
        <f>IF(H$53=0,0,H$53/NMM!H$10*1000)</f>
        <v>0.64617846105365295</v>
      </c>
      <c r="I199" s="275">
        <f>IF(I$53=0,0,I$53/NMM!I$10*1000)</f>
        <v>0.69140087193866162</v>
      </c>
      <c r="J199" s="275">
        <f>IF(J$53=0,0,J$53/NMM!J$10*1000)</f>
        <v>0.69431257400075874</v>
      </c>
      <c r="K199" s="275">
        <f>IF(K$53=0,0,K$53/NMM!K$10*1000)</f>
        <v>0.71044665266447493</v>
      </c>
      <c r="L199" s="275">
        <f>IF(L$53=0,0,L$53/NMM!L$10*1000)</f>
        <v>0.79374697228621516</v>
      </c>
      <c r="M199" s="275">
        <f>IF(M$53=0,0,M$53/NMM!M$10*1000)</f>
        <v>0.68218931291312346</v>
      </c>
      <c r="N199" s="275">
        <f>IF(N$53=0,0,N$53/NMM!N$10*1000)</f>
        <v>0.69029246599422034</v>
      </c>
      <c r="O199" s="275">
        <f>IF(O$53=0,0,O$53/NMM!O$10*1000)</f>
        <v>0.68357571106676884</v>
      </c>
      <c r="P199" s="275">
        <f>IF(P$53=0,0,P$53/NMM!P$10*1000)</f>
        <v>0.6544602132662799</v>
      </c>
      <c r="Q199" s="275">
        <f>IF(Q$53=0,0,Q$53/NMM!Q$10*1000)</f>
        <v>0.73889390930167065</v>
      </c>
      <c r="R199" s="275">
        <f>IF(R$53=0,0,R$53/NMM!R$10*1000)</f>
        <v>0.77364135769837894</v>
      </c>
      <c r="S199" s="275">
        <f>IF(S$53=0,0,S$53/NMM!S$10*1000)</f>
        <v>0.72615257161612501</v>
      </c>
      <c r="T199" s="275">
        <f>IF(T$53=0,0,T$53/NMM!T$10*1000)</f>
        <v>0.7145690552283267</v>
      </c>
      <c r="U199" s="275">
        <f>IF(U$53=0,0,U$53/NMM!U$10*1000)</f>
        <v>0.64845485876556563</v>
      </c>
      <c r="V199" s="275">
        <f>IF(V$53=0,0,V$53/NMM!V$10*1000)</f>
        <v>0.63822952862753979</v>
      </c>
      <c r="W199" s="275">
        <f>IF(W$53=0,0,W$53/NMM!W$10*1000)</f>
        <v>0.62119915336452025</v>
      </c>
      <c r="X199" s="275">
        <f>IF(X$53=0,0,X$53/NMM!X$10*1000)</f>
        <v>0.58449689520832371</v>
      </c>
      <c r="Y199" s="275">
        <f>IF(Y$53=0,0,Y$53/NMM!Y$10*1000)</f>
        <v>0.5792429924206135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3.4422830977369423</v>
      </c>
      <c r="C200" s="276">
        <f>IF(C$59=0,0,C$59/NMM!C$10*1000)</f>
        <v>3.2740538204460896</v>
      </c>
      <c r="D200" s="276">
        <f>IF(D$59=0,0,D$59/NMM!D$10*1000)</f>
        <v>3.4233367377514647</v>
      </c>
      <c r="E200" s="276">
        <f>IF(E$59=0,0,E$59/NMM!E$10*1000)</f>
        <v>3.3968001853712639</v>
      </c>
      <c r="F200" s="276">
        <f>IF(F$59=0,0,F$59/NMM!F$10*1000)</f>
        <v>3.2901918003254509</v>
      </c>
      <c r="G200" s="276">
        <f>IF(G$59=0,0,G$59/NMM!G$10*1000)</f>
        <v>3.2318546358305702</v>
      </c>
      <c r="H200" s="276">
        <f>IF(H$59=0,0,H$59/NMM!H$10*1000)</f>
        <v>2.9551984182109949</v>
      </c>
      <c r="I200" s="276">
        <f>IF(I$59=0,0,I$59/NMM!I$10*1000)</f>
        <v>3.1301731794546108</v>
      </c>
      <c r="J200" s="276">
        <f>IF(J$59=0,0,J$59/NMM!J$10*1000)</f>
        <v>3.3150363209052189</v>
      </c>
      <c r="K200" s="276">
        <f>IF(K$59=0,0,K$59/NMM!K$10*1000)</f>
        <v>3.3351380362906973</v>
      </c>
      <c r="L200" s="276">
        <f>IF(L$59=0,0,L$59/NMM!L$10*1000)</f>
        <v>3.5033702930744428</v>
      </c>
      <c r="M200" s="276">
        <f>IF(M$59=0,0,M$59/NMM!M$10*1000)</f>
        <v>3.0732759475631464</v>
      </c>
      <c r="N200" s="276">
        <f>IF(N$59=0,0,N$59/NMM!N$10*1000)</f>
        <v>3.1269978943489347</v>
      </c>
      <c r="O200" s="276">
        <f>IF(O$59=0,0,O$59/NMM!O$10*1000)</f>
        <v>3.4613307159818283</v>
      </c>
      <c r="P200" s="276">
        <f>IF(P$59=0,0,P$59/NMM!P$10*1000)</f>
        <v>3.089059087261314</v>
      </c>
      <c r="Q200" s="276">
        <f>IF(Q$59=0,0,Q$59/NMM!Q$10*1000)</f>
        <v>3.1622711165233124</v>
      </c>
      <c r="R200" s="276">
        <f>IF(R$59=0,0,R$59/NMM!R$10*1000)</f>
        <v>3.4491955504114382</v>
      </c>
      <c r="S200" s="276">
        <f>IF(S$59=0,0,S$59/NMM!S$10*1000)</f>
        <v>3.2090376663410436</v>
      </c>
      <c r="T200" s="276">
        <f>IF(T$59=0,0,T$59/NMM!T$10*1000)</f>
        <v>3.1656412604250974</v>
      </c>
      <c r="U200" s="276">
        <f>IF(U$59=0,0,U$59/NMM!U$10*1000)</f>
        <v>2.828598760829796</v>
      </c>
      <c r="V200" s="276">
        <f>IF(V$59=0,0,V$59/NMM!V$10*1000)</f>
        <v>2.6963487002072259</v>
      </c>
      <c r="W200" s="276">
        <f>IF(W$59=0,0,W$59/NMM!W$10*1000)</f>
        <v>2.6690598697165986</v>
      </c>
      <c r="X200" s="276">
        <f>IF(X$59=0,0,X$59/NMM!X$10*1000)</f>
        <v>2.5744355520585054</v>
      </c>
      <c r="Y200" s="276">
        <f>IF(Y$59=0,0,Y$59/NMM!Y$10*1000)</f>
        <v>2.6829469827538257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14.742282312806028</v>
      </c>
      <c r="C201" s="276">
        <f>IF(C$60=0,0,C$60/NMM!C$10*1000)</f>
        <v>14.490968146936838</v>
      </c>
      <c r="D201" s="276">
        <f>IF(D$60=0,0,D$60/NMM!D$10*1000)</f>
        <v>13.423890160834429</v>
      </c>
      <c r="E201" s="276">
        <f>IF(E$60=0,0,E$60/NMM!E$10*1000)</f>
        <v>14.575091535546814</v>
      </c>
      <c r="F201" s="276">
        <f>IF(F$60=0,0,F$60/NMM!F$10*1000)</f>
        <v>14.358328104165386</v>
      </c>
      <c r="G201" s="276">
        <f>IF(G$60=0,0,G$60/NMM!G$10*1000)</f>
        <v>14.016151514663907</v>
      </c>
      <c r="H201" s="276">
        <f>IF(H$60=0,0,H$60/NMM!H$10*1000)</f>
        <v>12.852624467186935</v>
      </c>
      <c r="I201" s="276">
        <f>IF(I$60=0,0,I$60/NMM!I$10*1000)</f>
        <v>13.333771591766942</v>
      </c>
      <c r="J201" s="276">
        <f>IF(J$60=0,0,J$60/NMM!J$10*1000)</f>
        <v>13.168598035959699</v>
      </c>
      <c r="K201" s="276">
        <f>IF(K$60=0,0,K$60/NMM!K$10*1000)</f>
        <v>13.489268299320511</v>
      </c>
      <c r="L201" s="276">
        <f>IF(L$60=0,0,L$60/NMM!L$10*1000)</f>
        <v>15.221168652986382</v>
      </c>
      <c r="M201" s="276">
        <f>IF(M$60=0,0,M$60/NMM!M$10*1000)</f>
        <v>13.127317490349988</v>
      </c>
      <c r="N201" s="276">
        <f>IF(N$60=0,0,N$60/NMM!N$10*1000)</f>
        <v>13.263925467538431</v>
      </c>
      <c r="O201" s="276">
        <f>IF(O$60=0,0,O$60/NMM!O$10*1000)</f>
        <v>12.789993254362637</v>
      </c>
      <c r="P201" s="276">
        <f>IF(P$60=0,0,P$60/NMM!P$10*1000)</f>
        <v>12.408881034065752</v>
      </c>
      <c r="Q201" s="276">
        <f>IF(Q$60=0,0,Q$60/NMM!Q$10*1000)</f>
        <v>14.206787060298829</v>
      </c>
      <c r="R201" s="276">
        <f>IF(R$60=0,0,R$60/NMM!R$10*1000)</f>
        <v>14.808199788397459</v>
      </c>
      <c r="S201" s="276">
        <f>IF(S$60=0,0,S$60/NMM!S$10*1000)</f>
        <v>13.907599788835086</v>
      </c>
      <c r="T201" s="276">
        <f>IF(T$60=0,0,T$60/NMM!T$10*1000)</f>
        <v>13.670605195153543</v>
      </c>
      <c r="U201" s="276">
        <f>IF(U$60=0,0,U$60/NMM!U$10*1000)</f>
        <v>12.416146337387785</v>
      </c>
      <c r="V201" s="276">
        <f>IF(V$60=0,0,V$60/NMM!V$10*1000)</f>
        <v>12.273136809087775</v>
      </c>
      <c r="W201" s="276">
        <f>IF(W$60=0,0,W$60/NMM!W$10*1000)</f>
        <v>11.93032251974592</v>
      </c>
      <c r="X201" s="276">
        <f>IF(X$60=0,0,X$60/NMM!X$10*1000)</f>
        <v>11.201672088606713</v>
      </c>
      <c r="Y201" s="276">
        <f>IF(Y$60=0,0,Y$60/NMM!Y$10*1000)</f>
        <v>11.01081653417547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59.273596711094108</v>
      </c>
      <c r="C202" s="276">
        <f>IF(C$79=0,0,C$79/NMM!C$10*1000)</f>
        <v>57.470394924193805</v>
      </c>
      <c r="D202" s="276">
        <f>IF(D$79=0,0,D$79/NMM!D$10*1000)</f>
        <v>54.25087280408259</v>
      </c>
      <c r="E202" s="276">
        <f>IF(E$79=0,0,E$79/NMM!E$10*1000)</f>
        <v>59.036702202326524</v>
      </c>
      <c r="F202" s="276">
        <f>IF(F$79=0,0,F$79/NMM!F$10*1000)</f>
        <v>58.55559186652026</v>
      </c>
      <c r="G202" s="276">
        <f>IF(G$79=0,0,G$79/NMM!G$10*1000)</f>
        <v>57.037578914695629</v>
      </c>
      <c r="H202" s="276">
        <f>IF(H$79=0,0,H$79/NMM!H$10*1000)</f>
        <v>51.95355797484892</v>
      </c>
      <c r="I202" s="276">
        <f>IF(I$79=0,0,I$79/NMM!I$10*1000)</f>
        <v>55.654845076524644</v>
      </c>
      <c r="J202" s="276">
        <f>IF(J$79=0,0,J$79/NMM!J$10*1000)</f>
        <v>55.614838453843014</v>
      </c>
      <c r="K202" s="276">
        <f>IF(K$79=0,0,K$79/NMM!K$10*1000)</f>
        <v>57.054815416184432</v>
      </c>
      <c r="L202" s="276">
        <f>IF(L$79=0,0,L$79/NMM!L$10*1000)</f>
        <v>64.080016212942695</v>
      </c>
      <c r="M202" s="276">
        <f>IF(M$79=0,0,M$79/NMM!M$10*1000)</f>
        <v>54.989176648929657</v>
      </c>
      <c r="N202" s="276">
        <f>IF(N$79=0,0,N$79/NMM!N$10*1000)</f>
        <v>55.65970198656882</v>
      </c>
      <c r="O202" s="276">
        <f>IF(O$79=0,0,O$79/NMM!O$10*1000)</f>
        <v>54.362670158963226</v>
      </c>
      <c r="P202" s="276">
        <f>IF(P$79=0,0,P$79/NMM!P$10*1000)</f>
        <v>52.523669807923874</v>
      </c>
      <c r="Q202" s="276">
        <f>IF(Q$79=0,0,Q$79/NMM!Q$10*1000)</f>
        <v>59.699533136068943</v>
      </c>
      <c r="R202" s="276">
        <f>IF(R$79=0,0,R$79/NMM!R$10*1000)</f>
        <v>62.379290711817234</v>
      </c>
      <c r="S202" s="276">
        <f>IF(S$79=0,0,S$79/NMM!S$10*1000)</f>
        <v>58.616884789872017</v>
      </c>
      <c r="T202" s="276">
        <f>IF(T$79=0,0,T$79/NMM!T$10*1000)</f>
        <v>57.629185275583652</v>
      </c>
      <c r="U202" s="276">
        <f>IF(U$79=0,0,U$79/NMM!U$10*1000)</f>
        <v>52.298923944648458</v>
      </c>
      <c r="V202" s="276">
        <f>IF(V$79=0,0,V$79/NMM!V$10*1000)</f>
        <v>51.596965527399021</v>
      </c>
      <c r="W202" s="276">
        <f>IF(W$79=0,0,W$79/NMM!W$10*1000)</f>
        <v>50.197465282159037</v>
      </c>
      <c r="X202" s="276">
        <f>IF(X$79=0,0,X$79/NMM!X$10*1000)</f>
        <v>47.190013988713375</v>
      </c>
      <c r="Y202" s="276">
        <f>IF(Y$79=0,0,Y$79/NMM!Y$10*1000)</f>
        <v>46.541958922401129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9.8454315348671493</v>
      </c>
      <c r="C203" s="277">
        <f>IF(C$89=0,0,C$89/NMM!C$10*1000)</f>
        <v>9.4864772513417481</v>
      </c>
      <c r="D203" s="277">
        <f>IF(D$89=0,0,D$89/NMM!D$10*1000)</f>
        <v>9.2664187843878878</v>
      </c>
      <c r="E203" s="277">
        <f>IF(E$89=0,0,E$89/NMM!E$10*1000)</f>
        <v>9.7763904772705974</v>
      </c>
      <c r="F203" s="277">
        <f>IF(F$89=0,0,F$89/NMM!F$10*1000)</f>
        <v>9.6228499802706011</v>
      </c>
      <c r="G203" s="277">
        <f>IF(G$89=0,0,G$89/NMM!G$10*1000)</f>
        <v>9.3986156341001657</v>
      </c>
      <c r="H203" s="277">
        <f>IF(H$89=0,0,H$89/NMM!H$10*1000)</f>
        <v>8.5715563743229612</v>
      </c>
      <c r="I203" s="277">
        <f>IF(I$89=0,0,I$89/NMM!I$10*1000)</f>
        <v>9.1489315515871965</v>
      </c>
      <c r="J203" s="277">
        <f>IF(J$89=0,0,J$89/NMM!J$10*1000)</f>
        <v>9.3174786153518543</v>
      </c>
      <c r="K203" s="277">
        <f>IF(K$89=0,0,K$89/NMM!K$10*1000)</f>
        <v>9.4972071293688209</v>
      </c>
      <c r="L203" s="277">
        <f>IF(L$89=0,0,L$89/NMM!L$10*1000)</f>
        <v>10.439713247261958</v>
      </c>
      <c r="M203" s="277">
        <f>IF(M$89=0,0,M$89/NMM!M$10*1000)</f>
        <v>9.0212928474844478</v>
      </c>
      <c r="N203" s="277">
        <f>IF(N$89=0,0,N$89/NMM!N$10*1000)</f>
        <v>9.1465024790930336</v>
      </c>
      <c r="O203" s="277">
        <f>IF(O$89=0,0,O$89/NMM!O$10*1000)</f>
        <v>9.3144713904801968</v>
      </c>
      <c r="P203" s="277">
        <f>IF(P$89=0,0,P$89/NMM!P$10*1000)</f>
        <v>8.7605486785758639</v>
      </c>
      <c r="Q203" s="277">
        <f>IF(Q$89=0,0,Q$89/NMM!Q$10*1000)</f>
        <v>9.6309594142785944</v>
      </c>
      <c r="R203" s="277">
        <f>IF(R$89=0,0,R$89/NMM!R$10*1000)</f>
        <v>10.198944023384509</v>
      </c>
      <c r="S203" s="277">
        <f>IF(S$89=0,0,S$89/NMM!S$10*1000)</f>
        <v>9.5537453051255845</v>
      </c>
      <c r="T203" s="277">
        <f>IF(T$89=0,0,T$89/NMM!T$10*1000)</f>
        <v>9.4027559416788158</v>
      </c>
      <c r="U203" s="277">
        <f>IF(U$89=0,0,U$89/NMM!U$10*1000)</f>
        <v>8.4911217450390311</v>
      </c>
      <c r="V203" s="277">
        <f>IF(V$89=0,0,V$89/NMM!V$10*1000)</f>
        <v>8.2890353975001041</v>
      </c>
      <c r="W203" s="277">
        <f>IF(W$89=0,0,W$89/NMM!W$10*1000)</f>
        <v>8.1074866750964034</v>
      </c>
      <c r="X203" s="277">
        <f>IF(X$89=0,0,X$89/NMM!X$10*1000)</f>
        <v>7.6828545209156625</v>
      </c>
      <c r="Y203" s="277">
        <f>IF(Y$89=0,0,Y$89/NMM!Y$10*1000)</f>
        <v>7.71198035416068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223.11675011904413</v>
      </c>
      <c r="C205" s="320">
        <f t="shared" si="51"/>
        <v>218.37138924699838</v>
      </c>
      <c r="D205" s="320">
        <f t="shared" si="51"/>
        <v>198.83463089933485</v>
      </c>
      <c r="E205" s="320">
        <f t="shared" si="51"/>
        <v>206.13741998875102</v>
      </c>
      <c r="F205" s="320">
        <f t="shared" si="51"/>
        <v>195.40083002751845</v>
      </c>
      <c r="G205" s="320">
        <f t="shared" si="51"/>
        <v>185.33406122978138</v>
      </c>
      <c r="H205" s="320">
        <f t="shared" si="51"/>
        <v>194.11162656029137</v>
      </c>
      <c r="I205" s="320">
        <f t="shared" si="51"/>
        <v>205.77355939509039</v>
      </c>
      <c r="J205" s="320">
        <f t="shared" si="51"/>
        <v>205.22955125046749</v>
      </c>
      <c r="K205" s="320">
        <f t="shared" si="51"/>
        <v>213.94935980035746</v>
      </c>
      <c r="L205" s="320">
        <f t="shared" si="51"/>
        <v>233.52013296135914</v>
      </c>
      <c r="M205" s="320">
        <f t="shared" si="51"/>
        <v>199.3184676793698</v>
      </c>
      <c r="N205" s="320">
        <f t="shared" si="51"/>
        <v>197.58358574823583</v>
      </c>
      <c r="O205" s="320">
        <f t="shared" si="51"/>
        <v>187.3781026583564</v>
      </c>
      <c r="P205" s="320">
        <f t="shared" si="51"/>
        <v>184.03213984011254</v>
      </c>
      <c r="Q205" s="320">
        <f t="shared" si="51"/>
        <v>206.60043391211107</v>
      </c>
      <c r="R205" s="320">
        <f t="shared" si="51"/>
        <v>211.93258535253187</v>
      </c>
      <c r="S205" s="320">
        <f t="shared" si="51"/>
        <v>204.78823869952103</v>
      </c>
      <c r="T205" s="320">
        <f t="shared" si="51"/>
        <v>202.3697717370722</v>
      </c>
      <c r="U205" s="320">
        <f t="shared" si="51"/>
        <v>182.86497644864374</v>
      </c>
      <c r="V205" s="320">
        <f t="shared" si="51"/>
        <v>178.60636473415801</v>
      </c>
      <c r="W205" s="320">
        <f t="shared" si="51"/>
        <v>174.77518154003917</v>
      </c>
      <c r="X205" s="320">
        <f t="shared" si="51"/>
        <v>164.0753978093887</v>
      </c>
      <c r="Y205" s="320">
        <f t="shared" si="51"/>
        <v>162.475266381778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1.8942851362321289</v>
      </c>
      <c r="C206" s="273">
        <f>IF(C$100=0,0,C$100/NMM!C$11*1000)</f>
        <v>1.8539965135216014</v>
      </c>
      <c r="D206" s="273">
        <f>IF(D$100=0,0,D$100/NMM!D$11*1000)</f>
        <v>1.6881273399684449</v>
      </c>
      <c r="E206" s="273">
        <f>IF(E$100=0,0,E$100/NMM!E$11*1000)</f>
        <v>1.7501288025106752</v>
      </c>
      <c r="F206" s="273">
        <f>IF(F$100=0,0,F$100/NMM!F$11*1000)</f>
        <v>1.6589740023152484</v>
      </c>
      <c r="G206" s="273">
        <f>IF(G$100=0,0,G$100/NMM!G$11*1000)</f>
        <v>1.5735060556314413</v>
      </c>
      <c r="H206" s="273">
        <f>IF(H$100=0,0,H$100/NMM!H$11*1000)</f>
        <v>1.6480285266203409</v>
      </c>
      <c r="I206" s="273">
        <f>IF(I$100=0,0,I$100/NMM!I$11*1000)</f>
        <v>1.7470395870491049</v>
      </c>
      <c r="J206" s="273">
        <f>IF(J$100=0,0,J$100/NMM!J$11*1000)</f>
        <v>1.742420899560295</v>
      </c>
      <c r="K206" s="273">
        <f>IF(K$100=0,0,K$100/NMM!K$11*1000)</f>
        <v>1.8164530092876829</v>
      </c>
      <c r="L206" s="273">
        <f>IF(L$100=0,0,L$100/NMM!L$11*1000)</f>
        <v>1.9826109722539151</v>
      </c>
      <c r="M206" s="273">
        <f>IF(M$100=0,0,M$100/NMM!M$11*1000)</f>
        <v>1.6922351661187969</v>
      </c>
      <c r="N206" s="273">
        <f>IF(N$100=0,0,N$100/NMM!N$11*1000)</f>
        <v>1.6775058324697034</v>
      </c>
      <c r="O206" s="273">
        <f>IF(O$100=0,0,O$100/NMM!O$11*1000)</f>
        <v>1.5908601865695742</v>
      </c>
      <c r="P206" s="273">
        <f>IF(P$100=0,0,P$100/NMM!P$11*1000)</f>
        <v>1.5624526034111461</v>
      </c>
      <c r="Q206" s="273">
        <f>IF(Q$100=0,0,Q$100/NMM!Q$11*1000)</f>
        <v>1.7540598403752354</v>
      </c>
      <c r="R206" s="273">
        <f>IF(R$100=0,0,R$100/NMM!R$11*1000)</f>
        <v>1.7993303779404077</v>
      </c>
      <c r="S206" s="273">
        <f>IF(S$100=0,0,S$100/NMM!S$11*1000)</f>
        <v>1.7386741086748272</v>
      </c>
      <c r="T206" s="273">
        <f>IF(T$100=0,0,T$100/NMM!T$11*1000)</f>
        <v>1.7181410647998987</v>
      </c>
      <c r="U206" s="273">
        <f>IF(U$100=0,0,U$100/NMM!U$11*1000)</f>
        <v>1.5525432610474024</v>
      </c>
      <c r="V206" s="273">
        <f>IF(V$100=0,0,V$100/NMM!V$11*1000)</f>
        <v>1.5163871908849109</v>
      </c>
      <c r="W206" s="273">
        <f>IF(W$100=0,0,W$100/NMM!W$11*1000)</f>
        <v>1.4838600346989743</v>
      </c>
      <c r="X206" s="273">
        <f>IF(X$100=0,0,X$100/NMM!X$11*1000)</f>
        <v>1.3930177233481851</v>
      </c>
      <c r="Y206" s="273">
        <f>IF(Y$100=0,0,Y$100/NMM!Y$11*1000)</f>
        <v>1.3794324359249648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2.1238524532704686</v>
      </c>
      <c r="C207" s="274">
        <f>IF(C$101=0,0,C$101/NMM!C$11*1000)</f>
        <v>2.0786812757396977</v>
      </c>
      <c r="D207" s="274">
        <f>IF(D$101=0,0,D$101/NMM!D$11*1000)</f>
        <v>1.8927105132421729</v>
      </c>
      <c r="E207" s="274">
        <f>IF(E$101=0,0,E$101/NMM!E$11*1000)</f>
        <v>1.9622258970711346</v>
      </c>
      <c r="F207" s="274">
        <f>IF(F$101=0,0,F$101/NMM!F$11*1000)</f>
        <v>1.8600240995067396</v>
      </c>
      <c r="G207" s="274">
        <f>IF(G$101=0,0,G$101/NMM!G$11*1000)</f>
        <v>1.7641983419328553</v>
      </c>
      <c r="H207" s="274">
        <f>IF(H$101=0,0,H$101/NMM!H$11*1000)</f>
        <v>1.8477521479603753</v>
      </c>
      <c r="I207" s="274">
        <f>IF(I$101=0,0,I$101/NMM!I$11*1000)</f>
        <v>1.9587623013794178</v>
      </c>
      <c r="J207" s="274">
        <f>IF(J$101=0,0,J$101/NMM!J$11*1000)</f>
        <v>1.9535838778325216</v>
      </c>
      <c r="K207" s="274">
        <f>IF(K$101=0,0,K$101/NMM!K$11*1000)</f>
        <v>2.0365878960016408</v>
      </c>
      <c r="L207" s="274">
        <f>IF(L$101=0,0,L$101/NMM!L$11*1000)</f>
        <v>2.2228824461337222</v>
      </c>
      <c r="M207" s="274">
        <f>IF(M$101=0,0,M$101/NMM!M$11*1000)</f>
        <v>1.8973161644612848</v>
      </c>
      <c r="N207" s="274">
        <f>IF(N$101=0,0,N$101/NMM!N$11*1000)</f>
        <v>1.880801791409775</v>
      </c>
      <c r="O207" s="274">
        <f>IF(O$101=0,0,O$101/NMM!O$11*1000)</f>
        <v>1.7836556099345693</v>
      </c>
      <c r="P207" s="274">
        <f>IF(P$101=0,0,P$101/NMM!P$11*1000)</f>
        <v>1.7518053282486137</v>
      </c>
      <c r="Q207" s="274">
        <f>IF(Q$101=0,0,Q$101/NMM!Q$11*1000)</f>
        <v>1.9666333351346312</v>
      </c>
      <c r="R207" s="274">
        <f>IF(R$101=0,0,R$101/NMM!R$11*1000)</f>
        <v>2.0173901828919392</v>
      </c>
      <c r="S207" s="274">
        <f>IF(S$101=0,0,S$101/NMM!S$11*1000)</f>
        <v>1.9493830155326568</v>
      </c>
      <c r="T207" s="274">
        <f>IF(T$101=0,0,T$101/NMM!T$11*1000)</f>
        <v>1.9263615839790007</v>
      </c>
      <c r="U207" s="274">
        <f>IF(U$101=0,0,U$101/NMM!U$11*1000)</f>
        <v>1.7406950784308926</v>
      </c>
      <c r="V207" s="274">
        <f>IF(V$101=0,0,V$101/NMM!V$11*1000)</f>
        <v>1.7001572750947129</v>
      </c>
      <c r="W207" s="274">
        <f>IF(W$101=0,0,W$101/NMM!W$11*1000)</f>
        <v>1.6636881717152581</v>
      </c>
      <c r="X207" s="274">
        <f>IF(X$101=0,0,X$101/NMM!X$11*1000)</f>
        <v>1.56183673333735</v>
      </c>
      <c r="Y207" s="274">
        <f>IF(Y$101=0,0,Y$101/NMM!Y$11*1000)</f>
        <v>1.5466050528103197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3.3634015732467613</v>
      </c>
      <c r="C208" s="274">
        <f>IF(C$102=0,0,C$102/NMM!C$11*1000)</f>
        <v>3.2407338090970708</v>
      </c>
      <c r="D208" s="274">
        <f>IF(D$102=0,0,D$102/NMM!D$11*1000)</f>
        <v>3.2049848611900207</v>
      </c>
      <c r="E208" s="274">
        <f>IF(E$102=0,0,E$102/NMM!E$11*1000)</f>
        <v>3.0840224301556431</v>
      </c>
      <c r="F208" s="274">
        <f>IF(F$102=0,0,F$102/NMM!F$11*1000)</f>
        <v>2.8673436222497628</v>
      </c>
      <c r="G208" s="274">
        <f>IF(G$102=0,0,G$102/NMM!G$11*1000)</f>
        <v>2.7383049119027558</v>
      </c>
      <c r="H208" s="274">
        <f>IF(H$102=0,0,H$102/NMM!H$11*1000)</f>
        <v>2.8770833578506658</v>
      </c>
      <c r="I208" s="274">
        <f>IF(I$102=0,0,I$102/NMM!I$11*1000)</f>
        <v>3.0219137892511716</v>
      </c>
      <c r="J208" s="274">
        <f>IF(J$102=0,0,J$102/NMM!J$11*1000)</f>
        <v>3.1598286209293622</v>
      </c>
      <c r="K208" s="274">
        <f>IF(K$102=0,0,K$102/NMM!K$11*1000)</f>
        <v>3.2423944008803445</v>
      </c>
      <c r="L208" s="274">
        <f>IF(L$102=0,0,L$102/NMM!L$11*1000)</f>
        <v>3.3506532522270098</v>
      </c>
      <c r="M208" s="274">
        <f>IF(M$102=0,0,M$102/NMM!M$11*1000)</f>
        <v>2.9120546344508593</v>
      </c>
      <c r="N208" s="274">
        <f>IF(N$102=0,0,N$102/NMM!N$11*1000)</f>
        <v>2.8990621632431584</v>
      </c>
      <c r="O208" s="274">
        <f>IF(O$102=0,0,O$102/NMM!O$11*1000)</f>
        <v>3.0420827395303278</v>
      </c>
      <c r="P208" s="274">
        <f>IF(P$102=0,0,P$102/NMM!P$11*1000)</f>
        <v>2.8028441601435183</v>
      </c>
      <c r="Q208" s="274">
        <f>IF(Q$102=0,0,Q$102/NMM!Q$11*1000)</f>
        <v>2.888051608852634</v>
      </c>
      <c r="R208" s="274">
        <f>IF(R$102=0,0,R$102/NMM!R$11*1000)</f>
        <v>3.0692957168531083</v>
      </c>
      <c r="S208" s="274">
        <f>IF(S$102=0,0,S$102/NMM!S$11*1000)</f>
        <v>2.9416712536103335</v>
      </c>
      <c r="T208" s="274">
        <f>IF(T$102=0,0,T$102/NMM!T$11*1000)</f>
        <v>2.9149971215197326</v>
      </c>
      <c r="U208" s="274">
        <f>IF(U$102=0,0,U$102/NMM!U$11*1000)</f>
        <v>2.6007945170953835</v>
      </c>
      <c r="V208" s="274">
        <f>IF(V$102=0,0,V$102/NMM!V$11*1000)</f>
        <v>2.4690506198631654</v>
      </c>
      <c r="W208" s="274">
        <f>IF(W$102=0,0,W$102/NMM!W$11*1000)</f>
        <v>2.4508637141442824</v>
      </c>
      <c r="X208" s="274">
        <f>IF(X$102=0,0,X$102/NMM!X$11*1000)</f>
        <v>2.3500844030511439</v>
      </c>
      <c r="Y208" s="274">
        <f>IF(Y$102=0,0,Y$102/NMM!Y$11*1000)</f>
        <v>2.4345464950702609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1.7001917908016717</v>
      </c>
      <c r="C209" s="274">
        <f>IF(C$103=0,0,C$103/NMM!C$11*1000)</f>
        <v>1.6640312443849938</v>
      </c>
      <c r="D209" s="274">
        <f>IF(D$103=0,0,D$103/NMM!D$11*1000)</f>
        <v>1.5151574545694482</v>
      </c>
      <c r="E209" s="274">
        <f>IF(E$103=0,0,E$103/NMM!E$11*1000)</f>
        <v>1.5708060871938241</v>
      </c>
      <c r="F209" s="274">
        <f>IF(F$103=0,0,F$103/NMM!F$11*1000)</f>
        <v>1.4889912431557719</v>
      </c>
      <c r="G209" s="274">
        <f>IF(G$103=0,0,G$103/NMM!G$11*1000)</f>
        <v>1.4122805629371018</v>
      </c>
      <c r="H209" s="274">
        <f>IF(H$103=0,0,H$103/NMM!H$11*1000)</f>
        <v>1.4791672691579001</v>
      </c>
      <c r="I209" s="274">
        <f>IF(I$103=0,0,I$103/NMM!I$11*1000)</f>
        <v>1.5680334007237049</v>
      </c>
      <c r="J209" s="274">
        <f>IF(J$103=0,0,J$103/NMM!J$11*1000)</f>
        <v>1.5638879558788106</v>
      </c>
      <c r="K209" s="274">
        <f>IF(K$103=0,0,K$103/NMM!K$11*1000)</f>
        <v>1.6303345445188904</v>
      </c>
      <c r="L209" s="274">
        <f>IF(L$103=0,0,L$103/NMM!L$11*1000)</f>
        <v>1.7794675336386951</v>
      </c>
      <c r="M209" s="274">
        <f>IF(M$103=0,0,M$103/NMM!M$11*1000)</f>
        <v>1.5188443822474857</v>
      </c>
      <c r="N209" s="274">
        <f>IF(N$103=0,0,N$103/NMM!N$11*1000)</f>
        <v>1.5056242541499911</v>
      </c>
      <c r="O209" s="274">
        <f>IF(O$103=0,0,O$103/NMM!O$11*1000)</f>
        <v>1.4278565448171046</v>
      </c>
      <c r="P209" s="274">
        <f>IF(P$103=0,0,P$103/NMM!P$11*1000)</f>
        <v>1.4023596759673909</v>
      </c>
      <c r="Q209" s="274">
        <f>IF(Q$103=0,0,Q$103/NMM!Q$11*1000)</f>
        <v>1.5743343407702368</v>
      </c>
      <c r="R209" s="274">
        <f>IF(R$103=0,0,R$103/NMM!R$11*1000)</f>
        <v>1.6149663421840159</v>
      </c>
      <c r="S209" s="274">
        <f>IF(S$103=0,0,S$103/NMM!S$11*1000)</f>
        <v>1.5605250708603522</v>
      </c>
      <c r="T209" s="274">
        <f>IF(T$103=0,0,T$103/NMM!T$11*1000)</f>
        <v>1.5420958956698825</v>
      </c>
      <c r="U209" s="274">
        <f>IF(U$103=0,0,U$103/NMM!U$11*1000)</f>
        <v>1.3934656704046413</v>
      </c>
      <c r="V209" s="274">
        <f>IF(V$103=0,0,V$103/NMM!V$11*1000)</f>
        <v>1.3610142445331437</v>
      </c>
      <c r="W209" s="274">
        <f>IF(W$103=0,0,W$103/NMM!W$11*1000)</f>
        <v>1.3318199047435944</v>
      </c>
      <c r="X209" s="274">
        <f>IF(X$103=0,0,X$103/NMM!X$11*1000)</f>
        <v>1.2502855311364234</v>
      </c>
      <c r="Y209" s="274">
        <f>IF(Y$103=0,0,Y$103/NMM!Y$11*1000)</f>
        <v>1.2380922273349784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1.8062610600554385</v>
      </c>
      <c r="C210" s="275">
        <f>IF(C$104=0,0,C$104/NMM!C$11*1000)</f>
        <v>1.7719395764636214</v>
      </c>
      <c r="D210" s="275">
        <f>IF(D$104=0,0,D$104/NMM!D$11*1000)</f>
        <v>1.5979096252299081</v>
      </c>
      <c r="E210" s="275">
        <f>IF(E$104=0,0,E$104/NMM!E$11*1000)</f>
        <v>1.6702051838321628</v>
      </c>
      <c r="F210" s="275">
        <f>IF(F$104=0,0,F$104/NMM!F$11*1000)</f>
        <v>1.5879002232740862</v>
      </c>
      <c r="G210" s="275">
        <f>IF(G$104=0,0,G$104/NMM!G$11*1000)</f>
        <v>1.5052701206521593</v>
      </c>
      <c r="H210" s="275">
        <f>IF(H$104=0,0,H$104/NMM!H$11*1000)</f>
        <v>1.5751594632706016</v>
      </c>
      <c r="I210" s="275">
        <f>IF(I$104=0,0,I$104/NMM!I$11*1000)</f>
        <v>1.6712825440701322</v>
      </c>
      <c r="J210" s="275">
        <f>IF(J$104=0,0,J$104/NMM!J$11*1000)</f>
        <v>1.6570534512621786</v>
      </c>
      <c r="K210" s="275">
        <f>IF(K$104=0,0,K$104/NMM!K$11*1000)</f>
        <v>1.7293772818170556</v>
      </c>
      <c r="L210" s="275">
        <f>IF(L$104=0,0,L$104/NMM!L$11*1000)</f>
        <v>1.9007796553482228</v>
      </c>
      <c r="M210" s="275">
        <f>IF(M$104=0,0,M$104/NMM!M$11*1000)</f>
        <v>1.6184866555190982</v>
      </c>
      <c r="N210" s="275">
        <f>IF(N$104=0,0,N$104/NMM!N$11*1000)</f>
        <v>1.6023940446954437</v>
      </c>
      <c r="O210" s="275">
        <f>IF(O$104=0,0,O$104/NMM!O$11*1000)</f>
        <v>1.5042526951602055</v>
      </c>
      <c r="P210" s="275">
        <f>IF(P$104=0,0,P$104/NMM!P$11*1000)</f>
        <v>1.4868331490965776</v>
      </c>
      <c r="Q210" s="275">
        <f>IF(Q$104=0,0,Q$104/NMM!Q$11*1000)</f>
        <v>1.6896400098351585</v>
      </c>
      <c r="R210" s="275">
        <f>IF(R$104=0,0,R$104/NMM!R$11*1000)</f>
        <v>1.7237204908260793</v>
      </c>
      <c r="S210" s="275">
        <f>IF(S$104=0,0,S$104/NMM!S$11*1000)</f>
        <v>1.6666847102856264</v>
      </c>
      <c r="T210" s="275">
        <f>IF(T$104=0,0,T$104/NMM!T$11*1000)</f>
        <v>1.6475055531999718</v>
      </c>
      <c r="U210" s="275">
        <f>IF(U$104=0,0,U$104/NMM!U$11*1000)</f>
        <v>1.4928655377169131</v>
      </c>
      <c r="V210" s="275">
        <f>IF(V$104=0,0,V$104/NMM!V$11*1000)</f>
        <v>1.4633124963233612</v>
      </c>
      <c r="W210" s="275">
        <f>IF(W$104=0,0,W$104/NMM!W$11*1000)</f>
        <v>1.4282293427922419</v>
      </c>
      <c r="X210" s="275">
        <f>IF(X$104=0,0,X$104/NMM!X$11*1000)</f>
        <v>1.3359490463675985</v>
      </c>
      <c r="Y210" s="275">
        <f>IF(Y$104=0,0,Y$104/NMM!Y$11*1000)</f>
        <v>1.3160519125247572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169.24394830254349</v>
      </c>
      <c r="C211" s="276">
        <f>IF(C$110=0,0,C$110/NMM!C$11*1000)</f>
        <v>166.09228714742986</v>
      </c>
      <c r="D211" s="276">
        <f>IF(D$110=0,0,D$110/NMM!D$11*1000)</f>
        <v>149.00167806852957</v>
      </c>
      <c r="E211" s="276">
        <f>IF(E$110=0,0,E$110/NMM!E$11*1000)</f>
        <v>156.5699785601843</v>
      </c>
      <c r="F211" s="276">
        <f>IF(F$110=0,0,F$110/NMM!F$11*1000)</f>
        <v>148.90586968318303</v>
      </c>
      <c r="G211" s="276">
        <f>IF(G$110=0,0,G$110/NMM!G$11*1000)</f>
        <v>141.0701810786461</v>
      </c>
      <c r="H211" s="276">
        <f>IF(H$110=0,0,H$110/NMM!H$11*1000)</f>
        <v>147.67236979632219</v>
      </c>
      <c r="I211" s="276">
        <f>IF(I$110=0,0,I$110/NMM!I$11*1000)</f>
        <v>156.79044502473948</v>
      </c>
      <c r="J211" s="276">
        <f>IF(J$110=0,0,J$110/NMM!J$11*1000)</f>
        <v>155.09614829642587</v>
      </c>
      <c r="K211" s="276">
        <f>IF(K$110=0,0,K$110/NMM!K$11*1000)</f>
        <v>162.14071048383789</v>
      </c>
      <c r="L211" s="276">
        <f>IF(L$110=0,0,L$110/NMM!L$11*1000)</f>
        <v>178.62381468921751</v>
      </c>
      <c r="M211" s="276">
        <f>IF(M$110=0,0,M$110/NMM!M$11*1000)</f>
        <v>152.00533791805563</v>
      </c>
      <c r="N211" s="276">
        <f>IF(N$110=0,0,N$110/NMM!N$11*1000)</f>
        <v>150.57499211706065</v>
      </c>
      <c r="O211" s="276">
        <f>IF(O$110=0,0,O$110/NMM!O$11*1000)</f>
        <v>140.22565798654594</v>
      </c>
      <c r="P211" s="276">
        <f>IF(P$110=0,0,P$110/NMM!P$11*1000)</f>
        <v>139.34643159239775</v>
      </c>
      <c r="Q211" s="276">
        <f>IF(Q$110=0,0,Q$110/NMM!Q$11*1000)</f>
        <v>158.6994797797029</v>
      </c>
      <c r="R211" s="276">
        <f>IF(R$110=0,0,R$110/NMM!R$11*1000)</f>
        <v>161.86155856537118</v>
      </c>
      <c r="S211" s="276">
        <f>IF(S$110=0,0,S$110/NMM!S$11*1000)</f>
        <v>156.61753176902465</v>
      </c>
      <c r="T211" s="276">
        <f>IF(T$110=0,0,T$110/NMM!T$11*1000)</f>
        <v>154.69622735408953</v>
      </c>
      <c r="U211" s="276">
        <f>IF(U$110=0,0,U$110/NMM!U$11*1000)</f>
        <v>140.07618078217442</v>
      </c>
      <c r="V211" s="276">
        <f>IF(V$110=0,0,V$110/NMM!V$11*1000)</f>
        <v>137.43796650930173</v>
      </c>
      <c r="W211" s="276">
        <f>IF(W$110=0,0,W$110/NMM!W$11*1000)</f>
        <v>134.18608555866138</v>
      </c>
      <c r="X211" s="276">
        <f>IF(X$110=0,0,X$110/NMM!X$11*1000)</f>
        <v>125.54048126630096</v>
      </c>
      <c r="Y211" s="276">
        <f>IF(Y$110=0,0,Y$110/NMM!Y$11*1000)</f>
        <v>123.37394765956711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13.849144010835419</v>
      </c>
      <c r="C212" s="276">
        <f>IF(C$118=0,0,C$118/NMM!C$11*1000)</f>
        <v>13.344047163432709</v>
      </c>
      <c r="D212" s="276">
        <f>IF(D$118=0,0,D$118/NMM!D$11*1000)</f>
        <v>13.19684727753782</v>
      </c>
      <c r="E212" s="276">
        <f>IF(E$118=0,0,E$118/NMM!E$11*1000)</f>
        <v>12.698772310629032</v>
      </c>
      <c r="F212" s="276">
        <f>IF(F$118=0,0,F$118/NMM!F$11*1000)</f>
        <v>11.806575542139111</v>
      </c>
      <c r="G212" s="276">
        <f>IF(G$118=0,0,G$118/NMM!G$11*1000)</f>
        <v>11.275245683467778</v>
      </c>
      <c r="H212" s="276">
        <f>IF(H$118=0,0,H$118/NMM!H$11*1000)</f>
        <v>11.8466798823515</v>
      </c>
      <c r="I212" s="276">
        <f>IF(I$118=0,0,I$118/NMM!I$11*1000)</f>
        <v>12.443033739580869</v>
      </c>
      <c r="J212" s="276">
        <f>IF(J$118=0,0,J$118/NMM!J$11*1000)</f>
        <v>13.010911919912935</v>
      </c>
      <c r="K212" s="276">
        <f>IF(K$118=0,0,K$118/NMM!K$11*1000)</f>
        <v>13.350884816995311</v>
      </c>
      <c r="L212" s="276">
        <f>IF(L$118=0,0,L$118/NMM!L$11*1000)</f>
        <v>13.796651517788133</v>
      </c>
      <c r="M212" s="276">
        <f>IF(M$118=0,0,M$118/NMM!M$11*1000)</f>
        <v>11.990677628481867</v>
      </c>
      <c r="N212" s="276">
        <f>IF(N$118=0,0,N$118/NMM!N$11*1000)</f>
        <v>11.937179822497786</v>
      </c>
      <c r="O212" s="276">
        <f>IF(O$118=0,0,O$118/NMM!O$11*1000)</f>
        <v>12.526081419401562</v>
      </c>
      <c r="P212" s="276">
        <f>IF(P$118=0,0,P$118/NMM!P$11*1000)</f>
        <v>11.540992524507207</v>
      </c>
      <c r="Q212" s="276">
        <f>IF(Q$118=0,0,Q$118/NMM!Q$11*1000)</f>
        <v>11.891842758197644</v>
      </c>
      <c r="R212" s="276">
        <f>IF(R$118=0,0,R$118/NMM!R$11*1000)</f>
        <v>12.638133588522422</v>
      </c>
      <c r="S212" s="276">
        <f>IF(S$118=0,0,S$118/NMM!S$11*1000)</f>
        <v>12.112627034439264</v>
      </c>
      <c r="T212" s="276">
        <f>IF(T$118=0,0,T$118/NMM!T$11*1000)</f>
        <v>12.002793614717639</v>
      </c>
      <c r="U212" s="276">
        <f>IF(U$118=0,0,U$118/NMM!U$11*1000)</f>
        <v>10.709032812598544</v>
      </c>
      <c r="V212" s="276">
        <f>IF(V$118=0,0,V$118/NMM!V$11*1000)</f>
        <v>10.166564075047106</v>
      </c>
      <c r="W212" s="276">
        <f>IF(W$118=0,0,W$118/NMM!W$11*1000)</f>
        <v>10.091677662905381</v>
      </c>
      <c r="X212" s="276">
        <f>IF(X$118=0,0,X$118/NMM!X$11*1000)</f>
        <v>9.6767087208250047</v>
      </c>
      <c r="Y212" s="276">
        <f>IF(Y$118=0,0,Y$118/NMM!Y$11*1000)</f>
        <v>10.024489873433561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16.77796805931327</v>
      </c>
      <c r="C213" s="276">
        <f>IF(C$119=0,0,C$119/NMM!C$11*1000)</f>
        <v>16.418676586481155</v>
      </c>
      <c r="D213" s="276">
        <f>IF(D$119=0,0,D$119/NMM!D$11*1000)</f>
        <v>14.961567419110622</v>
      </c>
      <c r="E213" s="276">
        <f>IF(E$119=0,0,E$119/NMM!E$11*1000)</f>
        <v>15.500068501536022</v>
      </c>
      <c r="F213" s="276">
        <f>IF(F$119=0,0,F$119/NMM!F$11*1000)</f>
        <v>14.690053435632118</v>
      </c>
      <c r="G213" s="276">
        <f>IF(G$119=0,0,G$119/NMM!G$11*1000)</f>
        <v>13.934086018593783</v>
      </c>
      <c r="H213" s="276">
        <f>IF(H$119=0,0,H$119/NMM!H$11*1000)</f>
        <v>14.594502529428741</v>
      </c>
      <c r="I213" s="276">
        <f>IF(I$119=0,0,I$119/NMM!I$11*1000)</f>
        <v>15.470034286824323</v>
      </c>
      <c r="J213" s="276">
        <f>IF(J$119=0,0,J$119/NMM!J$11*1000)</f>
        <v>15.435979438589367</v>
      </c>
      <c r="K213" s="276">
        <f>IF(K$119=0,0,K$119/NMM!K$11*1000)</f>
        <v>16.089520145699748</v>
      </c>
      <c r="L213" s="276">
        <f>IF(L$119=0,0,L$119/NMM!L$11*1000)</f>
        <v>17.552414617340986</v>
      </c>
      <c r="M213" s="276">
        <f>IF(M$119=0,0,M$119/NMM!M$11*1000)</f>
        <v>14.984141246158627</v>
      </c>
      <c r="N213" s="276">
        <f>IF(N$119=0,0,N$119/NMM!N$11*1000)</f>
        <v>14.85438834263438</v>
      </c>
      <c r="O213" s="276">
        <f>IF(O$119=0,0,O$119/NMM!O$11*1000)</f>
        <v>14.10053667139263</v>
      </c>
      <c r="P213" s="276">
        <f>IF(P$119=0,0,P$119/NMM!P$11*1000)</f>
        <v>13.840304399857002</v>
      </c>
      <c r="Q213" s="276">
        <f>IF(Q$119=0,0,Q$119/NMM!Q$11*1000)</f>
        <v>15.525209470389342</v>
      </c>
      <c r="R213" s="276">
        <f>IF(R$119=0,0,R$119/NMM!R$11*1000)</f>
        <v>15.931086270491939</v>
      </c>
      <c r="S213" s="276">
        <f>IF(S$119=0,0,S$119/NMM!S$11*1000)</f>
        <v>15.392951460209026</v>
      </c>
      <c r="T213" s="276">
        <f>IF(T$119=0,0,T$119/NMM!T$11*1000)</f>
        <v>15.211464477502316</v>
      </c>
      <c r="U213" s="276">
        <f>IF(U$119=0,0,U$119/NMM!U$11*1000)</f>
        <v>13.743646433318382</v>
      </c>
      <c r="V213" s="276">
        <f>IF(V$119=0,0,V$119/NMM!V$11*1000)</f>
        <v>13.420208994606266</v>
      </c>
      <c r="W213" s="276">
        <f>IF(W$119=0,0,W$119/NMM!W$11*1000)</f>
        <v>13.134075543477877</v>
      </c>
      <c r="X213" s="276">
        <f>IF(X$119=0,0,X$119/NMM!X$11*1000)</f>
        <v>12.332432757208988</v>
      </c>
      <c r="Y213" s="276">
        <f>IF(Y$119=0,0,Y$119/NMM!Y$11*1000)</f>
        <v>12.217171299586711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12.357697732745477</v>
      </c>
      <c r="C214" s="277">
        <f>IF(C$127=0,0,C$127/NMM!C$11*1000)</f>
        <v>11.906995930447671</v>
      </c>
      <c r="D214" s="277">
        <f>IF(D$127=0,0,D$127/NMM!D$11*1000)</f>
        <v>11.775648339956851</v>
      </c>
      <c r="E214" s="277">
        <f>IF(E$127=0,0,E$127/NMM!E$11*1000)</f>
        <v>11.331212215638237</v>
      </c>
      <c r="F214" s="277">
        <f>IF(F$127=0,0,F$127/NMM!F$11*1000)</f>
        <v>10.535098176062613</v>
      </c>
      <c r="G214" s="277">
        <f>IF(G$127=0,0,G$127/NMM!G$11*1000)</f>
        <v>10.060988456017421</v>
      </c>
      <c r="H214" s="277">
        <f>IF(H$127=0,0,H$127/NMM!H$11*1000)</f>
        <v>10.570883587329048</v>
      </c>
      <c r="I214" s="277">
        <f>IF(I$127=0,0,I$127/NMM!I$11*1000)</f>
        <v>11.103014721472178</v>
      </c>
      <c r="J214" s="277">
        <f>IF(J$127=0,0,J$127/NMM!J$11*1000)</f>
        <v>11.609736790076179</v>
      </c>
      <c r="K214" s="277">
        <f>IF(K$127=0,0,K$127/NMM!K$11*1000)</f>
        <v>11.91309722131891</v>
      </c>
      <c r="L214" s="277">
        <f>IF(L$127=0,0,L$127/NMM!L$11*1000)</f>
        <v>12.310858277410972</v>
      </c>
      <c r="M214" s="277">
        <f>IF(M$127=0,0,M$127/NMM!M$11*1000)</f>
        <v>10.699373883876143</v>
      </c>
      <c r="N214" s="277">
        <f>IF(N$127=0,0,N$127/NMM!N$11*1000)</f>
        <v>10.65163738007497</v>
      </c>
      <c r="O214" s="277">
        <f>IF(O$127=0,0,O$127/NMM!O$11*1000)</f>
        <v>11.177118805004493</v>
      </c>
      <c r="P214" s="277">
        <f>IF(P$127=0,0,P$127/NMM!P$11*1000)</f>
        <v>10.298116406483365</v>
      </c>
      <c r="Q214" s="277">
        <f>IF(Q$127=0,0,Q$127/NMM!Q$11*1000)</f>
        <v>10.6111827688533</v>
      </c>
      <c r="R214" s="277">
        <f>IF(R$127=0,0,R$127/NMM!R$11*1000)</f>
        <v>11.277103817450794</v>
      </c>
      <c r="S214" s="277">
        <f>IF(S$127=0,0,S$127/NMM!S$11*1000)</f>
        <v>10.808190276884281</v>
      </c>
      <c r="T214" s="277">
        <f>IF(T$127=0,0,T$127/NMM!T$11*1000)</f>
        <v>10.71018507159422</v>
      </c>
      <c r="U214" s="277">
        <f>IF(U$127=0,0,U$127/NMM!U$11*1000)</f>
        <v>9.555752355857182</v>
      </c>
      <c r="V214" s="277">
        <f>IF(V$127=0,0,V$127/NMM!V$11*1000)</f>
        <v>9.0717033285035882</v>
      </c>
      <c r="W214" s="277">
        <f>IF(W$127=0,0,W$127/NMM!W$11*1000)</f>
        <v>9.0048816069002022</v>
      </c>
      <c r="X214" s="277">
        <f>IF(X$127=0,0,X$127/NMM!X$11*1000)</f>
        <v>8.6346016278130939</v>
      </c>
      <c r="Y214" s="277">
        <f>IF(Y$127=0,0,Y$127/NMM!Y$11*1000)</f>
        <v>8.9449294255253449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NL: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182.0898178026174</v>
      </c>
      <c r="C5" s="223">
        <v>181.02696161754631</v>
      </c>
      <c r="D5" s="223">
        <v>157.34891733411811</v>
      </c>
      <c r="E5" s="223">
        <v>134.70785191882899</v>
      </c>
      <c r="F5" s="223">
        <v>129.3921946613691</v>
      </c>
      <c r="G5" s="223">
        <v>135.19700802195379</v>
      </c>
      <c r="H5" s="223">
        <v>137.71450234005391</v>
      </c>
      <c r="I5" s="223">
        <v>143.10826137202841</v>
      </c>
      <c r="J5" s="223">
        <v>153.3465202511826</v>
      </c>
      <c r="K5" s="223">
        <v>118.91821821966801</v>
      </c>
      <c r="L5" s="223">
        <v>121.3069059257319</v>
      </c>
      <c r="M5" s="223">
        <v>113.08053718360679</v>
      </c>
      <c r="N5" s="223">
        <v>95.850915530576742</v>
      </c>
      <c r="O5" s="223">
        <v>100.10034293826411</v>
      </c>
      <c r="P5" s="223">
        <v>92.861262406773761</v>
      </c>
      <c r="Q5" s="223">
        <v>97.146534868805944</v>
      </c>
      <c r="R5" s="223">
        <v>95.585095853560347</v>
      </c>
      <c r="S5" s="223">
        <v>97.768820621196241</v>
      </c>
      <c r="T5" s="223">
        <v>106.7748343797826</v>
      </c>
      <c r="U5" s="223">
        <v>100.0661545560348</v>
      </c>
      <c r="V5" s="223">
        <v>80.930144933500358</v>
      </c>
      <c r="W5" s="223">
        <v>78.6854526151361</v>
      </c>
      <c r="X5" s="223">
        <v>74.210935441052968</v>
      </c>
      <c r="Y5" s="223">
        <v>64.646930875096189</v>
      </c>
      <c r="DA5" s="89" t="s">
        <v>1579</v>
      </c>
    </row>
    <row r="6" spans="1:105" ht="12" customHeight="1" x14ac:dyDescent="0.25">
      <c r="A6" s="55" t="s">
        <v>91</v>
      </c>
      <c r="B6" s="259">
        <v>0.69158280617480672</v>
      </c>
      <c r="C6" s="259">
        <v>0.68750104924132227</v>
      </c>
      <c r="D6" s="259">
        <v>0.5957916321613812</v>
      </c>
      <c r="E6" s="259">
        <v>0.51054352529480973</v>
      </c>
      <c r="F6" s="259">
        <v>0.49039690938307512</v>
      </c>
      <c r="G6" s="259">
        <v>0.51226913447662736</v>
      </c>
      <c r="H6" s="259">
        <v>0.5223120379395787</v>
      </c>
      <c r="I6" s="259">
        <v>0.54339415222610876</v>
      </c>
      <c r="J6" s="259">
        <v>0.57705205368225243</v>
      </c>
      <c r="K6" s="259">
        <v>0.44680683633474311</v>
      </c>
      <c r="L6" s="259">
        <v>0.45590336381793362</v>
      </c>
      <c r="M6" s="259">
        <v>0.42526707657073198</v>
      </c>
      <c r="N6" s="259">
        <v>0.36030859065949999</v>
      </c>
      <c r="O6" s="259">
        <v>0.37522246400494058</v>
      </c>
      <c r="P6" s="259">
        <v>0.34859070562503619</v>
      </c>
      <c r="Q6" s="259">
        <v>0.36453213478500263</v>
      </c>
      <c r="R6" s="259">
        <v>0.35384669139488761</v>
      </c>
      <c r="S6" s="259">
        <v>0.36066275266784992</v>
      </c>
      <c r="T6" s="259">
        <v>0.39263375056545019</v>
      </c>
      <c r="U6" s="259">
        <v>0.3665843510829111</v>
      </c>
      <c r="V6" s="259">
        <v>0.2933063150518454</v>
      </c>
      <c r="W6" s="259">
        <v>0.28304085903113813</v>
      </c>
      <c r="X6" s="259">
        <v>0.26657308494726828</v>
      </c>
      <c r="Y6" s="259">
        <v>0.22991480159271019</v>
      </c>
      <c r="DA6" s="67" t="s">
        <v>1580</v>
      </c>
    </row>
    <row r="7" spans="1:105" ht="12" customHeight="1" x14ac:dyDescent="0.25">
      <c r="A7" s="173" t="s">
        <v>92</v>
      </c>
      <c r="B7" s="224">
        <v>8.1795716845203648E-2</v>
      </c>
      <c r="C7" s="224">
        <v>8.1312954359813214E-2</v>
      </c>
      <c r="D7" s="224">
        <v>7.0466187429616495E-2</v>
      </c>
      <c r="E7" s="224">
        <v>6.0383620384007748E-2</v>
      </c>
      <c r="F7" s="224">
        <v>5.8000815496737607E-2</v>
      </c>
      <c r="G7" s="224">
        <v>6.0587713717099881E-2</v>
      </c>
      <c r="H7" s="224">
        <v>6.1775520123830668E-2</v>
      </c>
      <c r="I7" s="224">
        <v>6.4268969404643675E-2</v>
      </c>
      <c r="J7" s="224">
        <v>6.853329848353272E-2</v>
      </c>
      <c r="K7" s="224">
        <v>5.3262351799695663E-2</v>
      </c>
      <c r="L7" s="224">
        <v>5.4482736029379537E-2</v>
      </c>
      <c r="M7" s="224">
        <v>5.0821546217066339E-2</v>
      </c>
      <c r="N7" s="224">
        <v>4.3058681711896411E-2</v>
      </c>
      <c r="O7" s="224">
        <v>4.4840964294438887E-2</v>
      </c>
      <c r="P7" s="224">
        <v>4.1658335744257827E-2</v>
      </c>
      <c r="Q7" s="224">
        <v>4.3563416394639579E-2</v>
      </c>
      <c r="R7" s="224">
        <v>4.2416707540635958E-2</v>
      </c>
      <c r="S7" s="224">
        <v>4.3353257897791882E-2</v>
      </c>
      <c r="T7" s="224">
        <v>4.7313385080888788E-2</v>
      </c>
      <c r="U7" s="224">
        <v>4.427273910580138E-2</v>
      </c>
      <c r="V7" s="224">
        <v>3.5493720137215523E-2</v>
      </c>
      <c r="W7" s="224">
        <v>3.4312995566609647E-2</v>
      </c>
      <c r="X7" s="224">
        <v>3.236875971631123E-2</v>
      </c>
      <c r="Y7" s="224">
        <v>2.795799111721033E-2</v>
      </c>
      <c r="DA7" s="177" t="s">
        <v>1581</v>
      </c>
    </row>
    <row r="8" spans="1:105" ht="12" customHeight="1" x14ac:dyDescent="0.25">
      <c r="A8" s="173" t="s">
        <v>93</v>
      </c>
      <c r="B8" s="224">
        <v>1.441133032843086</v>
      </c>
      <c r="C8" s="224">
        <v>1.4056825702843161</v>
      </c>
      <c r="D8" s="224">
        <v>1.34709666513535</v>
      </c>
      <c r="E8" s="224">
        <v>1.054249162366677</v>
      </c>
      <c r="F8" s="224">
        <v>0.9893477936227677</v>
      </c>
      <c r="G8" s="224">
        <v>1.0420101799401671</v>
      </c>
      <c r="H8" s="224">
        <v>1.066446639621363</v>
      </c>
      <c r="I8" s="224">
        <v>1.097456303498211</v>
      </c>
      <c r="J8" s="224">
        <v>1.2340497242203521</v>
      </c>
      <c r="K8" s="224">
        <v>0.93736867830293358</v>
      </c>
      <c r="L8" s="224">
        <v>0.89549517505926912</v>
      </c>
      <c r="M8" s="224">
        <v>0.85358813444908976</v>
      </c>
      <c r="N8" s="224">
        <v>0.72693134348619293</v>
      </c>
      <c r="O8" s="224">
        <v>0.85617149666427073</v>
      </c>
      <c r="P8" s="224">
        <v>0.73572121253473965</v>
      </c>
      <c r="Q8" s="224">
        <v>0.69405684948643254</v>
      </c>
      <c r="R8" s="224">
        <v>0.70281835669064951</v>
      </c>
      <c r="S8" s="224">
        <v>0.70937236201327758</v>
      </c>
      <c r="T8" s="224">
        <v>0.77482571835946601</v>
      </c>
      <c r="U8" s="224">
        <v>0.71244365555951217</v>
      </c>
      <c r="V8" s="224">
        <v>0.55105295873904914</v>
      </c>
      <c r="W8" s="224">
        <v>0.54092352007756839</v>
      </c>
      <c r="X8" s="224">
        <v>0.52250621099693384</v>
      </c>
      <c r="Y8" s="224">
        <v>0.47577459261083788</v>
      </c>
      <c r="DA8" s="177" t="s">
        <v>1582</v>
      </c>
    </row>
    <row r="9" spans="1:105" ht="12" customHeight="1" x14ac:dyDescent="0.25">
      <c r="A9" s="173" t="s">
        <v>94</v>
      </c>
      <c r="B9" s="224">
        <v>0.15573891596138631</v>
      </c>
      <c r="C9" s="224">
        <v>0.15481973695004739</v>
      </c>
      <c r="D9" s="224">
        <v>0.13416750980970041</v>
      </c>
      <c r="E9" s="224">
        <v>0.11497031804521279</v>
      </c>
      <c r="F9" s="224">
        <v>0.1104334612952043</v>
      </c>
      <c r="G9" s="224">
        <v>0.1153589114297645</v>
      </c>
      <c r="H9" s="224">
        <v>0.1176204929561704</v>
      </c>
      <c r="I9" s="224">
        <v>0.1223680164571066</v>
      </c>
      <c r="J9" s="224">
        <v>0.13072923750462401</v>
      </c>
      <c r="K9" s="224">
        <v>0.10166524377071801</v>
      </c>
      <c r="L9" s="224">
        <v>0.1037350435339266</v>
      </c>
      <c r="M9" s="224">
        <v>9.676414390139941E-2</v>
      </c>
      <c r="N9" s="224">
        <v>8.1983662118004133E-2</v>
      </c>
      <c r="O9" s="224">
        <v>8.5377125346247779E-2</v>
      </c>
      <c r="P9" s="224">
        <v>7.931740560259691E-2</v>
      </c>
      <c r="Q9" s="224">
        <v>8.2944676158473979E-2</v>
      </c>
      <c r="R9" s="224">
        <v>8.0909704422998427E-2</v>
      </c>
      <c r="S9" s="224">
        <v>8.2831848796749347E-2</v>
      </c>
      <c r="T9" s="224">
        <v>9.0530738073478528E-2</v>
      </c>
      <c r="U9" s="224">
        <v>8.4823802310790314E-2</v>
      </c>
      <c r="V9" s="224">
        <v>6.8083589784482243E-2</v>
      </c>
      <c r="W9" s="224">
        <v>6.5887941523940147E-2</v>
      </c>
      <c r="X9" s="224">
        <v>6.2213165736398561E-2</v>
      </c>
      <c r="Y9" s="224">
        <v>5.3780990420526503E-2</v>
      </c>
      <c r="DA9" s="177" t="s">
        <v>1583</v>
      </c>
    </row>
    <row r="10" spans="1:105" ht="12" customHeight="1" x14ac:dyDescent="0.25">
      <c r="A10" s="56" t="s">
        <v>95</v>
      </c>
      <c r="B10" s="260">
        <v>0.97744200023727268</v>
      </c>
      <c r="C10" s="260">
        <v>0.96845467396755169</v>
      </c>
      <c r="D10" s="260">
        <v>0.85431616506772479</v>
      </c>
      <c r="E10" s="260">
        <v>0.72076506154961539</v>
      </c>
      <c r="F10" s="260">
        <v>0.69004273566601027</v>
      </c>
      <c r="G10" s="260">
        <v>0.72156411562986544</v>
      </c>
      <c r="H10" s="260">
        <v>0.73614776990509212</v>
      </c>
      <c r="I10" s="260">
        <v>0.76496402477695691</v>
      </c>
      <c r="J10" s="260">
        <v>0.82829670742621375</v>
      </c>
      <c r="K10" s="260">
        <v>0.63946658621281316</v>
      </c>
      <c r="L10" s="260">
        <v>0.64608041548278272</v>
      </c>
      <c r="M10" s="260">
        <v>0.60424647889566874</v>
      </c>
      <c r="N10" s="260">
        <v>0.51238786661806413</v>
      </c>
      <c r="O10" s="260">
        <v>0.5458678079173912</v>
      </c>
      <c r="P10" s="260">
        <v>0.49902009489336069</v>
      </c>
      <c r="Q10" s="260">
        <v>0.51464092306484743</v>
      </c>
      <c r="R10" s="260">
        <v>0.5147565796506508</v>
      </c>
      <c r="S10" s="260">
        <v>0.52385563588689588</v>
      </c>
      <c r="T10" s="260">
        <v>0.57062302913860674</v>
      </c>
      <c r="U10" s="260">
        <v>0.53171326408835295</v>
      </c>
      <c r="V10" s="260">
        <v>0.43605389902927039</v>
      </c>
      <c r="W10" s="260">
        <v>0.42200907160494261</v>
      </c>
      <c r="X10" s="260">
        <v>0.39858100487087511</v>
      </c>
      <c r="Y10" s="260">
        <v>0.3575615376970247</v>
      </c>
      <c r="DA10" s="68" t="s">
        <v>1584</v>
      </c>
    </row>
    <row r="11" spans="1:105" ht="12" customHeight="1" x14ac:dyDescent="0.25">
      <c r="A11" s="37" t="s">
        <v>159</v>
      </c>
      <c r="B11" s="226">
        <v>7.0831825441490552E-3</v>
      </c>
      <c r="C11" s="226">
        <v>9.6210122989016118E-3</v>
      </c>
      <c r="D11" s="226">
        <v>6.7958622568195766E-3</v>
      </c>
      <c r="E11" s="226">
        <v>5.023597870118357E-3</v>
      </c>
      <c r="F11" s="226">
        <v>3.8893158653462009E-3</v>
      </c>
      <c r="G11" s="226">
        <v>3.9956050260435893E-3</v>
      </c>
      <c r="H11" s="226">
        <v>4.1230670805517322E-3</v>
      </c>
      <c r="I11" s="226">
        <v>3.096202071825766E-3</v>
      </c>
      <c r="J11" s="226">
        <v>2.203259587921144E-3</v>
      </c>
      <c r="K11" s="226">
        <v>3.757000562546603E-3</v>
      </c>
      <c r="L11" s="226">
        <v>3.7266574234559799E-3</v>
      </c>
      <c r="M11" s="226">
        <v>4.9622568247467656E-3</v>
      </c>
      <c r="N11" s="226">
        <v>4.5179718316915914E-3</v>
      </c>
      <c r="O11" s="226">
        <v>3.8498247770057462E-3</v>
      </c>
      <c r="P11" s="226">
        <v>6.3849102517152959E-3</v>
      </c>
      <c r="Q11" s="226">
        <v>3.7652235224263052E-3</v>
      </c>
      <c r="R11" s="226">
        <v>3.9104281706175024E-3</v>
      </c>
      <c r="S11" s="226">
        <v>5.1507520663457481E-3</v>
      </c>
      <c r="T11" s="226">
        <v>4.8038744720221146E-3</v>
      </c>
      <c r="U11" s="226">
        <v>5.0136998855040658E-3</v>
      </c>
      <c r="V11" s="226">
        <v>7.0762065556305457E-3</v>
      </c>
      <c r="W11" s="226">
        <v>2.7380128801916519E-3</v>
      </c>
      <c r="X11" s="226">
        <v>3.3217371685074042E-3</v>
      </c>
      <c r="Y11" s="226">
        <v>1.2225217726417009E-3</v>
      </c>
      <c r="DA11" s="69" t="s">
        <v>1585</v>
      </c>
    </row>
    <row r="12" spans="1:105" ht="12" customHeight="1" x14ac:dyDescent="0.25">
      <c r="A12" s="37" t="s">
        <v>35</v>
      </c>
      <c r="B12" s="226">
        <v>0.79478326062487981</v>
      </c>
      <c r="C12" s="226">
        <v>0.79433034815713643</v>
      </c>
      <c r="D12" s="226">
        <v>0.6639361242157733</v>
      </c>
      <c r="E12" s="226">
        <v>0.58790015750915037</v>
      </c>
      <c r="F12" s="226">
        <v>0.57216592101420349</v>
      </c>
      <c r="G12" s="226">
        <v>0.59770660759654948</v>
      </c>
      <c r="H12" s="226">
        <v>0.60652970379953786</v>
      </c>
      <c r="I12" s="226">
        <v>0.63356685207922625</v>
      </c>
      <c r="J12" s="226">
        <v>0.66735228487806308</v>
      </c>
      <c r="K12" s="226">
        <v>0.51414873320259913</v>
      </c>
      <c r="L12" s="226">
        <v>0.53749436430694197</v>
      </c>
      <c r="M12" s="226">
        <v>0.49606421831062097</v>
      </c>
      <c r="N12" s="226">
        <v>0.41706526025441881</v>
      </c>
      <c r="O12" s="226">
        <v>0.4165608228610162</v>
      </c>
      <c r="P12" s="226">
        <v>0.39665544315070972</v>
      </c>
      <c r="Q12" s="226">
        <v>0.43564840699207491</v>
      </c>
      <c r="R12" s="226">
        <v>0.42615842422993128</v>
      </c>
      <c r="S12" s="226">
        <v>0.43336626320879568</v>
      </c>
      <c r="T12" s="226">
        <v>0.47409269397630771</v>
      </c>
      <c r="U12" s="226">
        <v>0.44661058871253317</v>
      </c>
      <c r="V12" s="226">
        <v>0.36730176107826218</v>
      </c>
      <c r="W12" s="226">
        <v>0.35627189281316779</v>
      </c>
      <c r="X12" s="226">
        <v>0.33078823206568159</v>
      </c>
      <c r="Y12" s="226">
        <v>0.29206170115164232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1588</v>
      </c>
    </row>
    <row r="15" spans="1:105" ht="12" customHeight="1" x14ac:dyDescent="0.25">
      <c r="A15" s="37" t="s">
        <v>40</v>
      </c>
      <c r="B15" s="226">
        <v>0.17557555706824379</v>
      </c>
      <c r="C15" s="226">
        <v>0.16450331351151359</v>
      </c>
      <c r="D15" s="226">
        <v>0.1835841785951319</v>
      </c>
      <c r="E15" s="226">
        <v>0.12784130617034661</v>
      </c>
      <c r="F15" s="226">
        <v>0.1139874987864606</v>
      </c>
      <c r="G15" s="226">
        <v>0.1198619030072724</v>
      </c>
      <c r="H15" s="226">
        <v>0.1254949990250025</v>
      </c>
      <c r="I15" s="226">
        <v>0.12830097062590479</v>
      </c>
      <c r="J15" s="226">
        <v>0.15874116296022961</v>
      </c>
      <c r="K15" s="226">
        <v>0.1215608524476674</v>
      </c>
      <c r="L15" s="226">
        <v>0.10485939375238471</v>
      </c>
      <c r="M15" s="226">
        <v>0.1032200037603011</v>
      </c>
      <c r="N15" s="226">
        <v>9.0804634531953698E-2</v>
      </c>
      <c r="O15" s="226">
        <v>0.12545716027936929</v>
      </c>
      <c r="P15" s="226">
        <v>9.5979741490935744E-2</v>
      </c>
      <c r="Q15" s="226">
        <v>7.5227292550346214E-2</v>
      </c>
      <c r="R15" s="226">
        <v>8.4687727250101971E-2</v>
      </c>
      <c r="S15" s="226">
        <v>8.5338620611754443E-2</v>
      </c>
      <c r="T15" s="226">
        <v>9.1726460690276845E-2</v>
      </c>
      <c r="U15" s="226">
        <v>8.0088975490315767E-2</v>
      </c>
      <c r="V15" s="226">
        <v>6.1675931395377713E-2</v>
      </c>
      <c r="W15" s="226">
        <v>6.299916591158318E-2</v>
      </c>
      <c r="X15" s="226">
        <v>6.447103563668613E-2</v>
      </c>
      <c r="Y15" s="226">
        <v>6.4277314772740693E-2</v>
      </c>
      <c r="DA15" s="69" t="s">
        <v>1589</v>
      </c>
    </row>
    <row r="16" spans="1:105" ht="12" customHeight="1" x14ac:dyDescent="0.25">
      <c r="A16" s="57" t="s">
        <v>1450</v>
      </c>
      <c r="B16" s="261">
        <v>5.7351963502086134</v>
      </c>
      <c r="C16" s="261">
        <v>5.5941161314871213</v>
      </c>
      <c r="D16" s="261">
        <v>5.3609650887127103</v>
      </c>
      <c r="E16" s="261">
        <v>4.1955362970811798</v>
      </c>
      <c r="F16" s="261">
        <v>3.937251957842014</v>
      </c>
      <c r="G16" s="261">
        <v>4.1468295047565924</v>
      </c>
      <c r="H16" s="261">
        <v>4.2440779135999653</v>
      </c>
      <c r="I16" s="261">
        <v>4.3674853347294631</v>
      </c>
      <c r="J16" s="261">
        <v>4.9110785146336484</v>
      </c>
      <c r="K16" s="261">
        <v>3.7303935862166888</v>
      </c>
      <c r="L16" s="261">
        <v>3.5637519525156458</v>
      </c>
      <c r="M16" s="261">
        <v>3.3969768520369699</v>
      </c>
      <c r="N16" s="261">
        <v>2.8929279206024519</v>
      </c>
      <c r="O16" s="261">
        <v>3.4072577138381459</v>
      </c>
      <c r="P16" s="261">
        <v>2.927908469751745</v>
      </c>
      <c r="Q16" s="261">
        <v>2.7620991395631158</v>
      </c>
      <c r="R16" s="261">
        <v>2.796966818670314</v>
      </c>
      <c r="S16" s="261">
        <v>2.8230494262776271</v>
      </c>
      <c r="T16" s="261">
        <v>3.0835304796367291</v>
      </c>
      <c r="U16" s="261">
        <v>2.8352720810467238</v>
      </c>
      <c r="V16" s="261">
        <v>2.192994571428966</v>
      </c>
      <c r="W16" s="261">
        <v>2.1526830121786888</v>
      </c>
      <c r="X16" s="261">
        <v>2.0793886795857168</v>
      </c>
      <c r="Y16" s="261">
        <v>1.8934134773668529</v>
      </c>
      <c r="DA16" s="70" t="s">
        <v>1590</v>
      </c>
    </row>
    <row r="17" spans="1:105" ht="12" customHeight="1" x14ac:dyDescent="0.25">
      <c r="A17" s="57" t="s">
        <v>1452</v>
      </c>
      <c r="B17" s="261">
        <v>86.335403255049897</v>
      </c>
      <c r="C17" s="261">
        <v>85.935384184035854</v>
      </c>
      <c r="D17" s="261">
        <v>74.201551068644875</v>
      </c>
      <c r="E17" s="261">
        <v>64.070722532974173</v>
      </c>
      <c r="F17" s="261">
        <v>61.679844704909797</v>
      </c>
      <c r="G17" s="261">
        <v>64.432588821608149</v>
      </c>
      <c r="H17" s="261">
        <v>65.592032064728585</v>
      </c>
      <c r="I17" s="261">
        <v>68.120509270190567</v>
      </c>
      <c r="J17" s="261">
        <v>72.81369164989944</v>
      </c>
      <c r="K17" s="261">
        <v>56.550226290126588</v>
      </c>
      <c r="L17" s="261">
        <v>58.005145124447751</v>
      </c>
      <c r="M17" s="261">
        <v>53.924569299081412</v>
      </c>
      <c r="N17" s="261">
        <v>45.679442832645712</v>
      </c>
      <c r="O17" s="261">
        <v>47.241523741819421</v>
      </c>
      <c r="P17" s="261">
        <v>44.07767301970226</v>
      </c>
      <c r="Q17" s="261">
        <v>46.596194559983189</v>
      </c>
      <c r="R17" s="261">
        <v>46.041800594317657</v>
      </c>
      <c r="S17" s="261">
        <v>47.028689884437689</v>
      </c>
      <c r="T17" s="261">
        <v>51.236984135279222</v>
      </c>
      <c r="U17" s="261">
        <v>48.122801042626477</v>
      </c>
      <c r="V17" s="261">
        <v>39.30266329949788</v>
      </c>
      <c r="W17" s="261">
        <v>38.320575034873393</v>
      </c>
      <c r="X17" s="261">
        <v>35.999274991847543</v>
      </c>
      <c r="Y17" s="261">
        <v>31.44579527253568</v>
      </c>
      <c r="DA17" s="70" t="s">
        <v>1591</v>
      </c>
    </row>
    <row r="18" spans="1:105" ht="12" customHeight="1" x14ac:dyDescent="0.25">
      <c r="A18" s="18" t="s">
        <v>28</v>
      </c>
      <c r="B18" s="230">
        <v>5.6217129454776096</v>
      </c>
      <c r="C18" s="230">
        <v>5.9271664285315708</v>
      </c>
      <c r="D18" s="230">
        <v>4.1006405901078242</v>
      </c>
      <c r="E18" s="230">
        <v>3.3844659689851162</v>
      </c>
      <c r="F18" s="230">
        <v>3.2514433373277138</v>
      </c>
      <c r="G18" s="230">
        <v>3.1192947097225621</v>
      </c>
      <c r="H18" s="230">
        <v>2.9774087080321672</v>
      </c>
      <c r="I18" s="230">
        <v>4.0521695427071682</v>
      </c>
      <c r="J18" s="230">
        <v>3.8136067850728441</v>
      </c>
      <c r="K18" s="230">
        <v>2.8639693990828792</v>
      </c>
      <c r="L18" s="230">
        <v>3.010534410750425</v>
      </c>
      <c r="M18" s="230">
        <v>2.9835685312753508</v>
      </c>
      <c r="N18" s="230">
        <v>2.692449462907927</v>
      </c>
      <c r="O18" s="230">
        <v>2.6077359255693069</v>
      </c>
      <c r="P18" s="230">
        <v>2.8311723465810692</v>
      </c>
      <c r="Q18" s="230">
        <v>2.471484628895682</v>
      </c>
      <c r="R18" s="230">
        <v>2.4665903694554361</v>
      </c>
      <c r="S18" s="230">
        <v>3.0242799060692578</v>
      </c>
      <c r="T18" s="230">
        <v>3.4235865339719558</v>
      </c>
      <c r="U18" s="230">
        <v>2.0170373281823428</v>
      </c>
      <c r="V18" s="230">
        <v>1.5688374825893721</v>
      </c>
      <c r="W18" s="230">
        <v>1.5672299256207609</v>
      </c>
      <c r="X18" s="230">
        <v>1.550767337045549</v>
      </c>
      <c r="Y18" s="230">
        <v>1.1342194732981741</v>
      </c>
      <c r="DA18" s="71" t="s">
        <v>1592</v>
      </c>
    </row>
    <row r="19" spans="1:105" ht="12" customHeight="1" x14ac:dyDescent="0.25">
      <c r="A19" s="18" t="s">
        <v>31</v>
      </c>
      <c r="B19" s="230">
        <v>0.12983179235213399</v>
      </c>
      <c r="C19" s="230">
        <v>0.13155165598533841</v>
      </c>
      <c r="D19" s="230">
        <v>0.1315348088917562</v>
      </c>
      <c r="E19" s="230">
        <v>0.11396332290754051</v>
      </c>
      <c r="F19" s="230">
        <v>0.1094841225655943</v>
      </c>
      <c r="G19" s="230">
        <v>0.1128586839265578</v>
      </c>
      <c r="H19" s="230">
        <v>0.115748626830889</v>
      </c>
      <c r="I19" s="230">
        <v>0.11358742326635091</v>
      </c>
      <c r="J19" s="230">
        <v>0.1230804339158607</v>
      </c>
      <c r="K19" s="230">
        <v>0.2128734903576483</v>
      </c>
      <c r="L19" s="230">
        <v>0.20768476605281061</v>
      </c>
      <c r="M19" s="230">
        <v>0.21997113382110861</v>
      </c>
      <c r="N19" s="230">
        <v>0.20212962117851641</v>
      </c>
      <c r="O19" s="230">
        <v>0.22732681077765499</v>
      </c>
      <c r="P19" s="230">
        <v>0.10413457777740499</v>
      </c>
      <c r="Q19" s="230">
        <v>2.9777667817262678E-2</v>
      </c>
      <c r="R19" s="230">
        <v>4.969487496960294E-2</v>
      </c>
      <c r="S19" s="230">
        <v>4.675519894675411E-2</v>
      </c>
      <c r="T19" s="230">
        <v>4.4491675202086113E-2</v>
      </c>
      <c r="U19" s="230">
        <v>3.9001830712097611E-2</v>
      </c>
      <c r="V19" s="230">
        <v>3.2829618746820027E-2</v>
      </c>
      <c r="W19" s="230">
        <v>5.8585986100937529E-2</v>
      </c>
      <c r="X19" s="230">
        <v>0.1561539431256381</v>
      </c>
      <c r="Y19" s="230">
        <v>5.5615881771837718E-2</v>
      </c>
      <c r="DA19" s="71" t="s">
        <v>1593</v>
      </c>
    </row>
    <row r="20" spans="1:105" ht="12" customHeight="1" x14ac:dyDescent="0.25">
      <c r="A20" s="18" t="s">
        <v>159</v>
      </c>
      <c r="B20" s="295">
        <v>0.70444103936916025</v>
      </c>
      <c r="C20" s="295">
        <v>0.95168629732045851</v>
      </c>
      <c r="D20" s="295">
        <v>0.71400299944000245</v>
      </c>
      <c r="E20" s="295">
        <v>0.51529086789837708</v>
      </c>
      <c r="F20" s="295">
        <v>0.39599551069678413</v>
      </c>
      <c r="G20" s="295">
        <v>0.40823600186435738</v>
      </c>
      <c r="H20" s="295">
        <v>0.41867637362739762</v>
      </c>
      <c r="I20" s="295">
        <v>0.30809370714170109</v>
      </c>
      <c r="J20" s="295">
        <v>0.22313405062274869</v>
      </c>
      <c r="K20" s="295">
        <v>0.38584489970505947</v>
      </c>
      <c r="L20" s="295">
        <v>0.37636763320868788</v>
      </c>
      <c r="M20" s="295">
        <v>0.49831409724032089</v>
      </c>
      <c r="N20" s="295">
        <v>0.45786492054132139</v>
      </c>
      <c r="O20" s="295">
        <v>0.41221639706322089</v>
      </c>
      <c r="P20" s="295">
        <v>0.66067307244450457</v>
      </c>
      <c r="Q20" s="295">
        <v>0.38381912318990552</v>
      </c>
      <c r="R20" s="295">
        <v>0.4038199843915074</v>
      </c>
      <c r="S20" s="295">
        <v>0.52391399257054494</v>
      </c>
      <c r="T20" s="295">
        <v>0.49081080503754199</v>
      </c>
      <c r="U20" s="295">
        <v>0.52361061133643916</v>
      </c>
      <c r="V20" s="295">
        <v>0.73434633259810178</v>
      </c>
      <c r="W20" s="295">
        <v>0.28666184776991788</v>
      </c>
      <c r="X20" s="295">
        <v>0.34921011768785698</v>
      </c>
      <c r="Y20" s="295">
        <v>0.13003895280215441</v>
      </c>
      <c r="DA20" s="122" t="s">
        <v>1594</v>
      </c>
    </row>
    <row r="21" spans="1:105" ht="12" customHeight="1" x14ac:dyDescent="0.25">
      <c r="A21" s="18" t="s">
        <v>32</v>
      </c>
      <c r="B21" s="295">
        <v>2.728842087832581</v>
      </c>
      <c r="C21" s="295">
        <v>2.2332656521142189</v>
      </c>
      <c r="D21" s="295">
        <v>1.1696564518024151</v>
      </c>
      <c r="E21" s="295">
        <v>1.197661052914045</v>
      </c>
      <c r="F21" s="295">
        <v>1.0620809385950181</v>
      </c>
      <c r="G21" s="295">
        <v>1.186052203230652</v>
      </c>
      <c r="H21" s="295">
        <v>1.964988054651478</v>
      </c>
      <c r="I21" s="295">
        <v>2.111939698986391</v>
      </c>
      <c r="J21" s="295">
        <v>2.6864387911423542</v>
      </c>
      <c r="K21" s="295">
        <v>1.548713060628699</v>
      </c>
      <c r="L21" s="295">
        <v>1.4270204224676311</v>
      </c>
      <c r="M21" s="295">
        <v>1.600350364611824</v>
      </c>
      <c r="N21" s="295">
        <v>1.0724243676054139</v>
      </c>
      <c r="O21" s="295">
        <v>0.45940334023734791</v>
      </c>
      <c r="P21" s="295">
        <v>0.42090660631929949</v>
      </c>
      <c r="Q21" s="295">
        <v>0.36539335964646558</v>
      </c>
      <c r="R21" s="295">
        <v>0.34872105131288289</v>
      </c>
      <c r="S21" s="295">
        <v>0.40895721249115707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1595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0</v>
      </c>
      <c r="H22" s="295">
        <v>0</v>
      </c>
      <c r="I22" s="295">
        <v>0</v>
      </c>
      <c r="J22" s="295">
        <v>0</v>
      </c>
      <c r="K22" s="295">
        <v>0</v>
      </c>
      <c r="L22" s="295">
        <v>0</v>
      </c>
      <c r="M22" s="295">
        <v>0</v>
      </c>
      <c r="N22" s="295">
        <v>0</v>
      </c>
      <c r="O22" s="295">
        <v>0</v>
      </c>
      <c r="P22" s="295">
        <v>0</v>
      </c>
      <c r="Q22" s="295">
        <v>0</v>
      </c>
      <c r="R22" s="295">
        <v>3.3354391746071271E-4</v>
      </c>
      <c r="S22" s="295">
        <v>0</v>
      </c>
      <c r="T22" s="295">
        <v>0</v>
      </c>
      <c r="U22" s="295">
        <v>1.7793893074541829E-2</v>
      </c>
      <c r="V22" s="295">
        <v>1.046341883219941E-2</v>
      </c>
      <c r="W22" s="295">
        <v>6.5134789536532695E-4</v>
      </c>
      <c r="X22" s="295">
        <v>4.8578068910036038E-4</v>
      </c>
      <c r="Y22" s="295">
        <v>7.738908000539254E-4</v>
      </c>
      <c r="DA22" s="122" t="s">
        <v>1596</v>
      </c>
    </row>
    <row r="23" spans="1:105" ht="12" customHeight="1" x14ac:dyDescent="0.25">
      <c r="A23" s="18" t="s">
        <v>35</v>
      </c>
      <c r="B23" s="295">
        <v>77.150575390018403</v>
      </c>
      <c r="C23" s="295">
        <v>76.691714150084266</v>
      </c>
      <c r="D23" s="295">
        <v>68.085716218402879</v>
      </c>
      <c r="E23" s="295">
        <v>58.859341320269102</v>
      </c>
      <c r="F23" s="295">
        <v>56.860840795724691</v>
      </c>
      <c r="G23" s="295">
        <v>59.606147222864017</v>
      </c>
      <c r="H23" s="295">
        <v>60.11521030158665</v>
      </c>
      <c r="I23" s="295">
        <v>61.534718898088947</v>
      </c>
      <c r="J23" s="295">
        <v>65.967431589145633</v>
      </c>
      <c r="K23" s="295">
        <v>51.538825440352298</v>
      </c>
      <c r="L23" s="295">
        <v>52.983537891968197</v>
      </c>
      <c r="M23" s="295">
        <v>48.62236517213281</v>
      </c>
      <c r="N23" s="295">
        <v>41.254574460412528</v>
      </c>
      <c r="O23" s="295">
        <v>43.534841268171888</v>
      </c>
      <c r="P23" s="295">
        <v>40.06078641657998</v>
      </c>
      <c r="Q23" s="295">
        <v>43.345719780433868</v>
      </c>
      <c r="R23" s="295">
        <v>42.772640770270783</v>
      </c>
      <c r="S23" s="295">
        <v>43.024783574359972</v>
      </c>
      <c r="T23" s="295">
        <v>47.278095121067629</v>
      </c>
      <c r="U23" s="295">
        <v>45.525357379321058</v>
      </c>
      <c r="V23" s="295">
        <v>36.956186446731387</v>
      </c>
      <c r="W23" s="295">
        <v>36.407445927486407</v>
      </c>
      <c r="X23" s="295">
        <v>33.942657813299398</v>
      </c>
      <c r="Y23" s="295">
        <v>30.125147073863459</v>
      </c>
      <c r="DA23" s="122" t="s">
        <v>1597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0</v>
      </c>
      <c r="K24" s="295">
        <v>0</v>
      </c>
      <c r="L24" s="295">
        <v>0</v>
      </c>
      <c r="M24" s="295">
        <v>0</v>
      </c>
      <c r="N24" s="295">
        <v>0</v>
      </c>
      <c r="O24" s="295">
        <v>0</v>
      </c>
      <c r="P24" s="295">
        <v>0</v>
      </c>
      <c r="Q24" s="295">
        <v>0</v>
      </c>
      <c r="R24" s="295">
        <v>0</v>
      </c>
      <c r="S24" s="295">
        <v>0</v>
      </c>
      <c r="T24" s="295">
        <v>0</v>
      </c>
      <c r="U24" s="295">
        <v>0</v>
      </c>
      <c r="V24" s="295">
        <v>0</v>
      </c>
      <c r="W24" s="295">
        <v>0</v>
      </c>
      <c r="X24" s="295">
        <v>0</v>
      </c>
      <c r="Y24" s="295">
        <v>0</v>
      </c>
      <c r="DA24" s="122" t="s">
        <v>1598</v>
      </c>
    </row>
    <row r="25" spans="1:105" ht="12" customHeight="1" x14ac:dyDescent="0.25">
      <c r="A25" s="57" t="s">
        <v>1461</v>
      </c>
      <c r="B25" s="261">
        <v>79.022846862973722</v>
      </c>
      <c r="C25" s="261">
        <v>78.716059272818214</v>
      </c>
      <c r="D25" s="261">
        <v>67.657679351460473</v>
      </c>
      <c r="E25" s="261">
        <v>58.390512889780062</v>
      </c>
      <c r="F25" s="261">
        <v>56.193496561378637</v>
      </c>
      <c r="G25" s="261">
        <v>58.642456019100507</v>
      </c>
      <c r="H25" s="261">
        <v>59.715272961523013</v>
      </c>
      <c r="I25" s="261">
        <v>62.236058012097033</v>
      </c>
      <c r="J25" s="261">
        <v>66.291378622316415</v>
      </c>
      <c r="K25" s="261">
        <v>51.526353124855781</v>
      </c>
      <c r="L25" s="261">
        <v>52.85832061533425</v>
      </c>
      <c r="M25" s="261">
        <v>49.22411049209483</v>
      </c>
      <c r="N25" s="261">
        <v>41.719656593895202</v>
      </c>
      <c r="O25" s="261">
        <v>43.049673271410818</v>
      </c>
      <c r="P25" s="261">
        <v>40.280438323148893</v>
      </c>
      <c r="Q25" s="261">
        <v>42.422568726986512</v>
      </c>
      <c r="R25" s="261">
        <v>41.344713494510202</v>
      </c>
      <c r="S25" s="261">
        <v>42.454980653281893</v>
      </c>
      <c r="T25" s="261">
        <v>46.491140127070487</v>
      </c>
      <c r="U25" s="261">
        <v>43.60715814590683</v>
      </c>
      <c r="V25" s="261">
        <v>35.137589713608129</v>
      </c>
      <c r="W25" s="261">
        <v>34.008261370183412</v>
      </c>
      <c r="X25" s="261">
        <v>32.091953507186354</v>
      </c>
      <c r="Y25" s="261">
        <v>27.655950663758521</v>
      </c>
      <c r="DA25" s="70" t="s">
        <v>1599</v>
      </c>
    </row>
    <row r="26" spans="1:105" ht="12" customHeight="1" x14ac:dyDescent="0.25">
      <c r="A26" s="18" t="s">
        <v>28</v>
      </c>
      <c r="B26" s="230">
        <v>6.3547924558416113</v>
      </c>
      <c r="C26" s="230">
        <v>6.7000775154929322</v>
      </c>
      <c r="D26" s="230">
        <v>4.6353700622686604</v>
      </c>
      <c r="E26" s="230">
        <v>3.8258052332716601</v>
      </c>
      <c r="F26" s="230">
        <v>3.6754362577812478</v>
      </c>
      <c r="G26" s="230">
        <v>3.5260552577373732</v>
      </c>
      <c r="H26" s="230">
        <v>3.3656671159243001</v>
      </c>
      <c r="I26" s="230">
        <v>4.5805783200833492</v>
      </c>
      <c r="J26" s="230">
        <v>4.2750678858710947</v>
      </c>
      <c r="K26" s="230">
        <v>3.2163307122489009</v>
      </c>
      <c r="L26" s="230">
        <v>3.386424572196483</v>
      </c>
      <c r="M26" s="230">
        <v>3.3609943984887258</v>
      </c>
      <c r="N26" s="230">
        <v>3.0370301593833329</v>
      </c>
      <c r="O26" s="230">
        <v>2.9449458410176188</v>
      </c>
      <c r="P26" s="230">
        <v>3.198877779778083</v>
      </c>
      <c r="Q26" s="230">
        <v>2.7924747400082341</v>
      </c>
      <c r="R26" s="230">
        <v>2.718475765843642</v>
      </c>
      <c r="S26" s="230">
        <v>3.3331159221189459</v>
      </c>
      <c r="T26" s="230">
        <v>3.7731992876166709</v>
      </c>
      <c r="U26" s="230">
        <v>2.2230148805276841</v>
      </c>
      <c r="V26" s="230">
        <v>1.680514230553718</v>
      </c>
      <c r="W26" s="230">
        <v>1.6776134556341069</v>
      </c>
      <c r="X26" s="230">
        <v>1.65999136990383</v>
      </c>
      <c r="Y26" s="230">
        <v>1.1842924320822139</v>
      </c>
      <c r="DA26" s="71" t="s">
        <v>1600</v>
      </c>
    </row>
    <row r="27" spans="1:105" ht="12" customHeight="1" x14ac:dyDescent="0.25">
      <c r="A27" s="18" t="s">
        <v>31</v>
      </c>
      <c r="B27" s="295">
        <v>0.1215139295546851</v>
      </c>
      <c r="C27" s="295">
        <v>0.1231236076203012</v>
      </c>
      <c r="D27" s="295">
        <v>0.1231078398602968</v>
      </c>
      <c r="E27" s="295">
        <v>0.1066620967077567</v>
      </c>
      <c r="F27" s="295">
        <v>0.1024698628569265</v>
      </c>
      <c r="G27" s="295">
        <v>0.1056282280313201</v>
      </c>
      <c r="H27" s="295">
        <v>0.1083330225360552</v>
      </c>
      <c r="I27" s="295">
        <v>0.10631027962434721</v>
      </c>
      <c r="J27" s="295">
        <v>0.1148398028556296</v>
      </c>
      <c r="K27" s="295">
        <v>0.19923544027815329</v>
      </c>
      <c r="L27" s="295">
        <v>0.19437913915010091</v>
      </c>
      <c r="M27" s="295">
        <v>0.20587836287976061</v>
      </c>
      <c r="N27" s="295">
        <v>0.18917989271984131</v>
      </c>
      <c r="O27" s="295">
        <v>0.21276278768305221</v>
      </c>
      <c r="P27" s="295">
        <v>9.7463044443924882E-2</v>
      </c>
      <c r="Q27" s="295">
        <v>2.7869918175632381E-2</v>
      </c>
      <c r="R27" s="295">
        <v>4.5708200647406987E-2</v>
      </c>
      <c r="S27" s="295">
        <v>4.3186889253389968E-2</v>
      </c>
      <c r="T27" s="295">
        <v>4.1299850571211619E-2</v>
      </c>
      <c r="U27" s="295">
        <v>3.6364583140990968E-2</v>
      </c>
      <c r="V27" s="295">
        <v>3.0104603620693709E-2</v>
      </c>
      <c r="W27" s="295">
        <v>5.3455003476524363E-2</v>
      </c>
      <c r="X27" s="295">
        <v>0.14293358243013249</v>
      </c>
      <c r="Y27" s="295">
        <v>5.0182696515385677E-2</v>
      </c>
      <c r="DA27" s="122" t="s">
        <v>1601</v>
      </c>
    </row>
    <row r="28" spans="1:105" ht="12" customHeight="1" x14ac:dyDescent="0.25">
      <c r="A28" s="18" t="s">
        <v>159</v>
      </c>
      <c r="B28" s="295">
        <v>0.69427025040331181</v>
      </c>
      <c r="C28" s="295">
        <v>0.93794575701859806</v>
      </c>
      <c r="D28" s="295">
        <v>0.70369415395480728</v>
      </c>
      <c r="E28" s="295">
        <v>0.50785104769977429</v>
      </c>
      <c r="F28" s="295">
        <v>0.39027808859098628</v>
      </c>
      <c r="G28" s="295">
        <v>0.40234185034396558</v>
      </c>
      <c r="H28" s="295">
        <v>0.41263148299330787</v>
      </c>
      <c r="I28" s="295">
        <v>0.30364541991549082</v>
      </c>
      <c r="J28" s="295">
        <v>0.21893852088768251</v>
      </c>
      <c r="K28" s="295">
        <v>0.3802740331184627</v>
      </c>
      <c r="L28" s="295">
        <v>0.37093360032728517</v>
      </c>
      <c r="M28" s="295">
        <v>0.49111938932512411</v>
      </c>
      <c r="N28" s="295">
        <v>0.45125422181505009</v>
      </c>
      <c r="O28" s="295">
        <v>0.40626477620571527</v>
      </c>
      <c r="P28" s="295">
        <v>0.65113420968706326</v>
      </c>
      <c r="Q28" s="295">
        <v>0.37827750496374768</v>
      </c>
      <c r="R28" s="295">
        <v>0.39009400153429202</v>
      </c>
      <c r="S28" s="295">
        <v>0.50830365438878589</v>
      </c>
      <c r="T28" s="295">
        <v>0.47803973721556159</v>
      </c>
      <c r="U28" s="295">
        <v>0.51176517285672374</v>
      </c>
      <c r="V28" s="295">
        <v>0.70260963485916728</v>
      </c>
      <c r="W28" s="295">
        <v>0.27373920714208649</v>
      </c>
      <c r="X28" s="295">
        <v>0.33430792527378023</v>
      </c>
      <c r="Y28" s="295">
        <v>0.1221887006114683</v>
      </c>
      <c r="DA28" s="122" t="s">
        <v>1602</v>
      </c>
    </row>
    <row r="29" spans="1:105" ht="12" customHeight="1" x14ac:dyDescent="0.25">
      <c r="A29" s="18" t="s">
        <v>32</v>
      </c>
      <c r="B29" s="295">
        <v>2.6756850214711978</v>
      </c>
      <c r="C29" s="295">
        <v>2.1897622735195541</v>
      </c>
      <c r="D29" s="295">
        <v>1.1468718773832101</v>
      </c>
      <c r="E29" s="295">
        <v>1.174330956844337</v>
      </c>
      <c r="F29" s="295">
        <v>1.0413919045223661</v>
      </c>
      <c r="G29" s="295">
        <v>1.16294824424515</v>
      </c>
      <c r="H29" s="295">
        <v>1.926710647216958</v>
      </c>
      <c r="I29" s="295">
        <v>2.0707997153901139</v>
      </c>
      <c r="J29" s="295">
        <v>2.6341077289188259</v>
      </c>
      <c r="K29" s="295">
        <v>1.518544571471466</v>
      </c>
      <c r="L29" s="295">
        <v>1.399222471228756</v>
      </c>
      <c r="M29" s="295">
        <v>1.569175995485649</v>
      </c>
      <c r="N29" s="295">
        <v>1.0515338464827191</v>
      </c>
      <c r="O29" s="295">
        <v>0.45045429406405518</v>
      </c>
      <c r="P29" s="295">
        <v>0.41270746555412952</v>
      </c>
      <c r="Q29" s="295">
        <v>0.3582756011094872</v>
      </c>
      <c r="R29" s="295">
        <v>0.33700971611506458</v>
      </c>
      <c r="S29" s="295">
        <v>0.39889811125719488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1603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2.9961781375849268E-4</v>
      </c>
      <c r="S30" s="295">
        <v>0</v>
      </c>
      <c r="T30" s="295">
        <v>0</v>
      </c>
      <c r="U30" s="295">
        <v>1.5984004091079178E-2</v>
      </c>
      <c r="V30" s="295">
        <v>9.3473591222726395E-3</v>
      </c>
      <c r="W30" s="295">
        <v>5.7905123903116251E-4</v>
      </c>
      <c r="X30" s="295">
        <v>4.3437086695297708E-4</v>
      </c>
      <c r="Y30" s="295">
        <v>6.8860950683478841E-4</v>
      </c>
      <c r="DA30" s="122" t="s">
        <v>1604</v>
      </c>
    </row>
    <row r="31" spans="1:105" ht="12" customHeight="1" x14ac:dyDescent="0.25">
      <c r="A31" s="18" t="s">
        <v>35</v>
      </c>
      <c r="B31" s="295">
        <v>69.176585205702921</v>
      </c>
      <c r="C31" s="295">
        <v>68.765150119166833</v>
      </c>
      <c r="D31" s="295">
        <v>61.048635417993488</v>
      </c>
      <c r="E31" s="295">
        <v>52.775863555256528</v>
      </c>
      <c r="F31" s="295">
        <v>50.983920447627114</v>
      </c>
      <c r="G31" s="295">
        <v>53.445482438742708</v>
      </c>
      <c r="H31" s="295">
        <v>53.901930692852403</v>
      </c>
      <c r="I31" s="295">
        <v>55.174724277083733</v>
      </c>
      <c r="J31" s="295">
        <v>59.048424683783168</v>
      </c>
      <c r="K31" s="295">
        <v>46.211968367738798</v>
      </c>
      <c r="L31" s="295">
        <v>47.50736083243163</v>
      </c>
      <c r="M31" s="295">
        <v>43.596942345915572</v>
      </c>
      <c r="N31" s="295">
        <v>36.990658473494257</v>
      </c>
      <c r="O31" s="295">
        <v>39.035245572440381</v>
      </c>
      <c r="P31" s="295">
        <v>35.920255823685693</v>
      </c>
      <c r="Q31" s="295">
        <v>38.865670962729411</v>
      </c>
      <c r="R31" s="295">
        <v>37.85312619255604</v>
      </c>
      <c r="S31" s="295">
        <v>38.171476076263573</v>
      </c>
      <c r="T31" s="295">
        <v>42.19860125166705</v>
      </c>
      <c r="U31" s="295">
        <v>40.82002950529035</v>
      </c>
      <c r="V31" s="295">
        <v>32.715013885452279</v>
      </c>
      <c r="W31" s="295">
        <v>32.002874652691673</v>
      </c>
      <c r="X31" s="295">
        <v>29.954286258711651</v>
      </c>
      <c r="Y31" s="295">
        <v>26.29859822504261</v>
      </c>
      <c r="DA31" s="122" t="s">
        <v>1605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0</v>
      </c>
      <c r="W32" s="295">
        <v>0</v>
      </c>
      <c r="X32" s="295">
        <v>0</v>
      </c>
      <c r="Y32" s="295">
        <v>0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7.6486788623234574</v>
      </c>
      <c r="C33" s="261">
        <f t="shared" si="0"/>
        <v>7.4836310444020411</v>
      </c>
      <c r="D33" s="261">
        <f t="shared" si="0"/>
        <v>7.1268836656962682</v>
      </c>
      <c r="E33" s="261">
        <f t="shared" si="0"/>
        <v>5.5901685113532498</v>
      </c>
      <c r="F33" s="261">
        <f t="shared" si="0"/>
        <v>5.2433797217748799</v>
      </c>
      <c r="G33" s="261">
        <f t="shared" si="0"/>
        <v>5.5233436212950098</v>
      </c>
      <c r="H33" s="261">
        <f t="shared" si="0"/>
        <v>5.6588169396562735</v>
      </c>
      <c r="I33" s="261">
        <f t="shared" si="0"/>
        <v>5.7917572886483049</v>
      </c>
      <c r="J33" s="261">
        <f t="shared" si="0"/>
        <v>6.4917104430161761</v>
      </c>
      <c r="K33" s="261">
        <f t="shared" si="0"/>
        <v>4.9326755220480161</v>
      </c>
      <c r="L33" s="261">
        <f t="shared" si="0"/>
        <v>4.7239914995109231</v>
      </c>
      <c r="M33" s="261">
        <f t="shared" si="0"/>
        <v>4.504193160359609</v>
      </c>
      <c r="N33" s="261">
        <f t="shared" si="0"/>
        <v>3.8342180388397118</v>
      </c>
      <c r="O33" s="261">
        <f t="shared" si="0"/>
        <v>4.4944083529683789</v>
      </c>
      <c r="P33" s="261">
        <f t="shared" si="0"/>
        <v>3.8709348397708827</v>
      </c>
      <c r="Q33" s="261">
        <f t="shared" si="0"/>
        <v>3.6659344423837319</v>
      </c>
      <c r="R33" s="261">
        <f t="shared" si="0"/>
        <v>3.7068669063623205</v>
      </c>
      <c r="S33" s="261">
        <f t="shared" si="0"/>
        <v>3.7420247999364711</v>
      </c>
      <c r="T33" s="261">
        <f t="shared" si="0"/>
        <v>4.0872530165782797</v>
      </c>
      <c r="U33" s="261">
        <f t="shared" si="0"/>
        <v>3.7610854743074302</v>
      </c>
      <c r="V33" s="261">
        <f t="shared" si="0"/>
        <v>2.9129068662235249</v>
      </c>
      <c r="W33" s="261">
        <f t="shared" si="0"/>
        <v>2.8577588100963927</v>
      </c>
      <c r="X33" s="261">
        <f t="shared" si="0"/>
        <v>2.7580760361655789</v>
      </c>
      <c r="Y33" s="261">
        <f t="shared" si="0"/>
        <v>2.5067815479968352</v>
      </c>
      <c r="DA33" s="70"/>
    </row>
    <row r="34" spans="1:105" ht="12" customHeight="1" x14ac:dyDescent="0.25">
      <c r="A34" s="60" t="s">
        <v>1471</v>
      </c>
      <c r="B34" s="262">
        <v>7.3502993372805809</v>
      </c>
      <c r="C34" s="262">
        <v>7.1694891653438804</v>
      </c>
      <c r="D34" s="262">
        <v>6.8706798743370054</v>
      </c>
      <c r="E34" s="262">
        <v>5.377051766126665</v>
      </c>
      <c r="F34" s="262">
        <v>5.046031328182889</v>
      </c>
      <c r="G34" s="262">
        <v>5.3146285322069646</v>
      </c>
      <c r="H34" s="262">
        <v>5.4392633086688091</v>
      </c>
      <c r="I34" s="262">
        <v>5.5974238022865492</v>
      </c>
      <c r="J34" s="262">
        <v>6.2940996170308221</v>
      </c>
      <c r="K34" s="262">
        <v>4.7809190532015364</v>
      </c>
      <c r="L34" s="262">
        <v>4.5673490522875158</v>
      </c>
      <c r="M34" s="262">
        <v>4.3536079986828344</v>
      </c>
      <c r="N34" s="262">
        <v>3.707612587114169</v>
      </c>
      <c r="O34" s="262">
        <v>4.3667840796867772</v>
      </c>
      <c r="P34" s="262">
        <v>3.752444096190648</v>
      </c>
      <c r="Q34" s="262">
        <v>3.5399407858626439</v>
      </c>
      <c r="R34" s="262">
        <v>3.584627639282199</v>
      </c>
      <c r="S34" s="262">
        <v>3.618055435246605</v>
      </c>
      <c r="T34" s="262">
        <v>3.9518912094672931</v>
      </c>
      <c r="U34" s="262">
        <v>3.6337201423923049</v>
      </c>
      <c r="V34" s="262">
        <v>2.810569257048702</v>
      </c>
      <c r="W34" s="262">
        <v>2.7589054587846218</v>
      </c>
      <c r="X34" s="262">
        <v>2.664970525891706</v>
      </c>
      <c r="Y34" s="262">
        <v>2.4266223818791262</v>
      </c>
      <c r="DA34" s="72" t="s">
        <v>1607</v>
      </c>
    </row>
    <row r="35" spans="1:105" ht="12" customHeight="1" x14ac:dyDescent="0.25">
      <c r="A35" s="60" t="s">
        <v>1473</v>
      </c>
      <c r="B35" s="262">
        <v>0.29837952504287618</v>
      </c>
      <c r="C35" s="262">
        <v>0.31414187905816099</v>
      </c>
      <c r="D35" s="262">
        <v>0.25620379135926269</v>
      </c>
      <c r="E35" s="262">
        <v>0.2131167452265843</v>
      </c>
      <c r="F35" s="262">
        <v>0.19734839359199099</v>
      </c>
      <c r="G35" s="262">
        <v>0.2087150890880449</v>
      </c>
      <c r="H35" s="262">
        <v>0.2195536309874643</v>
      </c>
      <c r="I35" s="262">
        <v>0.1943334863617554</v>
      </c>
      <c r="J35" s="262">
        <v>0.19761082598535371</v>
      </c>
      <c r="K35" s="262">
        <v>0.15175646884647939</v>
      </c>
      <c r="L35" s="262">
        <v>0.15664244722340701</v>
      </c>
      <c r="M35" s="262">
        <v>0.15058516167677469</v>
      </c>
      <c r="N35" s="262">
        <v>0.1266054517255428</v>
      </c>
      <c r="O35" s="262">
        <v>0.12762427328160211</v>
      </c>
      <c r="P35" s="262">
        <v>0.1184907435802349</v>
      </c>
      <c r="Q35" s="262">
        <v>0.12599365652108779</v>
      </c>
      <c r="R35" s="262">
        <v>0.12223926708012151</v>
      </c>
      <c r="S35" s="262">
        <v>0.12396936468986609</v>
      </c>
      <c r="T35" s="262">
        <v>0.13536180711098669</v>
      </c>
      <c r="U35" s="262">
        <v>0.12736533191512539</v>
      </c>
      <c r="V35" s="262">
        <v>0.1023376091748231</v>
      </c>
      <c r="W35" s="262">
        <v>9.8853351311770685E-2</v>
      </c>
      <c r="X35" s="262">
        <v>9.310551027387283E-2</v>
      </c>
      <c r="Y35" s="262">
        <v>8.0159166117709027E-2</v>
      </c>
      <c r="DA35" s="72" t="s">
        <v>1608</v>
      </c>
    </row>
    <row r="36" spans="1:105" ht="12" customHeight="1" x14ac:dyDescent="0.25">
      <c r="A36" s="64" t="s">
        <v>28</v>
      </c>
      <c r="B36" s="229">
        <v>1.1331094679504669E-2</v>
      </c>
      <c r="C36" s="229">
        <v>1.124040466595067E-2</v>
      </c>
      <c r="D36" s="229">
        <v>8.259352127833821E-3</v>
      </c>
      <c r="E36" s="229">
        <v>7.101355898431496E-3</v>
      </c>
      <c r="F36" s="229">
        <v>7.118498094091848E-3</v>
      </c>
      <c r="G36" s="229">
        <v>6.7339052859276861E-3</v>
      </c>
      <c r="H36" s="229">
        <v>6.2027137898849564E-3</v>
      </c>
      <c r="I36" s="229">
        <v>1.0099489468640409E-2</v>
      </c>
      <c r="J36" s="229">
        <v>9.9661995303825246E-3</v>
      </c>
      <c r="K36" s="229">
        <v>7.6262818114826254E-3</v>
      </c>
      <c r="L36" s="229">
        <v>7.9815622747908092E-3</v>
      </c>
      <c r="M36" s="229">
        <v>7.6134885313558611E-3</v>
      </c>
      <c r="N36" s="229">
        <v>6.9313846252665344E-3</v>
      </c>
      <c r="O36" s="229">
        <v>6.9183324516152514E-3</v>
      </c>
      <c r="P36" s="229">
        <v>7.5557233586500362E-3</v>
      </c>
      <c r="Q36" s="229">
        <v>6.5498029570104886E-3</v>
      </c>
      <c r="R36" s="229">
        <v>6.4231634171253047E-3</v>
      </c>
      <c r="S36" s="229">
        <v>7.9814694554959584E-3</v>
      </c>
      <c r="T36" s="229">
        <v>9.0877395574209176E-3</v>
      </c>
      <c r="U36" s="229">
        <v>5.38193498589649E-3</v>
      </c>
      <c r="V36" s="229">
        <v>4.0874580411875937E-3</v>
      </c>
      <c r="W36" s="229">
        <v>4.0957723509173309E-3</v>
      </c>
      <c r="X36" s="229">
        <v>4.0626316671232574E-3</v>
      </c>
      <c r="Y36" s="229">
        <v>2.910206577868227E-3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2.6429667641861152E-4</v>
      </c>
      <c r="C38" s="229">
        <v>2.519640559891361E-4</v>
      </c>
      <c r="D38" s="229">
        <v>2.6757308187247138E-4</v>
      </c>
      <c r="E38" s="229">
        <v>2.4150363818722649E-4</v>
      </c>
      <c r="F38" s="229">
        <v>2.420866117316741E-4</v>
      </c>
      <c r="G38" s="229">
        <v>2.4606680103017722E-4</v>
      </c>
      <c r="H38" s="229">
        <v>2.4353791420301391E-4</v>
      </c>
      <c r="I38" s="229">
        <v>2.8592327335904828E-4</v>
      </c>
      <c r="J38" s="229">
        <v>3.2385783230986549E-4</v>
      </c>
      <c r="K38" s="229">
        <v>5.7228670491070725E-4</v>
      </c>
      <c r="L38" s="229">
        <v>5.5610448706820226E-4</v>
      </c>
      <c r="M38" s="229">
        <v>5.6691874903093788E-4</v>
      </c>
      <c r="N38" s="229">
        <v>5.2554492564829279E-4</v>
      </c>
      <c r="O38" s="229">
        <v>6.0911027196909357E-4</v>
      </c>
      <c r="P38" s="229">
        <v>2.8068043961773659E-4</v>
      </c>
      <c r="Q38" s="229">
        <v>7.9701858568264716E-5</v>
      </c>
      <c r="R38" s="229">
        <v>1.3046888709842961E-4</v>
      </c>
      <c r="S38" s="229">
        <v>1.2390721198232579E-4</v>
      </c>
      <c r="T38" s="229">
        <v>1.183065910514455E-4</v>
      </c>
      <c r="U38" s="229">
        <v>1.04022701376748E-4</v>
      </c>
      <c r="V38" s="229">
        <v>8.6007524762960304E-5</v>
      </c>
      <c r="W38" s="229">
        <v>1.5248630658978309E-4</v>
      </c>
      <c r="X38" s="229">
        <v>4.067980797594016E-4</v>
      </c>
      <c r="Y38" s="229">
        <v>1.4279696473085111E-4</v>
      </c>
      <c r="DA38" s="73" t="s">
        <v>1611</v>
      </c>
    </row>
    <row r="39" spans="1:105" ht="12" customHeight="1" x14ac:dyDescent="0.25">
      <c r="A39" s="64" t="s">
        <v>159</v>
      </c>
      <c r="B39" s="229">
        <v>1.4612908382725749E-3</v>
      </c>
      <c r="C39" s="229">
        <v>1.8574513632026611E-3</v>
      </c>
      <c r="D39" s="229">
        <v>1.4800729516297711E-3</v>
      </c>
      <c r="E39" s="229">
        <v>1.1127366250720261E-3</v>
      </c>
      <c r="F39" s="229">
        <v>8.9225965362710942E-4</v>
      </c>
      <c r="G39" s="229">
        <v>9.0700714200036897E-4</v>
      </c>
      <c r="H39" s="229">
        <v>8.9765726806626792E-4</v>
      </c>
      <c r="I39" s="229">
        <v>7.9028447510816216E-4</v>
      </c>
      <c r="J39" s="229">
        <v>5.9865129422327959E-4</v>
      </c>
      <c r="K39" s="229">
        <v>1.0574164199509629E-3</v>
      </c>
      <c r="L39" s="229">
        <v>1.0269407530920031E-3</v>
      </c>
      <c r="M39" s="229">
        <v>1.3086986769173081E-3</v>
      </c>
      <c r="N39" s="229">
        <v>1.213105633019466E-3</v>
      </c>
      <c r="O39" s="229">
        <v>1.125516563063965E-3</v>
      </c>
      <c r="P39" s="229">
        <v>1.814617759509243E-3</v>
      </c>
      <c r="Q39" s="229">
        <v>1.046853091773165E-3</v>
      </c>
      <c r="R39" s="229">
        <v>1.079602955815457E-3</v>
      </c>
      <c r="S39" s="229">
        <v>1.416439395845442E-3</v>
      </c>
      <c r="T39" s="229">
        <v>1.332054466072818E-3</v>
      </c>
      <c r="U39" s="229">
        <v>1.425980932946107E-3</v>
      </c>
      <c r="V39" s="229">
        <v>1.9576889373553578E-3</v>
      </c>
      <c r="W39" s="229">
        <v>7.6239812570697712E-4</v>
      </c>
      <c r="X39" s="229">
        <v>9.2986486381660361E-4</v>
      </c>
      <c r="Y39" s="229">
        <v>3.400996762915293E-4</v>
      </c>
      <c r="DA39" s="73" t="s">
        <v>1612</v>
      </c>
    </row>
    <row r="40" spans="1:105" ht="12" customHeight="1" x14ac:dyDescent="0.25">
      <c r="A40" s="64" t="s">
        <v>32</v>
      </c>
      <c r="B40" s="229">
        <v>5.4879204413126239E-3</v>
      </c>
      <c r="C40" s="229">
        <v>4.2257267506871053E-3</v>
      </c>
      <c r="D40" s="229">
        <v>2.350600348803732E-3</v>
      </c>
      <c r="E40" s="229">
        <v>2.507328594674587E-3</v>
      </c>
      <c r="F40" s="229">
        <v>2.320042802453964E-3</v>
      </c>
      <c r="G40" s="229">
        <v>2.5547040659683832E-3</v>
      </c>
      <c r="H40" s="229">
        <v>4.0844106704592386E-3</v>
      </c>
      <c r="I40" s="229">
        <v>5.2519372222873074E-3</v>
      </c>
      <c r="J40" s="229">
        <v>7.004817352145737E-3</v>
      </c>
      <c r="K40" s="229">
        <v>4.1147327833096362E-3</v>
      </c>
      <c r="L40" s="229">
        <v>3.7748586927747558E-3</v>
      </c>
      <c r="M40" s="229">
        <v>4.0746372652370674E-3</v>
      </c>
      <c r="N40" s="229">
        <v>2.7546429293211E-3</v>
      </c>
      <c r="O40" s="229">
        <v>1.216068854709435E-3</v>
      </c>
      <c r="P40" s="229">
        <v>1.1207833812550559E-3</v>
      </c>
      <c r="Q40" s="229">
        <v>9.6617806025753306E-4</v>
      </c>
      <c r="R40" s="229">
        <v>9.0605863741957953E-4</v>
      </c>
      <c r="S40" s="229">
        <v>1.0768741292046221E-3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1613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8.2826258779214499E-7</v>
      </c>
      <c r="S41" s="229">
        <v>0</v>
      </c>
      <c r="T41" s="229">
        <v>0</v>
      </c>
      <c r="U41" s="229">
        <v>4.4492290893412887E-5</v>
      </c>
      <c r="V41" s="229">
        <v>2.59014760165778E-5</v>
      </c>
      <c r="W41" s="229">
        <v>1.597480021549803E-6</v>
      </c>
      <c r="X41" s="229">
        <v>1.1925221708875789E-6</v>
      </c>
      <c r="Y41" s="229">
        <v>1.8858550230743409E-6</v>
      </c>
      <c r="DA41" s="73" t="s">
        <v>1614</v>
      </c>
    </row>
    <row r="42" spans="1:105" ht="12" customHeight="1" x14ac:dyDescent="0.25">
      <c r="A42" s="64" t="s">
        <v>35</v>
      </c>
      <c r="B42" s="229">
        <v>0.15667699238513599</v>
      </c>
      <c r="C42" s="229">
        <v>0.14653660444271829</v>
      </c>
      <c r="D42" s="229">
        <v>0.13816980369270079</v>
      </c>
      <c r="E42" s="229">
        <v>0.124431225708583</v>
      </c>
      <c r="F42" s="229">
        <v>0.1254262144181047</v>
      </c>
      <c r="G42" s="229">
        <v>0.12964760560930819</v>
      </c>
      <c r="H42" s="229">
        <v>0.12617999705936561</v>
      </c>
      <c r="I42" s="229">
        <v>0.1545236250893203</v>
      </c>
      <c r="J42" s="229">
        <v>0.17285545781152331</v>
      </c>
      <c r="K42" s="229">
        <v>0.1377621477979229</v>
      </c>
      <c r="L42" s="229">
        <v>0.14140392856963069</v>
      </c>
      <c r="M42" s="229">
        <v>0.12501053536135931</v>
      </c>
      <c r="N42" s="229">
        <v>0.1070058212246242</v>
      </c>
      <c r="O42" s="229">
        <v>0.1163690897338321</v>
      </c>
      <c r="P42" s="229">
        <v>0.1077189386412028</v>
      </c>
      <c r="Q42" s="229">
        <v>0.1157389117606455</v>
      </c>
      <c r="R42" s="229">
        <v>0.1121605229588022</v>
      </c>
      <c r="S42" s="229">
        <v>0.1133706744973377</v>
      </c>
      <c r="T42" s="229">
        <v>0.12482370649644151</v>
      </c>
      <c r="U42" s="229">
        <v>0.12040890100401259</v>
      </c>
      <c r="V42" s="229">
        <v>9.6180553195500618E-2</v>
      </c>
      <c r="W42" s="229">
        <v>9.3769968270775439E-2</v>
      </c>
      <c r="X42" s="229">
        <v>8.7421029004619399E-2</v>
      </c>
      <c r="Y42" s="229">
        <v>7.6624046246687672E-2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1617</v>
      </c>
    </row>
    <row r="45" spans="1:105" ht="12" customHeight="1" x14ac:dyDescent="0.25">
      <c r="A45" s="146" t="s">
        <v>39</v>
      </c>
      <c r="B45" s="325">
        <v>0.1231579300222318</v>
      </c>
      <c r="C45" s="325">
        <v>0.1500297277796131</v>
      </c>
      <c r="D45" s="325">
        <v>0.10567638915642209</v>
      </c>
      <c r="E45" s="325">
        <v>7.7722594761635996E-2</v>
      </c>
      <c r="F45" s="325">
        <v>6.1349292011981693E-2</v>
      </c>
      <c r="G45" s="325">
        <v>6.862580018381001E-2</v>
      </c>
      <c r="H45" s="325">
        <v>8.1945314285485252E-2</v>
      </c>
      <c r="I45" s="325">
        <v>2.338222683304015E-2</v>
      </c>
      <c r="J45" s="325">
        <v>6.8618421647690204E-3</v>
      </c>
      <c r="K45" s="325">
        <v>6.2360332890258987E-4</v>
      </c>
      <c r="L45" s="325">
        <v>1.8990524460505899E-3</v>
      </c>
      <c r="M45" s="325">
        <v>1.20108830928743E-2</v>
      </c>
      <c r="N45" s="325">
        <v>8.1749523876632462E-3</v>
      </c>
      <c r="O45" s="325">
        <v>1.3861554064123281E-3</v>
      </c>
      <c r="P45" s="325">
        <v>0</v>
      </c>
      <c r="Q45" s="325">
        <v>1.612208792832913E-3</v>
      </c>
      <c r="R45" s="325">
        <v>1.538621961272735E-3</v>
      </c>
      <c r="S45" s="325">
        <v>0</v>
      </c>
      <c r="T45" s="325">
        <v>0</v>
      </c>
      <c r="U45" s="325">
        <v>0</v>
      </c>
      <c r="V45" s="325">
        <v>0</v>
      </c>
      <c r="W45" s="325">
        <v>7.1128777759602762E-5</v>
      </c>
      <c r="X45" s="325">
        <v>2.8399413638327677E-4</v>
      </c>
      <c r="Y45" s="325">
        <v>1.4013079710767831E-4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85.093169732574708</v>
      </c>
      <c r="C48" s="223">
        <v>84.451813625262844</v>
      </c>
      <c r="D48" s="223">
        <v>72.310832030528488</v>
      </c>
      <c r="E48" s="223">
        <v>72.850351811598699</v>
      </c>
      <c r="F48" s="223">
        <v>79.648806213270873</v>
      </c>
      <c r="G48" s="223">
        <v>82.835935220815202</v>
      </c>
      <c r="H48" s="223">
        <v>77.277450359436472</v>
      </c>
      <c r="I48" s="223">
        <v>84.716824885710295</v>
      </c>
      <c r="J48" s="223">
        <v>80.565587955041664</v>
      </c>
      <c r="K48" s="223">
        <v>68.829829088481475</v>
      </c>
      <c r="L48" s="223">
        <v>68.76481465289001</v>
      </c>
      <c r="M48" s="223">
        <v>60.906512347924533</v>
      </c>
      <c r="N48" s="223">
        <v>54.894847400108013</v>
      </c>
      <c r="O48" s="223">
        <v>52.231371770424467</v>
      </c>
      <c r="P48" s="223">
        <v>56.305601899141287</v>
      </c>
      <c r="Q48" s="223">
        <v>69.681165883939542</v>
      </c>
      <c r="R48" s="223">
        <v>75.910671453771954</v>
      </c>
      <c r="S48" s="223">
        <v>73.923750975779868</v>
      </c>
      <c r="T48" s="223">
        <v>79.4029260538221</v>
      </c>
      <c r="U48" s="223">
        <v>72.38006101121951</v>
      </c>
      <c r="V48" s="223">
        <v>70.967335918666507</v>
      </c>
      <c r="W48" s="223">
        <v>72.595450096985417</v>
      </c>
      <c r="X48" s="223">
        <v>69.350008664093721</v>
      </c>
      <c r="Y48" s="223">
        <v>69.823265694883617</v>
      </c>
      <c r="DA48" s="89" t="s">
        <v>1619</v>
      </c>
    </row>
    <row r="49" spans="1:105" ht="12" customHeight="1" x14ac:dyDescent="0.25">
      <c r="A49" s="55" t="s">
        <v>91</v>
      </c>
      <c r="B49" s="259">
        <v>0.54279911600902042</v>
      </c>
      <c r="C49" s="259">
        <v>0.53849410999641445</v>
      </c>
      <c r="D49" s="259">
        <v>0.46026091029894128</v>
      </c>
      <c r="E49" s="259">
        <v>0.46441718428020079</v>
      </c>
      <c r="F49" s="259">
        <v>0.50793347066869643</v>
      </c>
      <c r="G49" s="259">
        <v>0.52822983911700605</v>
      </c>
      <c r="H49" s="259">
        <v>0.49310619725837729</v>
      </c>
      <c r="I49" s="259">
        <v>0.54105061348175265</v>
      </c>
      <c r="J49" s="259">
        <v>0.51448374290472743</v>
      </c>
      <c r="K49" s="259">
        <v>0.4393826333177242</v>
      </c>
      <c r="L49" s="259">
        <v>0.4392374794576796</v>
      </c>
      <c r="M49" s="259">
        <v>0.38902370458912461</v>
      </c>
      <c r="N49" s="259">
        <v>0.35045225717320222</v>
      </c>
      <c r="O49" s="259">
        <v>0.33260875164564851</v>
      </c>
      <c r="P49" s="259">
        <v>0.35894337793115783</v>
      </c>
      <c r="Q49" s="259">
        <v>0.44470875651506753</v>
      </c>
      <c r="R49" s="259">
        <v>0.48420852988926211</v>
      </c>
      <c r="S49" s="259">
        <v>0.47163866605398891</v>
      </c>
      <c r="T49" s="259">
        <v>0.50624635944361607</v>
      </c>
      <c r="U49" s="259">
        <v>0.46158865119874382</v>
      </c>
      <c r="V49" s="259">
        <v>0.45277398322955609</v>
      </c>
      <c r="W49" s="259">
        <v>0.46303617225446547</v>
      </c>
      <c r="X49" s="259">
        <v>0.44220235336005909</v>
      </c>
      <c r="Y49" s="259">
        <v>0.44491828154073698</v>
      </c>
      <c r="DA49" s="67" t="s">
        <v>1620</v>
      </c>
    </row>
    <row r="50" spans="1:105" ht="12" customHeight="1" x14ac:dyDescent="0.25">
      <c r="A50" s="173" t="s">
        <v>92</v>
      </c>
      <c r="B50" s="224">
        <v>0.15776280860444469</v>
      </c>
      <c r="C50" s="224">
        <v>0.1565115725217455</v>
      </c>
      <c r="D50" s="224">
        <v>0.1337733458990982</v>
      </c>
      <c r="E50" s="224">
        <v>0.13498135349762599</v>
      </c>
      <c r="F50" s="224">
        <v>0.14762922148083449</v>
      </c>
      <c r="G50" s="224">
        <v>0.15352829536735649</v>
      </c>
      <c r="H50" s="224">
        <v>0.1433197223896108</v>
      </c>
      <c r="I50" s="224">
        <v>0.1572546119964954</v>
      </c>
      <c r="J50" s="224">
        <v>0.14953303693410591</v>
      </c>
      <c r="K50" s="224">
        <v>0.12770514217836179</v>
      </c>
      <c r="L50" s="224">
        <v>0.1276629536781137</v>
      </c>
      <c r="M50" s="224">
        <v>0.1130684823161469</v>
      </c>
      <c r="N50" s="224">
        <v>0.10185781579735061</v>
      </c>
      <c r="O50" s="224">
        <v>9.6671658590475149E-2</v>
      </c>
      <c r="P50" s="224">
        <v>0.1043257326002076</v>
      </c>
      <c r="Q50" s="224">
        <v>0.12925316267029671</v>
      </c>
      <c r="R50" s="224">
        <v>0.14073364412828129</v>
      </c>
      <c r="S50" s="224">
        <v>0.1370802538335279</v>
      </c>
      <c r="T50" s="224">
        <v>0.14713886805643381</v>
      </c>
      <c r="U50" s="224">
        <v>0.13415924950003241</v>
      </c>
      <c r="V50" s="224">
        <v>0.13159729474601711</v>
      </c>
      <c r="W50" s="224">
        <v>0.134579966816125</v>
      </c>
      <c r="X50" s="224">
        <v>0.12852468469462039</v>
      </c>
      <c r="Y50" s="224">
        <v>0.12931406044176991</v>
      </c>
      <c r="DA50" s="177" t="s">
        <v>1621</v>
      </c>
    </row>
    <row r="51" spans="1:105" ht="12" customHeight="1" x14ac:dyDescent="0.25">
      <c r="A51" s="173" t="s">
        <v>93</v>
      </c>
      <c r="B51" s="224">
        <v>0.95108405153638576</v>
      </c>
      <c r="C51" s="224">
        <v>0.92495912405259872</v>
      </c>
      <c r="D51" s="224">
        <v>0.87061654481776529</v>
      </c>
      <c r="E51" s="224">
        <v>0.80783753322702745</v>
      </c>
      <c r="F51" s="224">
        <v>0.86550526549456952</v>
      </c>
      <c r="G51" s="224">
        <v>0.90670958903751198</v>
      </c>
      <c r="H51" s="224">
        <v>0.84849315343610221</v>
      </c>
      <c r="I51" s="224">
        <v>0.92623902029445526</v>
      </c>
      <c r="J51" s="224">
        <v>0.93058598841739193</v>
      </c>
      <c r="K51" s="224">
        <v>0.78089767493327988</v>
      </c>
      <c r="L51" s="224">
        <v>0.73365297954052699</v>
      </c>
      <c r="M51" s="224">
        <v>0.66252098646475943</v>
      </c>
      <c r="N51" s="224">
        <v>0.59986553568171463</v>
      </c>
      <c r="O51" s="224">
        <v>0.63945817847391961</v>
      </c>
      <c r="P51" s="224">
        <v>0.6415763892922598</v>
      </c>
      <c r="Q51" s="224">
        <v>0.72125865930464117</v>
      </c>
      <c r="R51" s="224">
        <v>0.81729627318558362</v>
      </c>
      <c r="S51" s="224">
        <v>0.78889877509976913</v>
      </c>
      <c r="T51" s="224">
        <v>0.84944085486436094</v>
      </c>
      <c r="U51" s="224">
        <v>0.76343461790383382</v>
      </c>
      <c r="V51" s="224">
        <v>0.72528850189703375</v>
      </c>
      <c r="W51" s="224">
        <v>0.75377209260159417</v>
      </c>
      <c r="X51" s="224">
        <v>0.73722954044400435</v>
      </c>
      <c r="Y51" s="224">
        <v>0.78063533448564348</v>
      </c>
      <c r="DA51" s="177" t="s">
        <v>1622</v>
      </c>
    </row>
    <row r="52" spans="1:105" ht="12" customHeight="1" x14ac:dyDescent="0.25">
      <c r="A52" s="173" t="s">
        <v>94</v>
      </c>
      <c r="B52" s="224">
        <v>0.44273173709828523</v>
      </c>
      <c r="C52" s="224">
        <v>0.43922037767641781</v>
      </c>
      <c r="D52" s="224">
        <v>0.37540980875824032</v>
      </c>
      <c r="E52" s="224">
        <v>0.37879985554591572</v>
      </c>
      <c r="F52" s="224">
        <v>0.41429372518686203</v>
      </c>
      <c r="G52" s="224">
        <v>0.43084836979641172</v>
      </c>
      <c r="H52" s="224">
        <v>0.40219992414745009</v>
      </c>
      <c r="I52" s="224">
        <v>0.44130557862015479</v>
      </c>
      <c r="J52" s="224">
        <v>0.41963642623406971</v>
      </c>
      <c r="K52" s="224">
        <v>0.35838053298587558</v>
      </c>
      <c r="L52" s="224">
        <v>0.35826213887153618</v>
      </c>
      <c r="M52" s="224">
        <v>0.31730549189452079</v>
      </c>
      <c r="N52" s="224">
        <v>0.28584485864514247</v>
      </c>
      <c r="O52" s="224">
        <v>0.27129088100379828</v>
      </c>
      <c r="P52" s="224">
        <v>0.29277060434406987</v>
      </c>
      <c r="Q52" s="224">
        <v>0.36272476219630062</v>
      </c>
      <c r="R52" s="224">
        <v>0.39494258047413122</v>
      </c>
      <c r="S52" s="224">
        <v>0.3846900257319697</v>
      </c>
      <c r="T52" s="224">
        <v>0.41291764025722971</v>
      </c>
      <c r="U52" s="224">
        <v>0.3764927748457832</v>
      </c>
      <c r="V52" s="224">
        <v>0.36930312927186121</v>
      </c>
      <c r="W52" s="224">
        <v>0.37767343909630369</v>
      </c>
      <c r="X52" s="224">
        <v>0.3606804253689963</v>
      </c>
      <c r="Y52" s="224">
        <v>0.36289566037178461</v>
      </c>
      <c r="DA52" s="177" t="s">
        <v>1623</v>
      </c>
    </row>
    <row r="53" spans="1:105" ht="12" customHeight="1" x14ac:dyDescent="0.25">
      <c r="A53" s="56" t="s">
        <v>95</v>
      </c>
      <c r="B53" s="260">
        <v>0.89937135633350662</v>
      </c>
      <c r="C53" s="260">
        <v>0.8884803136612458</v>
      </c>
      <c r="D53" s="260">
        <v>0.76980372470127301</v>
      </c>
      <c r="E53" s="260">
        <v>0.77003012884808497</v>
      </c>
      <c r="F53" s="260">
        <v>0.84164692700952837</v>
      </c>
      <c r="G53" s="260">
        <v>0.87539568776168697</v>
      </c>
      <c r="H53" s="260">
        <v>0.81659636433306515</v>
      </c>
      <c r="I53" s="260">
        <v>0.9001400307581402</v>
      </c>
      <c r="J53" s="260">
        <v>0.86187300231734087</v>
      </c>
      <c r="K53" s="260">
        <v>0.7350807342575254</v>
      </c>
      <c r="L53" s="260">
        <v>0.73037769871163249</v>
      </c>
      <c r="M53" s="260">
        <v>0.64714096288769585</v>
      </c>
      <c r="N53" s="260">
        <v>0.58343549220370994</v>
      </c>
      <c r="O53" s="260">
        <v>0.56256454244848642</v>
      </c>
      <c r="P53" s="260">
        <v>0.6004635114052479</v>
      </c>
      <c r="Q53" s="260">
        <v>0.73796167017678438</v>
      </c>
      <c r="R53" s="260">
        <v>0.80569174819828804</v>
      </c>
      <c r="S53" s="260">
        <v>0.78413208622087582</v>
      </c>
      <c r="T53" s="260">
        <v>0.84199400461508889</v>
      </c>
      <c r="U53" s="260">
        <v>0.76688352319060693</v>
      </c>
      <c r="V53" s="260">
        <v>0.75027239172976623</v>
      </c>
      <c r="W53" s="260">
        <v>0.76875386633022869</v>
      </c>
      <c r="X53" s="260">
        <v>0.73517242136718264</v>
      </c>
      <c r="Y53" s="260">
        <v>0.7433994666380106</v>
      </c>
      <c r="DA53" s="68" t="s">
        <v>1624</v>
      </c>
    </row>
    <row r="54" spans="1:105" ht="12" customHeight="1" x14ac:dyDescent="0.25">
      <c r="A54" s="37" t="s">
        <v>159</v>
      </c>
      <c r="B54" s="226">
        <v>6.5174317149690152E-3</v>
      </c>
      <c r="C54" s="226">
        <v>8.8265153288456504E-3</v>
      </c>
      <c r="D54" s="226">
        <v>6.1235878375797692E-3</v>
      </c>
      <c r="E54" s="226">
        <v>5.3669661885267748E-3</v>
      </c>
      <c r="F54" s="226">
        <v>4.7438087194391076E-3</v>
      </c>
      <c r="G54" s="226">
        <v>4.84743536164385E-3</v>
      </c>
      <c r="H54" s="226">
        <v>4.5736491035135041E-3</v>
      </c>
      <c r="I54" s="226">
        <v>3.6433287552042511E-3</v>
      </c>
      <c r="J54" s="226">
        <v>2.2925721409984279E-3</v>
      </c>
      <c r="K54" s="226">
        <v>4.318753773326329E-3</v>
      </c>
      <c r="L54" s="226">
        <v>4.2128927105714682E-3</v>
      </c>
      <c r="M54" s="226">
        <v>5.3145194416881871E-3</v>
      </c>
      <c r="N54" s="226">
        <v>5.1444331357485542E-3</v>
      </c>
      <c r="O54" s="226">
        <v>3.9675813132230746E-3</v>
      </c>
      <c r="P54" s="226">
        <v>7.682868223115597E-3</v>
      </c>
      <c r="Q54" s="226">
        <v>5.399086070830234E-3</v>
      </c>
      <c r="R54" s="226">
        <v>6.120562288153485E-3</v>
      </c>
      <c r="S54" s="226">
        <v>7.709891211826532E-3</v>
      </c>
      <c r="T54" s="226">
        <v>7.088451215283129E-3</v>
      </c>
      <c r="U54" s="226">
        <v>7.2311978882227089E-3</v>
      </c>
      <c r="V54" s="226">
        <v>1.217528940501551E-2</v>
      </c>
      <c r="W54" s="226">
        <v>4.9877079175201441E-3</v>
      </c>
      <c r="X54" s="226">
        <v>6.1268588504564793E-3</v>
      </c>
      <c r="Y54" s="226">
        <v>2.5417220196241432E-3</v>
      </c>
      <c r="DA54" s="69" t="s">
        <v>1625</v>
      </c>
    </row>
    <row r="55" spans="1:105" ht="12" customHeight="1" x14ac:dyDescent="0.25">
      <c r="A55" s="37" t="s">
        <v>35</v>
      </c>
      <c r="B55" s="226">
        <v>0.73130200965975167</v>
      </c>
      <c r="C55" s="226">
        <v>0.72873506200347538</v>
      </c>
      <c r="D55" s="226">
        <v>0.59825685417589225</v>
      </c>
      <c r="E55" s="226">
        <v>0.62808376569098989</v>
      </c>
      <c r="F55" s="226">
        <v>0.6978722682971088</v>
      </c>
      <c r="G55" s="226">
        <v>0.72513277129912423</v>
      </c>
      <c r="H55" s="226">
        <v>0.67281321934394878</v>
      </c>
      <c r="I55" s="226">
        <v>0.74552379882729358</v>
      </c>
      <c r="J55" s="226">
        <v>0.69440444736094886</v>
      </c>
      <c r="K55" s="226">
        <v>0.59102513949707014</v>
      </c>
      <c r="L55" s="226">
        <v>0.60762389242154291</v>
      </c>
      <c r="M55" s="226">
        <v>0.5312790179239032</v>
      </c>
      <c r="N55" s="226">
        <v>0.4748954673803486</v>
      </c>
      <c r="O55" s="226">
        <v>0.42930237928637238</v>
      </c>
      <c r="P55" s="226">
        <v>0.47728963753088471</v>
      </c>
      <c r="Q55" s="226">
        <v>0.62469153078449891</v>
      </c>
      <c r="R55" s="226">
        <v>0.66701881899258775</v>
      </c>
      <c r="S55" s="226">
        <v>0.64868327987412711</v>
      </c>
      <c r="T55" s="226">
        <v>0.69955677492102042</v>
      </c>
      <c r="U55" s="226">
        <v>0.64414097766270273</v>
      </c>
      <c r="V55" s="226">
        <v>0.63197777014314604</v>
      </c>
      <c r="W55" s="226">
        <v>0.64900357241918538</v>
      </c>
      <c r="X55" s="226">
        <v>0.61013039396164814</v>
      </c>
      <c r="Y55" s="226">
        <v>0.60721998864848148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1628</v>
      </c>
    </row>
    <row r="58" spans="1:105" ht="12" customHeight="1" x14ac:dyDescent="0.25">
      <c r="A58" s="37" t="s">
        <v>40</v>
      </c>
      <c r="B58" s="226">
        <v>0.1615519149587859</v>
      </c>
      <c r="C58" s="226">
        <v>0.15091873632892491</v>
      </c>
      <c r="D58" s="226">
        <v>0.16542328268780099</v>
      </c>
      <c r="E58" s="226">
        <v>0.13657939696856841</v>
      </c>
      <c r="F58" s="226">
        <v>0.1390308499929804</v>
      </c>
      <c r="G58" s="226">
        <v>0.14541548110091879</v>
      </c>
      <c r="H58" s="226">
        <v>0.1392094958856028</v>
      </c>
      <c r="I58" s="226">
        <v>0.15097290317564241</v>
      </c>
      <c r="J58" s="226">
        <v>0.16517598281539361</v>
      </c>
      <c r="K58" s="226">
        <v>0.13973684098712899</v>
      </c>
      <c r="L58" s="226">
        <v>0.1185409135795181</v>
      </c>
      <c r="M58" s="226">
        <v>0.1105474255221045</v>
      </c>
      <c r="N58" s="226">
        <v>0.1033955916876128</v>
      </c>
      <c r="O58" s="226">
        <v>0.12929458184889089</v>
      </c>
      <c r="P58" s="226">
        <v>0.11549100565124761</v>
      </c>
      <c r="Q58" s="226">
        <v>0.1078710533214552</v>
      </c>
      <c r="R58" s="226">
        <v>0.13255236691754679</v>
      </c>
      <c r="S58" s="226">
        <v>0.12773891513492211</v>
      </c>
      <c r="T58" s="226">
        <v>0.13534877847878529</v>
      </c>
      <c r="U58" s="226">
        <v>0.1155113476396815</v>
      </c>
      <c r="V58" s="226">
        <v>0.1061193321816046</v>
      </c>
      <c r="W58" s="226">
        <v>0.11476258599352319</v>
      </c>
      <c r="X58" s="226">
        <v>0.118915168555078</v>
      </c>
      <c r="Y58" s="226">
        <v>0.13363775596990499</v>
      </c>
      <c r="DA58" s="69" t="s">
        <v>1629</v>
      </c>
    </row>
    <row r="59" spans="1:105" ht="12" customHeight="1" x14ac:dyDescent="0.25">
      <c r="A59" s="57" t="s">
        <v>1496</v>
      </c>
      <c r="B59" s="261">
        <v>3.444535084377236</v>
      </c>
      <c r="C59" s="261">
        <v>3.3499186000093739</v>
      </c>
      <c r="D59" s="261">
        <v>3.1531064250522238</v>
      </c>
      <c r="E59" s="261">
        <v>2.9257400764760928</v>
      </c>
      <c r="F59" s="261">
        <v>3.1345949371071149</v>
      </c>
      <c r="G59" s="261">
        <v>3.283824374655167</v>
      </c>
      <c r="H59" s="261">
        <v>3.072982278635882</v>
      </c>
      <c r="I59" s="261">
        <v>3.354553992120425</v>
      </c>
      <c r="J59" s="261">
        <v>3.3702973790334272</v>
      </c>
      <c r="K59" s="261">
        <v>2.8281721623563429</v>
      </c>
      <c r="L59" s="261">
        <v>2.6570663483453032</v>
      </c>
      <c r="M59" s="261">
        <v>2.3994480596405761</v>
      </c>
      <c r="N59" s="261">
        <v>2.1725292104589151</v>
      </c>
      <c r="O59" s="261">
        <v>2.3159216340419402</v>
      </c>
      <c r="P59" s="261">
        <v>2.3235931447439588</v>
      </c>
      <c r="Q59" s="261">
        <v>2.6121779172644208</v>
      </c>
      <c r="R59" s="261">
        <v>2.9599967350633301</v>
      </c>
      <c r="S59" s="261">
        <v>2.8571496961427312</v>
      </c>
      <c r="T59" s="261">
        <v>3.076414562894966</v>
      </c>
      <c r="U59" s="261">
        <v>2.7649263193404319</v>
      </c>
      <c r="V59" s="261">
        <v>2.626772772652429</v>
      </c>
      <c r="W59" s="261">
        <v>2.7299316126649482</v>
      </c>
      <c r="X59" s="261">
        <v>2.6700195563120821</v>
      </c>
      <c r="Y59" s="261">
        <v>2.827222045619052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11.255275943472197</v>
      </c>
      <c r="C60" s="261">
        <f t="shared" si="1"/>
        <v>11.365160336212629</v>
      </c>
      <c r="D60" s="261">
        <f t="shared" si="1"/>
        <v>9.4707645617498706</v>
      </c>
      <c r="E60" s="261">
        <f t="shared" si="1"/>
        <v>9.5874574474851677</v>
      </c>
      <c r="F60" s="261">
        <f t="shared" si="1"/>
        <v>10.4171006460803</v>
      </c>
      <c r="G60" s="261">
        <f t="shared" si="1"/>
        <v>10.863310338276136</v>
      </c>
      <c r="H60" s="261">
        <f t="shared" si="1"/>
        <v>10.210407419831315</v>
      </c>
      <c r="I60" s="261">
        <f t="shared" si="1"/>
        <v>10.741804272882707</v>
      </c>
      <c r="J60" s="261">
        <f t="shared" si="1"/>
        <v>10.032584880283416</v>
      </c>
      <c r="K60" s="261">
        <f t="shared" si="1"/>
        <v>8.5740381265897447</v>
      </c>
      <c r="L60" s="261">
        <f t="shared" si="1"/>
        <v>8.6578534167046204</v>
      </c>
      <c r="M60" s="261">
        <f t="shared" si="1"/>
        <v>7.6953488474023057</v>
      </c>
      <c r="N60" s="261">
        <f t="shared" si="1"/>
        <v>6.9159641216272298</v>
      </c>
      <c r="O60" s="261">
        <f t="shared" si="1"/>
        <v>6.4273981135219636</v>
      </c>
      <c r="P60" s="261">
        <f t="shared" si="1"/>
        <v>6.9922186662749866</v>
      </c>
      <c r="Q60" s="261">
        <f t="shared" si="1"/>
        <v>8.8229683422341569</v>
      </c>
      <c r="R60" s="261">
        <f t="shared" si="1"/>
        <v>9.553386503549941</v>
      </c>
      <c r="S60" s="261">
        <f t="shared" si="1"/>
        <v>9.2802891665361003</v>
      </c>
      <c r="T60" s="261">
        <f t="shared" si="1"/>
        <v>9.9670588782422147</v>
      </c>
      <c r="U60" s="261">
        <f t="shared" si="1"/>
        <v>9.1499111997441442</v>
      </c>
      <c r="V60" s="261">
        <f t="shared" si="1"/>
        <v>9.0130259547614635</v>
      </c>
      <c r="W60" s="261">
        <f t="shared" si="1"/>
        <v>9.2039217469050527</v>
      </c>
      <c r="X60" s="261">
        <f t="shared" si="1"/>
        <v>8.7574091589774739</v>
      </c>
      <c r="Y60" s="261">
        <f t="shared" si="1"/>
        <v>8.7634727848768392</v>
      </c>
      <c r="DA60" s="70"/>
    </row>
    <row r="61" spans="1:105" ht="12" customHeight="1" x14ac:dyDescent="0.25">
      <c r="A61" s="60" t="s">
        <v>1499</v>
      </c>
      <c r="B61" s="262">
        <v>8.3977126681482019</v>
      </c>
      <c r="C61" s="262">
        <v>8.3342124434885516</v>
      </c>
      <c r="D61" s="262">
        <v>7.0680302826461956</v>
      </c>
      <c r="E61" s="262">
        <v>7.2359848195447363</v>
      </c>
      <c r="F61" s="262">
        <v>7.952821946235539</v>
      </c>
      <c r="G61" s="262">
        <v>8.2634059942574059</v>
      </c>
      <c r="H61" s="262">
        <v>7.6916154086741502</v>
      </c>
      <c r="I61" s="262">
        <v>8.4736590299814338</v>
      </c>
      <c r="J61" s="262">
        <v>8.0092975093873413</v>
      </c>
      <c r="K61" s="262">
        <v>6.8718799683108296</v>
      </c>
      <c r="L61" s="262">
        <v>6.9318870725198014</v>
      </c>
      <c r="M61" s="262">
        <v>6.1051379459233441</v>
      </c>
      <c r="N61" s="262">
        <v>5.4984317650657646</v>
      </c>
      <c r="O61" s="262">
        <v>5.1467468067371653</v>
      </c>
      <c r="P61" s="262">
        <v>5.6067511376017993</v>
      </c>
      <c r="Q61" s="262">
        <v>7.0632401345238609</v>
      </c>
      <c r="R61" s="262">
        <v>7.6481334166179549</v>
      </c>
      <c r="S61" s="262">
        <v>7.4415691018218117</v>
      </c>
      <c r="T61" s="262">
        <v>7.9922175479300659</v>
      </c>
      <c r="U61" s="262">
        <v>7.3365949805461952</v>
      </c>
      <c r="V61" s="262">
        <v>7.2265884755508294</v>
      </c>
      <c r="W61" s="262">
        <v>7.3793814155566784</v>
      </c>
      <c r="X61" s="262">
        <v>7.0192235153258533</v>
      </c>
      <c r="Y61" s="262">
        <v>7.025361865547989</v>
      </c>
      <c r="DA61" s="72" t="s">
        <v>1631</v>
      </c>
    </row>
    <row r="62" spans="1:105" ht="12" customHeight="1" x14ac:dyDescent="0.25">
      <c r="A62" s="59" t="s">
        <v>28</v>
      </c>
      <c r="B62" s="230">
        <v>0.54681542263102501</v>
      </c>
      <c r="C62" s="230">
        <v>0.5748303178293358</v>
      </c>
      <c r="D62" s="230">
        <v>0.39060439373184103</v>
      </c>
      <c r="E62" s="230">
        <v>0.38223299825030471</v>
      </c>
      <c r="F62" s="230">
        <v>0.41923176126257039</v>
      </c>
      <c r="G62" s="230">
        <v>0.40004598718734979</v>
      </c>
      <c r="H62" s="230">
        <v>0.34914427828705169</v>
      </c>
      <c r="I62" s="230">
        <v>0.50405822570093473</v>
      </c>
      <c r="J62" s="230">
        <v>0.41948582242373877</v>
      </c>
      <c r="K62" s="230">
        <v>0.34802431810691148</v>
      </c>
      <c r="L62" s="230">
        <v>0.35977299114559508</v>
      </c>
      <c r="M62" s="230">
        <v>0.3377884643551935</v>
      </c>
      <c r="N62" s="230">
        <v>0.32408997865681177</v>
      </c>
      <c r="O62" s="230">
        <v>0.28410083936087538</v>
      </c>
      <c r="P62" s="230">
        <v>0.36012969123494332</v>
      </c>
      <c r="Q62" s="230">
        <v>0.37463766274309851</v>
      </c>
      <c r="R62" s="230">
        <v>0.40812251417077311</v>
      </c>
      <c r="S62" s="230">
        <v>0.4785459250420846</v>
      </c>
      <c r="T62" s="230">
        <v>0.53402925319383909</v>
      </c>
      <c r="U62" s="230">
        <v>0.30762257017260869</v>
      </c>
      <c r="V62" s="230">
        <v>0.28561219595651222</v>
      </c>
      <c r="W62" s="230">
        <v>0.30180611739997359</v>
      </c>
      <c r="X62" s="230">
        <v>0.3023763520250653</v>
      </c>
      <c r="Y62" s="230">
        <v>0.25086530340771129</v>
      </c>
      <c r="DA62" s="71" t="s">
        <v>1632</v>
      </c>
    </row>
    <row r="63" spans="1:105" ht="12" customHeight="1" x14ac:dyDescent="0.25">
      <c r="A63" s="59" t="s">
        <v>31</v>
      </c>
      <c r="B63" s="295">
        <v>1.262853992982455E-2</v>
      </c>
      <c r="C63" s="295">
        <v>1.275818405520325E-2</v>
      </c>
      <c r="D63" s="295">
        <v>1.2529280036328919E-2</v>
      </c>
      <c r="E63" s="295">
        <v>1.2870728500360459E-2</v>
      </c>
      <c r="F63" s="295">
        <v>1.411656817343916E-2</v>
      </c>
      <c r="G63" s="295">
        <v>1.4473997433888049E-2</v>
      </c>
      <c r="H63" s="295">
        <v>1.357320231803104E-2</v>
      </c>
      <c r="I63" s="295">
        <v>1.4129387832900809E-2</v>
      </c>
      <c r="J63" s="295">
        <v>1.3538495171436319E-2</v>
      </c>
      <c r="K63" s="295">
        <v>2.586799682583299E-2</v>
      </c>
      <c r="L63" s="295">
        <v>2.4819304250891381E-2</v>
      </c>
      <c r="M63" s="295">
        <v>2.4904308621374719E-2</v>
      </c>
      <c r="N63" s="295">
        <v>2.433033024987739E-2</v>
      </c>
      <c r="O63" s="295">
        <v>2.4766210841330911E-2</v>
      </c>
      <c r="P63" s="295">
        <v>1.324608633845463E-2</v>
      </c>
      <c r="Q63" s="295">
        <v>4.5138196461227314E-3</v>
      </c>
      <c r="R63" s="295">
        <v>8.2331210234049962E-3</v>
      </c>
      <c r="S63" s="295">
        <v>7.3982933542622838E-3</v>
      </c>
      <c r="T63" s="295">
        <v>6.9400483515593588E-3</v>
      </c>
      <c r="U63" s="295">
        <v>5.9482505541453368E-3</v>
      </c>
      <c r="V63" s="295">
        <v>6.0239038239076137E-3</v>
      </c>
      <c r="W63" s="295">
        <v>1.128207719245107E-2</v>
      </c>
      <c r="X63" s="295">
        <v>3.0447674869536621E-2</v>
      </c>
      <c r="Y63" s="295">
        <v>1.239564814456583E-2</v>
      </c>
      <c r="DA63" s="122" t="s">
        <v>1633</v>
      </c>
    </row>
    <row r="64" spans="1:105" ht="12" customHeight="1" x14ac:dyDescent="0.25">
      <c r="A64" s="59" t="s">
        <v>159</v>
      </c>
      <c r="B64" s="295">
        <v>6.8519902812035155E-2</v>
      </c>
      <c r="C64" s="295">
        <v>9.229673965778519E-2</v>
      </c>
      <c r="D64" s="295">
        <v>6.8011985588730881E-2</v>
      </c>
      <c r="E64" s="295">
        <v>5.8195643038733293E-2</v>
      </c>
      <c r="F64" s="295">
        <v>5.1058523301201628E-2</v>
      </c>
      <c r="G64" s="295">
        <v>5.2355801413124313E-2</v>
      </c>
      <c r="H64" s="295">
        <v>4.9095866453144822E-2</v>
      </c>
      <c r="I64" s="295">
        <v>3.8324449590457797E-2</v>
      </c>
      <c r="J64" s="295">
        <v>2.4544106409343951E-2</v>
      </c>
      <c r="K64" s="295">
        <v>4.6887165818840178E-2</v>
      </c>
      <c r="L64" s="295">
        <v>4.4977698539617562E-2</v>
      </c>
      <c r="M64" s="295">
        <v>5.6417257357718818E-2</v>
      </c>
      <c r="N64" s="295">
        <v>5.5113172733676719E-2</v>
      </c>
      <c r="O64" s="295">
        <v>4.4909081190193718E-2</v>
      </c>
      <c r="P64" s="295">
        <v>8.4038680963383655E-2</v>
      </c>
      <c r="Q64" s="295">
        <v>5.8180859207779788E-2</v>
      </c>
      <c r="R64" s="295">
        <v>6.6816131832481807E-2</v>
      </c>
      <c r="S64" s="295">
        <v>8.2901356357264977E-2</v>
      </c>
      <c r="T64" s="295">
        <v>7.65592822242981E-2</v>
      </c>
      <c r="U64" s="295">
        <v>7.9856946511802446E-2</v>
      </c>
      <c r="V64" s="295">
        <v>0.13423263812149749</v>
      </c>
      <c r="W64" s="295">
        <v>5.5203322670011608E-2</v>
      </c>
      <c r="X64" s="295">
        <v>6.8090730926709309E-2</v>
      </c>
      <c r="Y64" s="295">
        <v>2.8875592019695449E-2</v>
      </c>
      <c r="DA64" s="122" t="s">
        <v>1634</v>
      </c>
    </row>
    <row r="65" spans="1:105" ht="12" customHeight="1" x14ac:dyDescent="0.25">
      <c r="A65" s="59" t="s">
        <v>32</v>
      </c>
      <c r="B65" s="295">
        <v>0.26543029749533542</v>
      </c>
      <c r="C65" s="295">
        <v>0.21658727152026311</v>
      </c>
      <c r="D65" s="295">
        <v>0.1114150189931192</v>
      </c>
      <c r="E65" s="295">
        <v>0.1352608001788318</v>
      </c>
      <c r="F65" s="295">
        <v>0.1369416644537132</v>
      </c>
      <c r="G65" s="295">
        <v>0.15210984169538069</v>
      </c>
      <c r="H65" s="295">
        <v>0.2304232987339527</v>
      </c>
      <c r="I65" s="295">
        <v>0.26270879494031468</v>
      </c>
      <c r="J65" s="295">
        <v>0.29550057182202649</v>
      </c>
      <c r="K65" s="295">
        <v>0.1881967757899824</v>
      </c>
      <c r="L65" s="295">
        <v>0.17053563778699879</v>
      </c>
      <c r="M65" s="295">
        <v>0.1811856796402887</v>
      </c>
      <c r="N65" s="295">
        <v>0.1290876561274083</v>
      </c>
      <c r="O65" s="295">
        <v>5.0049881695028831E-2</v>
      </c>
      <c r="P65" s="295">
        <v>5.3539999553742008E-2</v>
      </c>
      <c r="Q65" s="295">
        <v>5.5387807247243979E-2</v>
      </c>
      <c r="R65" s="295">
        <v>5.7699451829737777E-2</v>
      </c>
      <c r="S65" s="295">
        <v>6.4711208496761222E-2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1635</v>
      </c>
    </row>
    <row r="66" spans="1:105" ht="12" customHeight="1" x14ac:dyDescent="0.25">
      <c r="A66" s="59" t="s">
        <v>35</v>
      </c>
      <c r="B66" s="295">
        <v>7.5043185052799819</v>
      </c>
      <c r="C66" s="295">
        <v>7.4377399304259644</v>
      </c>
      <c r="D66" s="295">
        <v>6.4854696042961768</v>
      </c>
      <c r="E66" s="295">
        <v>6.6474246495765064</v>
      </c>
      <c r="F66" s="295">
        <v>7.3314734290446149</v>
      </c>
      <c r="G66" s="295">
        <v>7.6444203665276644</v>
      </c>
      <c r="H66" s="295">
        <v>7.04937876288197</v>
      </c>
      <c r="I66" s="295">
        <v>7.6544381719168264</v>
      </c>
      <c r="J66" s="295">
        <v>7.2562285135607967</v>
      </c>
      <c r="K66" s="295">
        <v>6.2629037117692627</v>
      </c>
      <c r="L66" s="295">
        <v>6.331781440796699</v>
      </c>
      <c r="M66" s="295">
        <v>5.5048422359487681</v>
      </c>
      <c r="N66" s="295">
        <v>4.9658106272979916</v>
      </c>
      <c r="O66" s="295">
        <v>4.7429207936497368</v>
      </c>
      <c r="P66" s="295">
        <v>5.0957966795112757</v>
      </c>
      <c r="Q66" s="295">
        <v>6.5705199856796161</v>
      </c>
      <c r="R66" s="295">
        <v>7.1072621977615569</v>
      </c>
      <c r="S66" s="295">
        <v>6.8080123185714383</v>
      </c>
      <c r="T66" s="295">
        <v>7.3746889641603692</v>
      </c>
      <c r="U66" s="295">
        <v>6.943167213307639</v>
      </c>
      <c r="V66" s="295">
        <v>6.8007197376489108</v>
      </c>
      <c r="W66" s="295">
        <v>7.0110898982942418</v>
      </c>
      <c r="X66" s="295">
        <v>6.6183087575045416</v>
      </c>
      <c r="Y66" s="295">
        <v>6.7332253219760174</v>
      </c>
      <c r="DA66" s="122" t="s">
        <v>1636</v>
      </c>
    </row>
    <row r="67" spans="1:105" ht="12" customHeight="1" x14ac:dyDescent="0.25">
      <c r="A67" s="60" t="s">
        <v>1506</v>
      </c>
      <c r="B67" s="262">
        <v>2.857563275323995</v>
      </c>
      <c r="C67" s="262">
        <v>3.0309478927240772</v>
      </c>
      <c r="D67" s="262">
        <v>2.4027342791036759</v>
      </c>
      <c r="E67" s="262">
        <v>2.351472627940431</v>
      </c>
      <c r="F67" s="262">
        <v>2.4642786998447601</v>
      </c>
      <c r="G67" s="262">
        <v>2.5999043440187299</v>
      </c>
      <c r="H67" s="262">
        <v>2.5187920111571649</v>
      </c>
      <c r="I67" s="262">
        <v>2.268145242901273</v>
      </c>
      <c r="J67" s="262">
        <v>2.023287370896075</v>
      </c>
      <c r="K67" s="262">
        <v>1.7021581582789149</v>
      </c>
      <c r="L67" s="262">
        <v>1.725966344184819</v>
      </c>
      <c r="M67" s="262">
        <v>1.590210901478962</v>
      </c>
      <c r="N67" s="262">
        <v>1.417532356561465</v>
      </c>
      <c r="O67" s="262">
        <v>1.280651306784798</v>
      </c>
      <c r="P67" s="262">
        <v>1.385467528673187</v>
      </c>
      <c r="Q67" s="262">
        <v>1.759728207710296</v>
      </c>
      <c r="R67" s="262">
        <v>1.905253086931987</v>
      </c>
      <c r="S67" s="262">
        <v>1.8387200647142881</v>
      </c>
      <c r="T67" s="262">
        <v>1.974841330312149</v>
      </c>
      <c r="U67" s="262">
        <v>1.8133162191979491</v>
      </c>
      <c r="V67" s="262">
        <v>1.7864374792106339</v>
      </c>
      <c r="W67" s="262">
        <v>1.824540331348375</v>
      </c>
      <c r="X67" s="262">
        <v>1.7381856436516201</v>
      </c>
      <c r="Y67" s="262">
        <v>1.7381109193288511</v>
      </c>
      <c r="DA67" s="72" t="s">
        <v>1637</v>
      </c>
    </row>
    <row r="68" spans="1:105" ht="12" customHeight="1" x14ac:dyDescent="0.25">
      <c r="A68" s="147" t="s">
        <v>28</v>
      </c>
      <c r="B68" s="229">
        <v>0.1013125539137792</v>
      </c>
      <c r="C68" s="229">
        <v>0.1002060160865188</v>
      </c>
      <c r="D68" s="229">
        <v>7.2318715851616727E-2</v>
      </c>
      <c r="E68" s="229">
        <v>7.3722254850703953E-2</v>
      </c>
      <c r="F68" s="229">
        <v>8.4369537141897072E-2</v>
      </c>
      <c r="G68" s="229">
        <v>7.9385250432794124E-2</v>
      </c>
      <c r="H68" s="229">
        <v>6.6860177152691908E-2</v>
      </c>
      <c r="I68" s="229">
        <v>0.1154813427256365</v>
      </c>
      <c r="J68" s="229">
        <v>0.1009728726286537</v>
      </c>
      <c r="K68" s="229">
        <v>8.5187009640197112E-2</v>
      </c>
      <c r="L68" s="229">
        <v>8.767831068618151E-2</v>
      </c>
      <c r="M68" s="229">
        <v>7.9234039916609045E-2</v>
      </c>
      <c r="N68" s="229">
        <v>7.6693286065430522E-2</v>
      </c>
      <c r="O68" s="229">
        <v>6.9283471490642692E-2</v>
      </c>
      <c r="P68" s="229">
        <v>8.8346220580164392E-2</v>
      </c>
      <c r="Q68" s="229">
        <v>9.126432841818527E-2</v>
      </c>
      <c r="R68" s="229">
        <v>9.9430208324629302E-2</v>
      </c>
      <c r="S68" s="229">
        <v>0.117395829559428</v>
      </c>
      <c r="T68" s="229">
        <v>0.13100687709790679</v>
      </c>
      <c r="U68" s="229">
        <v>7.5442996293867401E-2</v>
      </c>
      <c r="V68" s="229">
        <v>7.0051087424917641E-2</v>
      </c>
      <c r="W68" s="229">
        <v>7.4007979120392017E-2</v>
      </c>
      <c r="X68" s="229">
        <v>7.405231597518612E-2</v>
      </c>
      <c r="Y68" s="229">
        <v>6.1480739358916708E-2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2.3631054224024688E-3</v>
      </c>
      <c r="C70" s="229">
        <v>2.246210434412017E-3</v>
      </c>
      <c r="D70" s="229">
        <v>2.3428643527941819E-3</v>
      </c>
      <c r="E70" s="229">
        <v>2.5071539881198462E-3</v>
      </c>
      <c r="F70" s="229">
        <v>2.869247853982492E-3</v>
      </c>
      <c r="G70" s="229">
        <v>2.900853782989619E-3</v>
      </c>
      <c r="H70" s="229">
        <v>2.625139356512627E-3</v>
      </c>
      <c r="I70" s="229">
        <v>3.2693537259024549E-3</v>
      </c>
      <c r="J70" s="229">
        <v>3.291283296692368E-3</v>
      </c>
      <c r="K70" s="229">
        <v>6.3949039786148527E-3</v>
      </c>
      <c r="L70" s="229">
        <v>6.1088669501640092E-3</v>
      </c>
      <c r="M70" s="229">
        <v>5.8999580291207018E-3</v>
      </c>
      <c r="N70" s="229">
        <v>5.8149662011333049E-3</v>
      </c>
      <c r="O70" s="229">
        <v>6.0999199529325008E-3</v>
      </c>
      <c r="P70" s="229">
        <v>3.281890409952293E-3</v>
      </c>
      <c r="Q70" s="229">
        <v>1.1105580799386191E-3</v>
      </c>
      <c r="R70" s="229">
        <v>2.025814811631485E-3</v>
      </c>
      <c r="S70" s="229">
        <v>1.8330235353274809E-3</v>
      </c>
      <c r="T70" s="229">
        <v>1.7194873676359499E-3</v>
      </c>
      <c r="U70" s="229">
        <v>1.4733211816353271E-3</v>
      </c>
      <c r="V70" s="229">
        <v>1.492188227007963E-3</v>
      </c>
      <c r="W70" s="229">
        <v>2.7941326532386328E-3</v>
      </c>
      <c r="X70" s="229">
        <v>7.5309957499477276E-3</v>
      </c>
      <c r="Y70" s="229">
        <v>3.068139975995446E-3</v>
      </c>
      <c r="DA70" s="73" t="s">
        <v>1640</v>
      </c>
    </row>
    <row r="71" spans="1:105" ht="12" customHeight="1" x14ac:dyDescent="0.25">
      <c r="A71" s="147" t="s">
        <v>159</v>
      </c>
      <c r="B71" s="229">
        <v>1.306556083270444E-2</v>
      </c>
      <c r="C71" s="229">
        <v>1.6558816760826139E-2</v>
      </c>
      <c r="D71" s="229">
        <v>1.2959488053289919E-2</v>
      </c>
      <c r="E71" s="229">
        <v>1.155180140645974E-2</v>
      </c>
      <c r="F71" s="229">
        <v>1.0575199008536439E-2</v>
      </c>
      <c r="G71" s="229">
        <v>1.069260496765552E-2</v>
      </c>
      <c r="H71" s="229">
        <v>9.6760105331936148E-3</v>
      </c>
      <c r="I71" s="229">
        <v>9.036408484220269E-3</v>
      </c>
      <c r="J71" s="229">
        <v>6.0802783244204251E-3</v>
      </c>
      <c r="K71" s="229">
        <v>1.181154132337961E-2</v>
      </c>
      <c r="L71" s="229">
        <v>1.128105342111883E-2</v>
      </c>
      <c r="M71" s="229">
        <v>1.361970702111415E-2</v>
      </c>
      <c r="N71" s="229">
        <v>1.3422578946435179E-2</v>
      </c>
      <c r="O71" s="229">
        <v>1.1271458151896429E-2</v>
      </c>
      <c r="P71" s="229">
        <v>2.1217640355605919E-2</v>
      </c>
      <c r="Q71" s="229">
        <v>1.458675092979988E-2</v>
      </c>
      <c r="R71" s="229">
        <v>1.675320625712301E-2</v>
      </c>
      <c r="S71" s="229">
        <v>2.093049467240889E-2</v>
      </c>
      <c r="T71" s="229">
        <v>1.932928143917749E-2</v>
      </c>
      <c r="U71" s="229">
        <v>2.015590218424378E-2</v>
      </c>
      <c r="V71" s="229">
        <v>3.3883250649869481E-2</v>
      </c>
      <c r="W71" s="229">
        <v>1.393171352129363E-2</v>
      </c>
      <c r="X71" s="229">
        <v>1.7161989358409249E-2</v>
      </c>
      <c r="Y71" s="229">
        <v>7.2831321363206634E-3</v>
      </c>
      <c r="DA71" s="73" t="s">
        <v>1641</v>
      </c>
    </row>
    <row r="72" spans="1:105" ht="12" customHeight="1" x14ac:dyDescent="0.25">
      <c r="A72" s="147" t="s">
        <v>32</v>
      </c>
      <c r="B72" s="229">
        <v>4.9068095476307617E-2</v>
      </c>
      <c r="C72" s="229">
        <v>3.7671530104185273E-2</v>
      </c>
      <c r="D72" s="229">
        <v>2.0581807879697711E-2</v>
      </c>
      <c r="E72" s="229">
        <v>2.6029665361777591E-2</v>
      </c>
      <c r="F72" s="229">
        <v>2.749750506429019E-2</v>
      </c>
      <c r="G72" s="229">
        <v>3.0117118291282621E-2</v>
      </c>
      <c r="H72" s="229">
        <v>4.4026603554815122E-2</v>
      </c>
      <c r="I72" s="229">
        <v>6.0052615948926261E-2</v>
      </c>
      <c r="J72" s="229">
        <v>7.0969533384211414E-2</v>
      </c>
      <c r="K72" s="229">
        <v>4.5962343110749551E-2</v>
      </c>
      <c r="L72" s="229">
        <v>4.1467224318588992E-2</v>
      </c>
      <c r="M72" s="229">
        <v>4.2404998758433961E-2</v>
      </c>
      <c r="N72" s="229">
        <v>3.0479136508517569E-2</v>
      </c>
      <c r="O72" s="229">
        <v>1.2178291866596941E-2</v>
      </c>
      <c r="P72" s="229">
        <v>1.31048969268553E-2</v>
      </c>
      <c r="Q72" s="229">
        <v>1.3462632751021769E-2</v>
      </c>
      <c r="R72" s="229">
        <v>1.4025736731649009E-2</v>
      </c>
      <c r="S72" s="229">
        <v>1.583925521910147E-2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1642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1.259732673468507E-5</v>
      </c>
      <c r="S73" s="229">
        <v>0</v>
      </c>
      <c r="T73" s="229">
        <v>0</v>
      </c>
      <c r="U73" s="229">
        <v>6.2356254393530937E-4</v>
      </c>
      <c r="V73" s="229">
        <v>4.4382292903400009E-4</v>
      </c>
      <c r="W73" s="229">
        <v>2.8860891271025382E-5</v>
      </c>
      <c r="X73" s="229">
        <v>2.1733831600716938E-5</v>
      </c>
      <c r="Y73" s="229">
        <v>3.9835339787137819E-5</v>
      </c>
      <c r="DA73" s="73" t="s">
        <v>1643</v>
      </c>
    </row>
    <row r="74" spans="1:105" ht="12" customHeight="1" x14ac:dyDescent="0.25">
      <c r="A74" s="147" t="s">
        <v>35</v>
      </c>
      <c r="B74" s="229">
        <v>1.4008660846139691</v>
      </c>
      <c r="C74" s="229">
        <v>1.3063452587726729</v>
      </c>
      <c r="D74" s="229">
        <v>1.209811934140985</v>
      </c>
      <c r="E74" s="229">
        <v>1.291774509583413</v>
      </c>
      <c r="F74" s="229">
        <v>1.486570835033125</v>
      </c>
      <c r="G74" s="229">
        <v>1.5284010098590479</v>
      </c>
      <c r="H74" s="229">
        <v>1.3601170781526259</v>
      </c>
      <c r="I74" s="229">
        <v>1.766880965969243</v>
      </c>
      <c r="J74" s="229">
        <v>1.7597915579591801</v>
      </c>
      <c r="K74" s="229">
        <v>1.5445514201795789</v>
      </c>
      <c r="L74" s="229">
        <v>1.5547207202028701</v>
      </c>
      <c r="M74" s="229">
        <v>1.3009922728621539</v>
      </c>
      <c r="N74" s="229">
        <v>1.1839810516258651</v>
      </c>
      <c r="O74" s="229">
        <v>1.1653754090819419</v>
      </c>
      <c r="P74" s="229">
        <v>1.2595168804006089</v>
      </c>
      <c r="Q74" s="229">
        <v>1.6126949349493229</v>
      </c>
      <c r="R74" s="229">
        <v>1.7445884294791789</v>
      </c>
      <c r="S74" s="229">
        <v>1.6827214617280219</v>
      </c>
      <c r="T74" s="229">
        <v>1.8227856844074291</v>
      </c>
      <c r="U74" s="229">
        <v>1.7156204369942669</v>
      </c>
      <c r="V74" s="229">
        <v>1.6805671299798051</v>
      </c>
      <c r="W74" s="229">
        <v>1.7322034417505749</v>
      </c>
      <c r="X74" s="229">
        <v>1.6330545825292391</v>
      </c>
      <c r="Y74" s="229">
        <v>1.662587399638467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1646</v>
      </c>
    </row>
    <row r="77" spans="1:105" ht="12" customHeight="1" x14ac:dyDescent="0.25">
      <c r="A77" s="147" t="s">
        <v>39</v>
      </c>
      <c r="B77" s="229">
        <v>1.290887875064832</v>
      </c>
      <c r="C77" s="229">
        <v>1.5679200605654611</v>
      </c>
      <c r="D77" s="229">
        <v>1.0847194688252919</v>
      </c>
      <c r="E77" s="229">
        <v>0.9458872427499565</v>
      </c>
      <c r="F77" s="229">
        <v>0.85239637574292937</v>
      </c>
      <c r="G77" s="229">
        <v>0.94840750668496032</v>
      </c>
      <c r="H77" s="229">
        <v>1.0354870024073259</v>
      </c>
      <c r="I77" s="229">
        <v>0.31342455604734393</v>
      </c>
      <c r="J77" s="229">
        <v>8.2181845302916445E-2</v>
      </c>
      <c r="K77" s="229">
        <v>8.2509400463953442E-3</v>
      </c>
      <c r="L77" s="229">
        <v>2.4710168605895928E-2</v>
      </c>
      <c r="M77" s="229">
        <v>0.14805992489153039</v>
      </c>
      <c r="N77" s="229">
        <v>0.1071413372140833</v>
      </c>
      <c r="O77" s="229">
        <v>1.6442756240788111E-2</v>
      </c>
      <c r="P77" s="229">
        <v>0</v>
      </c>
      <c r="Q77" s="229">
        <v>2.6609002582027551E-2</v>
      </c>
      <c r="R77" s="229">
        <v>2.841709400104046E-2</v>
      </c>
      <c r="S77" s="229">
        <v>0</v>
      </c>
      <c r="T77" s="229">
        <v>0</v>
      </c>
      <c r="U77" s="229">
        <v>0</v>
      </c>
      <c r="V77" s="229">
        <v>0</v>
      </c>
      <c r="W77" s="229">
        <v>1.574203411605015E-3</v>
      </c>
      <c r="X77" s="229">
        <v>6.364026207237021E-3</v>
      </c>
      <c r="Y77" s="229">
        <v>3.651672879363205E-3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59.204675291176265</v>
      </c>
      <c r="C79" s="261">
        <f t="shared" si="2"/>
        <v>58.724933178599493</v>
      </c>
      <c r="D79" s="261">
        <f t="shared" si="2"/>
        <v>49.924795390773717</v>
      </c>
      <c r="E79" s="261">
        <f t="shared" si="2"/>
        <v>50.762273553218726</v>
      </c>
      <c r="F79" s="261">
        <f t="shared" si="2"/>
        <v>55.687258089249681</v>
      </c>
      <c r="G79" s="261">
        <f t="shared" si="2"/>
        <v>57.836241699944104</v>
      </c>
      <c r="H79" s="261">
        <f t="shared" si="2"/>
        <v>53.866699340526779</v>
      </c>
      <c r="I79" s="261">
        <f t="shared" si="2"/>
        <v>59.507023736784724</v>
      </c>
      <c r="J79" s="261">
        <f t="shared" si="2"/>
        <v>56.385290605684915</v>
      </c>
      <c r="K79" s="261">
        <f t="shared" si="2"/>
        <v>48.270694107512611</v>
      </c>
      <c r="L79" s="261">
        <f t="shared" si="2"/>
        <v>48.483130283123423</v>
      </c>
      <c r="M79" s="261">
        <f t="shared" si="2"/>
        <v>42.8300659297186</v>
      </c>
      <c r="N79" s="261">
        <f t="shared" si="2"/>
        <v>38.602343707895336</v>
      </c>
      <c r="O79" s="261">
        <f t="shared" si="2"/>
        <v>36.357355911922532</v>
      </c>
      <c r="P79" s="261">
        <f t="shared" si="2"/>
        <v>39.496412111696266</v>
      </c>
      <c r="Q79" s="261">
        <f t="shared" si="2"/>
        <v>49.243502383001342</v>
      </c>
      <c r="R79" s="261">
        <f t="shared" si="2"/>
        <v>53.468714244899637</v>
      </c>
      <c r="S79" s="261">
        <f t="shared" si="2"/>
        <v>52.153936005323509</v>
      </c>
      <c r="T79" s="261">
        <f t="shared" si="2"/>
        <v>56.005049270398949</v>
      </c>
      <c r="U79" s="261">
        <f t="shared" si="2"/>
        <v>51.048520547347593</v>
      </c>
      <c r="V79" s="261">
        <f t="shared" si="2"/>
        <v>50.184893896918695</v>
      </c>
      <c r="W79" s="261">
        <f t="shared" si="2"/>
        <v>51.260628585603115</v>
      </c>
      <c r="X79" s="261">
        <f t="shared" si="2"/>
        <v>48.87892878962159</v>
      </c>
      <c r="Y79" s="261">
        <f t="shared" si="2"/>
        <v>48.970302319192726</v>
      </c>
      <c r="DA79" s="70"/>
    </row>
    <row r="80" spans="1:105" ht="12" customHeight="1" x14ac:dyDescent="0.25">
      <c r="A80" s="60" t="s">
        <v>1521</v>
      </c>
      <c r="B80" s="262">
        <v>55.506232681822759</v>
      </c>
      <c r="C80" s="262">
        <v>55.128081532543312</v>
      </c>
      <c r="D80" s="262">
        <v>46.539263564684667</v>
      </c>
      <c r="E80" s="262">
        <v>47.620867965042308</v>
      </c>
      <c r="F80" s="262">
        <v>52.321602291159081</v>
      </c>
      <c r="G80" s="262">
        <v>54.310356292667407</v>
      </c>
      <c r="H80" s="262">
        <v>50.567197863929103</v>
      </c>
      <c r="I80" s="262">
        <v>55.905195009272092</v>
      </c>
      <c r="J80" s="262">
        <v>52.7665579966474</v>
      </c>
      <c r="K80" s="262">
        <v>45.234048471563959</v>
      </c>
      <c r="L80" s="262">
        <v>45.630203209403021</v>
      </c>
      <c r="M80" s="262">
        <v>40.253746999783893</v>
      </c>
      <c r="N80" s="262">
        <v>36.26967052988963</v>
      </c>
      <c r="O80" s="262">
        <v>33.870720403370903</v>
      </c>
      <c r="P80" s="262">
        <v>37.001539601237717</v>
      </c>
      <c r="Q80" s="262">
        <v>46.438772607932229</v>
      </c>
      <c r="R80" s="262">
        <v>50.290526831986483</v>
      </c>
      <c r="S80" s="262">
        <v>49.086176810347503</v>
      </c>
      <c r="T80" s="262">
        <v>52.701862505064113</v>
      </c>
      <c r="U80" s="262">
        <v>48.079782804610844</v>
      </c>
      <c r="V80" s="262">
        <v>47.364493433724157</v>
      </c>
      <c r="W80" s="262">
        <v>48.329465119539421</v>
      </c>
      <c r="X80" s="262">
        <v>46.012093686196557</v>
      </c>
      <c r="Y80" s="262">
        <v>45.93467683607718</v>
      </c>
      <c r="DA80" s="72" t="s">
        <v>1649</v>
      </c>
    </row>
    <row r="81" spans="1:105" ht="12" customHeight="1" x14ac:dyDescent="0.25">
      <c r="A81" s="59" t="s">
        <v>28</v>
      </c>
      <c r="B81" s="230">
        <v>4.4636532686587973</v>
      </c>
      <c r="C81" s="230">
        <v>4.6923388055834829</v>
      </c>
      <c r="D81" s="230">
        <v>3.1885029329359229</v>
      </c>
      <c r="E81" s="230">
        <v>3.1201672473318092</v>
      </c>
      <c r="F81" s="230">
        <v>3.422188080360637</v>
      </c>
      <c r="G81" s="230">
        <v>3.2655746425930001</v>
      </c>
      <c r="H81" s="230">
        <v>2.8500640883735961</v>
      </c>
      <c r="I81" s="230">
        <v>4.1146263503663567</v>
      </c>
      <c r="J81" s="230">
        <v>3.4242619811424251</v>
      </c>
      <c r="K81" s="230">
        <v>2.8409218555250848</v>
      </c>
      <c r="L81" s="230">
        <v>2.9368262514896259</v>
      </c>
      <c r="M81" s="230">
        <v>2.7573666005607431</v>
      </c>
      <c r="N81" s="230">
        <v>2.6455458875145501</v>
      </c>
      <c r="O81" s="230">
        <v>2.319114618494539</v>
      </c>
      <c r="P81" s="230">
        <v>2.939737993649512</v>
      </c>
      <c r="Q81" s="230">
        <v>3.058166537841621</v>
      </c>
      <c r="R81" s="230">
        <v>3.3314843016067011</v>
      </c>
      <c r="S81" s="230">
        <v>3.906369487970355</v>
      </c>
      <c r="T81" s="230">
        <v>4.3592797915404837</v>
      </c>
      <c r="U81" s="230">
        <v>2.5103806490352141</v>
      </c>
      <c r="V81" s="230">
        <v>2.3309638131337329</v>
      </c>
      <c r="W81" s="230">
        <v>2.463610080615847</v>
      </c>
      <c r="X81" s="230">
        <v>2.4682718191434661</v>
      </c>
      <c r="Y81" s="230">
        <v>2.0477729228442789</v>
      </c>
      <c r="DA81" s="71" t="s">
        <v>1650</v>
      </c>
    </row>
    <row r="82" spans="1:105" ht="12" customHeight="1" x14ac:dyDescent="0.25">
      <c r="A82" s="59" t="s">
        <v>31</v>
      </c>
      <c r="B82" s="295">
        <v>8.5352283747008928E-2</v>
      </c>
      <c r="C82" s="295">
        <v>8.6228507145513028E-2</v>
      </c>
      <c r="D82" s="295">
        <v>8.4681417705374976E-2</v>
      </c>
      <c r="E82" s="295">
        <v>8.6989159245485545E-2</v>
      </c>
      <c r="F82" s="295">
        <v>9.5409393244885954E-2</v>
      </c>
      <c r="G82" s="295">
        <v>9.782514390385702E-2</v>
      </c>
      <c r="H82" s="295">
        <v>9.173695629437971E-2</v>
      </c>
      <c r="I82" s="295">
        <v>9.5496037244745813E-2</v>
      </c>
      <c r="J82" s="295">
        <v>9.1502381732263813E-2</v>
      </c>
      <c r="K82" s="295">
        <v>0.17483356091157379</v>
      </c>
      <c r="L82" s="295">
        <v>0.16774578142818261</v>
      </c>
      <c r="M82" s="295">
        <v>0.16832029892502279</v>
      </c>
      <c r="N82" s="295">
        <v>0.16444096171732339</v>
      </c>
      <c r="O82" s="295">
        <v>0.16738693996407969</v>
      </c>
      <c r="P82" s="295">
        <v>8.9526083456970593E-2</v>
      </c>
      <c r="Q82" s="295">
        <v>3.0507470963354918E-2</v>
      </c>
      <c r="R82" s="295">
        <v>5.5644728103898429E-2</v>
      </c>
      <c r="S82" s="295">
        <v>5.0002711091350807E-2</v>
      </c>
      <c r="T82" s="295">
        <v>4.6905578903964809E-2</v>
      </c>
      <c r="U82" s="295">
        <v>4.0190456898261971E-2</v>
      </c>
      <c r="V82" s="295">
        <v>4.0705127550729477E-2</v>
      </c>
      <c r="W82" s="295">
        <v>7.6250958705394958E-2</v>
      </c>
      <c r="X82" s="295">
        <v>0.2057839989325716</v>
      </c>
      <c r="Y82" s="295">
        <v>8.3776602626549859E-2</v>
      </c>
      <c r="DA82" s="122" t="s">
        <v>1651</v>
      </c>
    </row>
    <row r="83" spans="1:105" ht="12" customHeight="1" x14ac:dyDescent="0.25">
      <c r="A83" s="59" t="s">
        <v>159</v>
      </c>
      <c r="B83" s="295">
        <v>0.48766056390977508</v>
      </c>
      <c r="C83" s="295">
        <v>0.65688184398071803</v>
      </c>
      <c r="D83" s="295">
        <v>0.48404568430004291</v>
      </c>
      <c r="E83" s="295">
        <v>0.41418214178167079</v>
      </c>
      <c r="F83" s="295">
        <v>0.36338680067553991</v>
      </c>
      <c r="G83" s="295">
        <v>0.37261961259798898</v>
      </c>
      <c r="H83" s="295">
        <v>0.34941844540932848</v>
      </c>
      <c r="I83" s="295">
        <v>0.27275757746013202</v>
      </c>
      <c r="J83" s="295">
        <v>0.17468198699983939</v>
      </c>
      <c r="K83" s="295">
        <v>0.33369898066070541</v>
      </c>
      <c r="L83" s="295">
        <v>0.32010917898355817</v>
      </c>
      <c r="M83" s="295">
        <v>0.40152525628620189</v>
      </c>
      <c r="N83" s="295">
        <v>0.39224400197836989</v>
      </c>
      <c r="O83" s="295">
        <v>0.31962082488583238</v>
      </c>
      <c r="P83" s="295">
        <v>0.59810870808239125</v>
      </c>
      <c r="Q83" s="295">
        <v>0.41407692430406728</v>
      </c>
      <c r="R83" s="295">
        <v>0.47553200179033212</v>
      </c>
      <c r="S83" s="295">
        <v>0.590014295568559</v>
      </c>
      <c r="T83" s="295">
        <v>0.54487734526487297</v>
      </c>
      <c r="U83" s="295">
        <v>0.56817913837755918</v>
      </c>
      <c r="V83" s="295">
        <v>0.95514236890488369</v>
      </c>
      <c r="W83" s="295">
        <v>0.39288039181225748</v>
      </c>
      <c r="X83" s="295">
        <v>0.48460105949834298</v>
      </c>
      <c r="Y83" s="295">
        <v>0.20550542716573589</v>
      </c>
      <c r="DA83" s="122" t="s">
        <v>1652</v>
      </c>
    </row>
    <row r="84" spans="1:105" ht="12" customHeight="1" x14ac:dyDescent="0.25">
      <c r="A84" s="59" t="s">
        <v>32</v>
      </c>
      <c r="B84" s="295">
        <v>1.8794209685026699</v>
      </c>
      <c r="C84" s="295">
        <v>1.533580241016445</v>
      </c>
      <c r="D84" s="295">
        <v>0.78889156542301286</v>
      </c>
      <c r="E84" s="295">
        <v>0.95773536959176042</v>
      </c>
      <c r="F84" s="295">
        <v>0.96963699345772014</v>
      </c>
      <c r="G84" s="295">
        <v>1.0770376580802501</v>
      </c>
      <c r="H84" s="295">
        <v>1.6315484078442679</v>
      </c>
      <c r="I84" s="295">
        <v>1.8601509416217721</v>
      </c>
      <c r="J84" s="295">
        <v>2.0923382753493138</v>
      </c>
      <c r="K84" s="295">
        <v>1.332556870718588</v>
      </c>
      <c r="L84" s="295">
        <v>1.207504405330722</v>
      </c>
      <c r="M84" s="295">
        <v>1.2829137017199399</v>
      </c>
      <c r="N84" s="295">
        <v>0.9140254522186817</v>
      </c>
      <c r="O84" s="295">
        <v>0.35438605922659649</v>
      </c>
      <c r="P84" s="295">
        <v>0.37909838765371012</v>
      </c>
      <c r="Q84" s="295">
        <v>0.39218208065220511</v>
      </c>
      <c r="R84" s="295">
        <v>0.40854771176910448</v>
      </c>
      <c r="S84" s="295">
        <v>0.45819788959132829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1653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0</v>
      </c>
      <c r="F85" s="295">
        <v>0</v>
      </c>
      <c r="G85" s="295">
        <v>0</v>
      </c>
      <c r="H85" s="295">
        <v>0</v>
      </c>
      <c r="I85" s="295">
        <v>0</v>
      </c>
      <c r="J85" s="295">
        <v>0</v>
      </c>
      <c r="K85" s="295">
        <v>0</v>
      </c>
      <c r="L85" s="295">
        <v>0</v>
      </c>
      <c r="M85" s="295">
        <v>0</v>
      </c>
      <c r="N85" s="295">
        <v>0</v>
      </c>
      <c r="O85" s="295">
        <v>0</v>
      </c>
      <c r="P85" s="295">
        <v>0</v>
      </c>
      <c r="Q85" s="295">
        <v>0</v>
      </c>
      <c r="R85" s="295">
        <v>3.579939317422918E-4</v>
      </c>
      <c r="S85" s="295">
        <v>0</v>
      </c>
      <c r="T85" s="295">
        <v>0</v>
      </c>
      <c r="U85" s="295">
        <v>1.7598616187593241E-2</v>
      </c>
      <c r="V85" s="295">
        <v>1.252587965599984E-2</v>
      </c>
      <c r="W85" s="295">
        <v>8.1485627688192947E-4</v>
      </c>
      <c r="X85" s="295">
        <v>6.1442444591638999E-4</v>
      </c>
      <c r="Y85" s="295">
        <v>1.1253538214301959E-3</v>
      </c>
      <c r="DA85" s="122" t="s">
        <v>1654</v>
      </c>
    </row>
    <row r="86" spans="1:105" ht="12" customHeight="1" x14ac:dyDescent="0.25">
      <c r="A86" s="59" t="s">
        <v>35</v>
      </c>
      <c r="B86" s="295">
        <v>48.590145597004508</v>
      </c>
      <c r="C86" s="295">
        <v>48.159052134817138</v>
      </c>
      <c r="D86" s="295">
        <v>41.993141964320323</v>
      </c>
      <c r="E86" s="295">
        <v>43.041794047091578</v>
      </c>
      <c r="F86" s="295">
        <v>47.4709810234203</v>
      </c>
      <c r="G86" s="295">
        <v>49.497299235492306</v>
      </c>
      <c r="H86" s="295">
        <v>45.644429966007522</v>
      </c>
      <c r="I86" s="295">
        <v>49.562164102579082</v>
      </c>
      <c r="J86" s="295">
        <v>46.98377337142356</v>
      </c>
      <c r="K86" s="295">
        <v>40.552037203748007</v>
      </c>
      <c r="L86" s="295">
        <v>40.998017592170932</v>
      </c>
      <c r="M86" s="295">
        <v>35.643621142291977</v>
      </c>
      <c r="N86" s="295">
        <v>32.153414226460697</v>
      </c>
      <c r="O86" s="295">
        <v>30.71021196079985</v>
      </c>
      <c r="P86" s="295">
        <v>32.995068428395143</v>
      </c>
      <c r="Q86" s="295">
        <v>42.543839594170983</v>
      </c>
      <c r="R86" s="295">
        <v>46.018960094784703</v>
      </c>
      <c r="S86" s="295">
        <v>44.081592426125908</v>
      </c>
      <c r="T86" s="295">
        <v>47.750799789354787</v>
      </c>
      <c r="U86" s="295">
        <v>44.943433944112208</v>
      </c>
      <c r="V86" s="295">
        <v>44.025156244478808</v>
      </c>
      <c r="W86" s="295">
        <v>45.395908832129038</v>
      </c>
      <c r="X86" s="295">
        <v>42.852822384176257</v>
      </c>
      <c r="Y86" s="295">
        <v>43.596496529619188</v>
      </c>
      <c r="DA86" s="122" t="s">
        <v>1655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5">
        <v>0</v>
      </c>
      <c r="K87" s="295">
        <v>0</v>
      </c>
      <c r="L87" s="295">
        <v>0</v>
      </c>
      <c r="M87" s="295">
        <v>0</v>
      </c>
      <c r="N87" s="295">
        <v>0</v>
      </c>
      <c r="O87" s="295">
        <v>0</v>
      </c>
      <c r="P87" s="295">
        <v>0</v>
      </c>
      <c r="Q87" s="295">
        <v>0</v>
      </c>
      <c r="R87" s="295">
        <v>0</v>
      </c>
      <c r="S87" s="295">
        <v>0</v>
      </c>
      <c r="T87" s="295">
        <v>0</v>
      </c>
      <c r="U87" s="295">
        <v>0</v>
      </c>
      <c r="V87" s="295">
        <v>0</v>
      </c>
      <c r="W87" s="295">
        <v>0</v>
      </c>
      <c r="X87" s="295">
        <v>0</v>
      </c>
      <c r="Y87" s="295">
        <v>0</v>
      </c>
      <c r="DA87" s="122" t="s">
        <v>1656</v>
      </c>
    </row>
    <row r="88" spans="1:105" ht="12" customHeight="1" x14ac:dyDescent="0.25">
      <c r="A88" s="60" t="s">
        <v>1530</v>
      </c>
      <c r="B88" s="262">
        <v>3.6984426093535081</v>
      </c>
      <c r="C88" s="262">
        <v>3.5968516460561779</v>
      </c>
      <c r="D88" s="262">
        <v>3.385531826089049</v>
      </c>
      <c r="E88" s="262">
        <v>3.1414055881764158</v>
      </c>
      <c r="F88" s="262">
        <v>3.3656557980906001</v>
      </c>
      <c r="G88" s="262">
        <v>3.5258854072766979</v>
      </c>
      <c r="H88" s="262">
        <v>3.299501476597674</v>
      </c>
      <c r="I88" s="262">
        <v>3.6018287275126348</v>
      </c>
      <c r="J88" s="262">
        <v>3.618732609037512</v>
      </c>
      <c r="K88" s="262">
        <v>3.0366456359486511</v>
      </c>
      <c r="L88" s="262">
        <v>2.8529270737204011</v>
      </c>
      <c r="M88" s="262">
        <v>2.576318929934704</v>
      </c>
      <c r="N88" s="262">
        <v>2.3326731780057028</v>
      </c>
      <c r="O88" s="262">
        <v>2.4866355085516272</v>
      </c>
      <c r="P88" s="262">
        <v>2.4948725104585461</v>
      </c>
      <c r="Q88" s="262">
        <v>2.8047297750691138</v>
      </c>
      <c r="R88" s="262">
        <v>3.178187412913156</v>
      </c>
      <c r="S88" s="262">
        <v>3.067759194976003</v>
      </c>
      <c r="T88" s="262">
        <v>3.303186765334833</v>
      </c>
      <c r="U88" s="262">
        <v>2.9687377427367521</v>
      </c>
      <c r="V88" s="262">
        <v>2.8204004631945399</v>
      </c>
      <c r="W88" s="262">
        <v>2.9311634660636949</v>
      </c>
      <c r="X88" s="262">
        <v>2.866835103425029</v>
      </c>
      <c r="Y88" s="262">
        <v>3.0356254831155471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8.1949343439673576</v>
      </c>
      <c r="C89" s="261">
        <f t="shared" si="3"/>
        <v>8.0641360125329449</v>
      </c>
      <c r="D89" s="261">
        <f t="shared" si="3"/>
        <v>7.1523013184773525</v>
      </c>
      <c r="E89" s="261">
        <f t="shared" si="3"/>
        <v>7.0188146790198651</v>
      </c>
      <c r="F89" s="261">
        <f t="shared" si="3"/>
        <v>7.6328439309932739</v>
      </c>
      <c r="G89" s="261">
        <f t="shared" si="3"/>
        <v>7.9578470268598238</v>
      </c>
      <c r="H89" s="261">
        <f t="shared" si="3"/>
        <v>7.4236459588778914</v>
      </c>
      <c r="I89" s="261">
        <f t="shared" si="3"/>
        <v>8.1474530287714355</v>
      </c>
      <c r="J89" s="261">
        <f t="shared" si="3"/>
        <v>7.9013028932322742</v>
      </c>
      <c r="K89" s="261">
        <f t="shared" si="3"/>
        <v>6.7154779743500068</v>
      </c>
      <c r="L89" s="261">
        <f t="shared" si="3"/>
        <v>6.5775713544571754</v>
      </c>
      <c r="M89" s="261">
        <f t="shared" si="3"/>
        <v>5.8525898830108272</v>
      </c>
      <c r="N89" s="261">
        <f t="shared" si="3"/>
        <v>5.2825544006254139</v>
      </c>
      <c r="O89" s="261">
        <f t="shared" si="3"/>
        <v>5.2281020987757101</v>
      </c>
      <c r="P89" s="261">
        <f t="shared" si="3"/>
        <v>5.4952983608531376</v>
      </c>
      <c r="Q89" s="261">
        <f t="shared" si="3"/>
        <v>6.6066102305765337</v>
      </c>
      <c r="R89" s="261">
        <f t="shared" si="3"/>
        <v>7.2857011943835186</v>
      </c>
      <c r="S89" s="261">
        <f t="shared" si="3"/>
        <v>7.0659363008374054</v>
      </c>
      <c r="T89" s="261">
        <f t="shared" si="3"/>
        <v>7.5966656150492504</v>
      </c>
      <c r="U89" s="261">
        <f t="shared" si="3"/>
        <v>6.9141441281483402</v>
      </c>
      <c r="V89" s="261">
        <f t="shared" si="3"/>
        <v>6.7134079934596826</v>
      </c>
      <c r="W89" s="261">
        <f t="shared" si="3"/>
        <v>6.9031526147135773</v>
      </c>
      <c r="X89" s="261">
        <f t="shared" si="3"/>
        <v>6.6398417339477067</v>
      </c>
      <c r="Y89" s="261">
        <f t="shared" si="3"/>
        <v>6.8011057417170395</v>
      </c>
      <c r="DA89" s="70"/>
    </row>
    <row r="90" spans="1:105" ht="12" customHeight="1" x14ac:dyDescent="0.25">
      <c r="A90" s="60" t="s">
        <v>1533</v>
      </c>
      <c r="B90" s="262">
        <v>4.7372791078241736</v>
      </c>
      <c r="C90" s="262">
        <v>4.7014576526839784</v>
      </c>
      <c r="D90" s="262">
        <v>3.9871847864535059</v>
      </c>
      <c r="E90" s="262">
        <v>4.0819305285567804</v>
      </c>
      <c r="F90" s="262">
        <v>4.4863093967294461</v>
      </c>
      <c r="G90" s="262">
        <v>4.6615146436889026</v>
      </c>
      <c r="H90" s="262">
        <v>4.3389587642280469</v>
      </c>
      <c r="I90" s="262">
        <v>4.7801216207137163</v>
      </c>
      <c r="J90" s="262">
        <v>4.5181681320772764</v>
      </c>
      <c r="K90" s="262">
        <v>3.8765333718583732</v>
      </c>
      <c r="L90" s="262">
        <v>3.9103843039304369</v>
      </c>
      <c r="M90" s="262">
        <v>3.4440023830899689</v>
      </c>
      <c r="N90" s="262">
        <v>3.1017500783563561</v>
      </c>
      <c r="O90" s="262">
        <v>2.9033591746111962</v>
      </c>
      <c r="P90" s="262">
        <v>3.1628547053857909</v>
      </c>
      <c r="Q90" s="262">
        <v>3.98448259009123</v>
      </c>
      <c r="R90" s="262">
        <v>4.3144299025398301</v>
      </c>
      <c r="S90" s="262">
        <v>4.197903789826146</v>
      </c>
      <c r="T90" s="262">
        <v>4.5085330626516589</v>
      </c>
      <c r="U90" s="262">
        <v>4.1386862705762466</v>
      </c>
      <c r="V90" s="262">
        <v>4.0766299061312097</v>
      </c>
      <c r="W90" s="262">
        <v>4.1628227578178532</v>
      </c>
      <c r="X90" s="262">
        <v>3.9596521369947979</v>
      </c>
      <c r="Y90" s="262">
        <v>3.963114874934631</v>
      </c>
      <c r="DA90" s="72" t="s">
        <v>1658</v>
      </c>
    </row>
    <row r="91" spans="1:105" ht="12" customHeight="1" x14ac:dyDescent="0.25">
      <c r="A91" s="59" t="s">
        <v>28</v>
      </c>
      <c r="B91" s="230">
        <v>0.30846700522288978</v>
      </c>
      <c r="C91" s="230">
        <v>0.32427063925697819</v>
      </c>
      <c r="D91" s="230">
        <v>0.2203459569256985</v>
      </c>
      <c r="E91" s="230">
        <v>0.21562352374833671</v>
      </c>
      <c r="F91" s="230">
        <v>0.23649509603946081</v>
      </c>
      <c r="G91" s="230">
        <v>0.22567210526975889</v>
      </c>
      <c r="H91" s="230">
        <v>0.19695766698699449</v>
      </c>
      <c r="I91" s="230">
        <v>0.28434701163293208</v>
      </c>
      <c r="J91" s="230">
        <v>0.23663841585504319</v>
      </c>
      <c r="K91" s="230">
        <v>0.1963258801930623</v>
      </c>
      <c r="L91" s="230">
        <v>0.20295348767740909</v>
      </c>
      <c r="M91" s="230">
        <v>0.19055167737796999</v>
      </c>
      <c r="N91" s="230">
        <v>0.18282415052962869</v>
      </c>
      <c r="O91" s="230">
        <v>0.1602656609012518</v>
      </c>
      <c r="P91" s="230">
        <v>0.2031547076938354</v>
      </c>
      <c r="Q91" s="230">
        <v>0.21133887796000481</v>
      </c>
      <c r="R91" s="230">
        <v>0.2302281985840097</v>
      </c>
      <c r="S91" s="230">
        <v>0.26995512973846048</v>
      </c>
      <c r="T91" s="230">
        <v>0.30125413003443241</v>
      </c>
      <c r="U91" s="230">
        <v>0.17353463167432071</v>
      </c>
      <c r="V91" s="230">
        <v>0.16111824044379069</v>
      </c>
      <c r="W91" s="230">
        <v>0.17025348104553559</v>
      </c>
      <c r="X91" s="230">
        <v>0.170575159183709</v>
      </c>
      <c r="Y91" s="230">
        <v>0.14151698297786411</v>
      </c>
      <c r="DA91" s="71" t="s">
        <v>1659</v>
      </c>
    </row>
    <row r="92" spans="1:105" ht="12" customHeight="1" x14ac:dyDescent="0.25">
      <c r="A92" s="59" t="s">
        <v>31</v>
      </c>
      <c r="B92" s="295">
        <v>7.1239539546038462E-3</v>
      </c>
      <c r="C92" s="295">
        <v>7.1970882032830258E-3</v>
      </c>
      <c r="D92" s="295">
        <v>7.0679599192892944E-3</v>
      </c>
      <c r="E92" s="295">
        <v>7.2605762588778709E-3</v>
      </c>
      <c r="F92" s="295">
        <v>7.9633736143243806E-3</v>
      </c>
      <c r="G92" s="295">
        <v>8.1650049674036398E-3</v>
      </c>
      <c r="H92" s="295">
        <v>7.6568525631227641E-3</v>
      </c>
      <c r="I92" s="295">
        <v>7.9706053817516463E-3</v>
      </c>
      <c r="J92" s="295">
        <v>7.6372737269619403E-3</v>
      </c>
      <c r="K92" s="295">
        <v>1.459253558282354E-2</v>
      </c>
      <c r="L92" s="295">
        <v>1.4000951943073129E-2</v>
      </c>
      <c r="M92" s="295">
        <v>1.4048904218207739E-2</v>
      </c>
      <c r="N92" s="295">
        <v>1.3725114175003409E-2</v>
      </c>
      <c r="O92" s="295">
        <v>1.397100113267831E-2</v>
      </c>
      <c r="P92" s="295">
        <v>7.4723213988498547E-3</v>
      </c>
      <c r="Q92" s="295">
        <v>2.5463152111846171E-3</v>
      </c>
      <c r="R92" s="295">
        <v>4.644430425001074E-3</v>
      </c>
      <c r="S92" s="295">
        <v>4.1734912738363066E-3</v>
      </c>
      <c r="T92" s="295">
        <v>3.9149882071854106E-3</v>
      </c>
      <c r="U92" s="295">
        <v>3.355499788071455E-3</v>
      </c>
      <c r="V92" s="295">
        <v>3.3981769632078201E-3</v>
      </c>
      <c r="W92" s="295">
        <v>6.364393578191286E-3</v>
      </c>
      <c r="X92" s="295">
        <v>1.7176002530827891E-2</v>
      </c>
      <c r="Y92" s="295">
        <v>6.9925761101492893E-3</v>
      </c>
      <c r="DA92" s="122" t="s">
        <v>1660</v>
      </c>
    </row>
    <row r="93" spans="1:105" ht="12" customHeight="1" x14ac:dyDescent="0.25">
      <c r="A93" s="59" t="s">
        <v>159</v>
      </c>
      <c r="B93" s="295">
        <v>3.8653132929013949E-2</v>
      </c>
      <c r="C93" s="295">
        <v>5.2066012946538252E-2</v>
      </c>
      <c r="D93" s="295">
        <v>3.8366608997373639E-2</v>
      </c>
      <c r="E93" s="295">
        <v>3.2829058914988718E-2</v>
      </c>
      <c r="F93" s="295">
        <v>2.8802899702505939E-2</v>
      </c>
      <c r="G93" s="295">
        <v>2.9534714273866371E-2</v>
      </c>
      <c r="H93" s="295">
        <v>2.7695734733955299E-2</v>
      </c>
      <c r="I93" s="295">
        <v>2.1619412516023982E-2</v>
      </c>
      <c r="J93" s="295">
        <v>1.384570860041558E-2</v>
      </c>
      <c r="K93" s="295">
        <v>2.6449772674546491E-2</v>
      </c>
      <c r="L93" s="295">
        <v>2.5372612761318619E-2</v>
      </c>
      <c r="M93" s="295">
        <v>3.1825844151011647E-2</v>
      </c>
      <c r="N93" s="295">
        <v>3.1090189921290121E-2</v>
      </c>
      <c r="O93" s="295">
        <v>2.5333904657254429E-2</v>
      </c>
      <c r="P93" s="295">
        <v>4.7407514797089087E-2</v>
      </c>
      <c r="Q93" s="295">
        <v>3.2820719128159023E-2</v>
      </c>
      <c r="R93" s="295">
        <v>3.7692009467792331E-2</v>
      </c>
      <c r="S93" s="295">
        <v>4.6765932462911837E-2</v>
      </c>
      <c r="T93" s="295">
        <v>4.3188270726004473E-2</v>
      </c>
      <c r="U93" s="295">
        <v>4.5048533960904719E-2</v>
      </c>
      <c r="V93" s="295">
        <v>7.5722699417068259E-2</v>
      </c>
      <c r="W93" s="295">
        <v>3.1141044889404321E-2</v>
      </c>
      <c r="X93" s="295">
        <v>3.8411030455833238E-2</v>
      </c>
      <c r="Y93" s="295">
        <v>1.6289166372623919E-2</v>
      </c>
      <c r="DA93" s="122" t="s">
        <v>1661</v>
      </c>
    </row>
    <row r="94" spans="1:105" ht="12" customHeight="1" x14ac:dyDescent="0.25">
      <c r="A94" s="59" t="s">
        <v>32</v>
      </c>
      <c r="B94" s="295">
        <v>0.14973332055971431</v>
      </c>
      <c r="C94" s="295">
        <v>0.1221802170351986</v>
      </c>
      <c r="D94" s="295">
        <v>6.2850928893513069E-2</v>
      </c>
      <c r="E94" s="295">
        <v>7.6302701475502763E-2</v>
      </c>
      <c r="F94" s="295">
        <v>7.7250902911673067E-2</v>
      </c>
      <c r="G94" s="295">
        <v>8.5807505404548179E-2</v>
      </c>
      <c r="H94" s="295">
        <v>0.12998533317156091</v>
      </c>
      <c r="I94" s="295">
        <v>0.14819807903559179</v>
      </c>
      <c r="J94" s="295">
        <v>0.16669642562934589</v>
      </c>
      <c r="K94" s="295">
        <v>0.10616470095378359</v>
      </c>
      <c r="L94" s="295">
        <v>9.6201780883980431E-2</v>
      </c>
      <c r="M94" s="295">
        <v>0.1022096335889681</v>
      </c>
      <c r="N94" s="295">
        <v>7.2820335800463987E-2</v>
      </c>
      <c r="O94" s="295">
        <v>2.823390943134222E-2</v>
      </c>
      <c r="P94" s="295">
        <v>3.0202738691080609E-2</v>
      </c>
      <c r="Q94" s="295">
        <v>3.1245115481954321E-2</v>
      </c>
      <c r="R94" s="295">
        <v>3.2549149808694083E-2</v>
      </c>
      <c r="S94" s="295">
        <v>3.6504589781512511E-2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1662</v>
      </c>
    </row>
    <row r="95" spans="1:105" ht="12" customHeight="1" x14ac:dyDescent="0.25">
      <c r="A95" s="59" t="s">
        <v>35</v>
      </c>
      <c r="B95" s="295">
        <v>4.2333016951579516</v>
      </c>
      <c r="C95" s="295">
        <v>4.1957436952419807</v>
      </c>
      <c r="D95" s="295">
        <v>3.658553331717632</v>
      </c>
      <c r="E95" s="295">
        <v>3.7499146681590738</v>
      </c>
      <c r="F95" s="295">
        <v>4.1357971244614822</v>
      </c>
      <c r="G95" s="295">
        <v>4.3123353137733256</v>
      </c>
      <c r="H95" s="295">
        <v>3.976663176772413</v>
      </c>
      <c r="I95" s="295">
        <v>4.3179865121474164</v>
      </c>
      <c r="J95" s="295">
        <v>4.0933503082655101</v>
      </c>
      <c r="K95" s="295">
        <v>3.533000482454157</v>
      </c>
      <c r="L95" s="295">
        <v>3.5718554706646559</v>
      </c>
      <c r="M95" s="295">
        <v>3.1053663237538109</v>
      </c>
      <c r="N95" s="295">
        <v>2.8012902879299699</v>
      </c>
      <c r="O95" s="295">
        <v>2.67555469848867</v>
      </c>
      <c r="P95" s="295">
        <v>2.8746174228049362</v>
      </c>
      <c r="Q95" s="295">
        <v>3.706531562309928</v>
      </c>
      <c r="R95" s="295">
        <v>4.0093161142543332</v>
      </c>
      <c r="S95" s="295">
        <v>3.8405046465694248</v>
      </c>
      <c r="T95" s="295">
        <v>4.1601756736840363</v>
      </c>
      <c r="U95" s="295">
        <v>3.91674760515295</v>
      </c>
      <c r="V95" s="295">
        <v>3.8363907893071429</v>
      </c>
      <c r="W95" s="295">
        <v>3.9550638383047221</v>
      </c>
      <c r="X95" s="295">
        <v>3.7334899448244281</v>
      </c>
      <c r="Y95" s="295">
        <v>3.7983161494739939</v>
      </c>
      <c r="DA95" s="122" t="s">
        <v>1663</v>
      </c>
    </row>
    <row r="96" spans="1:105" ht="12" customHeight="1" x14ac:dyDescent="0.25">
      <c r="A96" s="61" t="s">
        <v>1540</v>
      </c>
      <c r="B96" s="263">
        <v>3.457655236143184</v>
      </c>
      <c r="C96" s="263">
        <v>3.362678359848966</v>
      </c>
      <c r="D96" s="263">
        <v>3.165116532023847</v>
      </c>
      <c r="E96" s="263">
        <v>2.9368841504630852</v>
      </c>
      <c r="F96" s="263">
        <v>3.1465345342638278</v>
      </c>
      <c r="G96" s="263">
        <v>3.2963323831709208</v>
      </c>
      <c r="H96" s="263">
        <v>3.084687194649844</v>
      </c>
      <c r="I96" s="263">
        <v>3.3673314080577188</v>
      </c>
      <c r="J96" s="263">
        <v>3.3831347611549978</v>
      </c>
      <c r="K96" s="263">
        <v>2.8389446024916332</v>
      </c>
      <c r="L96" s="263">
        <v>2.667187050526739</v>
      </c>
      <c r="M96" s="263">
        <v>2.4085874999208579</v>
      </c>
      <c r="N96" s="263">
        <v>2.1808043222690578</v>
      </c>
      <c r="O96" s="263">
        <v>2.3247429241645139</v>
      </c>
      <c r="P96" s="263">
        <v>2.3324436554673462</v>
      </c>
      <c r="Q96" s="263">
        <v>2.6221276404853038</v>
      </c>
      <c r="R96" s="263">
        <v>2.9712712918436881</v>
      </c>
      <c r="S96" s="263">
        <v>2.8680325110112599</v>
      </c>
      <c r="T96" s="263">
        <v>3.088132552397592</v>
      </c>
      <c r="U96" s="263">
        <v>2.7754578575720941</v>
      </c>
      <c r="V96" s="263">
        <v>2.636778087328473</v>
      </c>
      <c r="W96" s="263">
        <v>2.7403298568957242</v>
      </c>
      <c r="X96" s="263">
        <v>2.6801895969529088</v>
      </c>
      <c r="Y96" s="263">
        <v>2.837990866782409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142.05294994596849</v>
      </c>
      <c r="C99" s="223">
        <v>136.45367414086849</v>
      </c>
      <c r="D99" s="223">
        <v>123.42195652121239</v>
      </c>
      <c r="E99" s="223">
        <v>132.2529633096413</v>
      </c>
      <c r="F99" s="223">
        <v>125.592192412174</v>
      </c>
      <c r="G99" s="223">
        <v>123.1662671756448</v>
      </c>
      <c r="H99" s="223">
        <v>128.12498096499559</v>
      </c>
      <c r="I99" s="223">
        <v>133.7275885637512</v>
      </c>
      <c r="J99" s="223">
        <v>131.38670007479789</v>
      </c>
      <c r="K99" s="223">
        <v>135.79557707495869</v>
      </c>
      <c r="L99" s="223">
        <v>148.020530970549</v>
      </c>
      <c r="M99" s="223">
        <v>125.884539587288</v>
      </c>
      <c r="N99" s="223">
        <v>125.9642416033994</v>
      </c>
      <c r="O99" s="223">
        <v>110.10252815938</v>
      </c>
      <c r="P99" s="223">
        <v>110.4592577554801</v>
      </c>
      <c r="Q99" s="223">
        <v>128.34111554069449</v>
      </c>
      <c r="R99" s="223">
        <v>137.32658713313009</v>
      </c>
      <c r="S99" s="223">
        <v>138.34713166205691</v>
      </c>
      <c r="T99" s="223">
        <v>139.17366100062199</v>
      </c>
      <c r="U99" s="223">
        <v>130.64412449153539</v>
      </c>
      <c r="V99" s="223">
        <v>133.1507381751355</v>
      </c>
      <c r="W99" s="223">
        <v>138.91992088324699</v>
      </c>
      <c r="X99" s="223">
        <v>141.2741724914041</v>
      </c>
      <c r="Y99" s="223">
        <v>114.1168833424305</v>
      </c>
      <c r="DA99" s="89" t="s">
        <v>1665</v>
      </c>
    </row>
    <row r="100" spans="1:105" ht="12" customHeight="1" x14ac:dyDescent="0.25">
      <c r="A100" s="55" t="s">
        <v>91</v>
      </c>
      <c r="B100" s="259">
        <v>1.1633122980854169</v>
      </c>
      <c r="C100" s="259">
        <v>1.118572848328804</v>
      </c>
      <c r="D100" s="259">
        <v>1.003657862313946</v>
      </c>
      <c r="E100" s="259">
        <v>1.080129268461393</v>
      </c>
      <c r="F100" s="259">
        <v>1.026576768252577</v>
      </c>
      <c r="G100" s="259">
        <v>1.005886603653199</v>
      </c>
      <c r="H100" s="259">
        <v>1.047110428059248</v>
      </c>
      <c r="I100" s="259">
        <v>1.0956302072975199</v>
      </c>
      <c r="J100" s="259">
        <v>1.073047994948237</v>
      </c>
      <c r="K100" s="259">
        <v>1.1089383932555861</v>
      </c>
      <c r="L100" s="259">
        <v>1.2123288601574029</v>
      </c>
      <c r="M100" s="259">
        <v>1.0312571273730291</v>
      </c>
      <c r="N100" s="259">
        <v>1.031512183481778</v>
      </c>
      <c r="O100" s="259">
        <v>0.8943510801084692</v>
      </c>
      <c r="P100" s="259">
        <v>0.90208150309005075</v>
      </c>
      <c r="Q100" s="259">
        <v>1.050833856264527</v>
      </c>
      <c r="R100" s="259">
        <v>1.122311207018484</v>
      </c>
      <c r="S100" s="259">
        <v>1.133213871500925</v>
      </c>
      <c r="T100" s="259">
        <v>1.138988720461698</v>
      </c>
      <c r="U100" s="259">
        <v>1.0662341249689371</v>
      </c>
      <c r="V100" s="259">
        <v>1.0884365559852871</v>
      </c>
      <c r="W100" s="259">
        <v>1.134279573187043</v>
      </c>
      <c r="X100" s="259">
        <v>1.150900253712793</v>
      </c>
      <c r="Y100" s="259">
        <v>0.92753315618536514</v>
      </c>
      <c r="DA100" s="67" t="s">
        <v>1666</v>
      </c>
    </row>
    <row r="101" spans="1:105" ht="12" customHeight="1" x14ac:dyDescent="0.25">
      <c r="A101" s="173" t="s">
        <v>92</v>
      </c>
      <c r="B101" s="224">
        <v>0.33854443084308811</v>
      </c>
      <c r="C101" s="224">
        <v>0.32552446055736761</v>
      </c>
      <c r="D101" s="224">
        <v>0.29208216943763138</v>
      </c>
      <c r="E101" s="224">
        <v>0.31433669963779037</v>
      </c>
      <c r="F101" s="224">
        <v>0.29875197597136288</v>
      </c>
      <c r="G101" s="224">
        <v>0.29273077254226282</v>
      </c>
      <c r="H101" s="224">
        <v>0.30472763374083361</v>
      </c>
      <c r="I101" s="224">
        <v>0.31884774669234911</v>
      </c>
      <c r="J101" s="224">
        <v>0.31227592394144371</v>
      </c>
      <c r="K101" s="224">
        <v>0.32272066392028742</v>
      </c>
      <c r="L101" s="224">
        <v>0.35280911637581752</v>
      </c>
      <c r="M101" s="224">
        <v>0.30011404316276319</v>
      </c>
      <c r="N101" s="224">
        <v>0.30018826899645512</v>
      </c>
      <c r="O101" s="224">
        <v>0.26027196470589631</v>
      </c>
      <c r="P101" s="224">
        <v>0.26252165436600139</v>
      </c>
      <c r="Q101" s="224">
        <v>0.30581121712993381</v>
      </c>
      <c r="R101" s="224">
        <v>0.32661238898120343</v>
      </c>
      <c r="S101" s="224">
        <v>0.32978525696167238</v>
      </c>
      <c r="T101" s="224">
        <v>0.33146584003282831</v>
      </c>
      <c r="U101" s="224">
        <v>0.31029296739763562</v>
      </c>
      <c r="V101" s="224">
        <v>0.31675426707110582</v>
      </c>
      <c r="W101" s="224">
        <v>0.33009539497995799</v>
      </c>
      <c r="X101" s="224">
        <v>0.33551172951367869</v>
      </c>
      <c r="Y101" s="224">
        <v>0.26992853506807091</v>
      </c>
      <c r="DA101" s="177" t="s">
        <v>1667</v>
      </c>
    </row>
    <row r="102" spans="1:105" ht="12" customHeight="1" x14ac:dyDescent="0.25">
      <c r="A102" s="173" t="s">
        <v>93</v>
      </c>
      <c r="B102" s="224">
        <v>2.929440618944219</v>
      </c>
      <c r="C102" s="224">
        <v>2.773024639158209</v>
      </c>
      <c r="D102" s="224">
        <v>2.702473713403069</v>
      </c>
      <c r="E102" s="224">
        <v>2.6994684655584469</v>
      </c>
      <c r="F102" s="224">
        <v>2.516440126689464</v>
      </c>
      <c r="G102" s="224">
        <v>2.4826609852829371</v>
      </c>
      <c r="H102" s="224">
        <v>2.592598187412392</v>
      </c>
      <c r="I102" s="224">
        <v>2.6878085448607649</v>
      </c>
      <c r="J102" s="224">
        <v>2.759844497609687</v>
      </c>
      <c r="K102" s="224">
        <v>2.807398745076588</v>
      </c>
      <c r="L102" s="224">
        <v>2.9058114677873279</v>
      </c>
      <c r="M102" s="224">
        <v>2.516869942972598</v>
      </c>
      <c r="N102" s="224">
        <v>2.528266552480317</v>
      </c>
      <c r="O102" s="224">
        <v>2.425504322570768</v>
      </c>
      <c r="P102" s="224">
        <v>2.2950538789354318</v>
      </c>
      <c r="Q102" s="224">
        <v>2.4538590280377521</v>
      </c>
      <c r="R102" s="224">
        <v>2.7151643899845368</v>
      </c>
      <c r="S102" s="224">
        <v>2.7192105713190138</v>
      </c>
      <c r="T102" s="224">
        <v>2.7406510552615901</v>
      </c>
      <c r="U102" s="224">
        <v>2.533202551786613</v>
      </c>
      <c r="V102" s="224">
        <v>2.5134949348373499</v>
      </c>
      <c r="W102" s="224">
        <v>2.6515901614101631</v>
      </c>
      <c r="X102" s="224">
        <v>2.7430003798097622</v>
      </c>
      <c r="Y102" s="224">
        <v>2.3216785600326051</v>
      </c>
      <c r="DA102" s="177" t="s">
        <v>1668</v>
      </c>
    </row>
    <row r="103" spans="1:105" ht="12" customHeight="1" x14ac:dyDescent="0.25">
      <c r="A103" s="173" t="s">
        <v>94</v>
      </c>
      <c r="B103" s="224">
        <v>1.03444798463645</v>
      </c>
      <c r="C103" s="224">
        <v>0.99466448564770915</v>
      </c>
      <c r="D103" s="224">
        <v>0.89247904852713589</v>
      </c>
      <c r="E103" s="224">
        <v>0.96047944025490761</v>
      </c>
      <c r="F103" s="224">
        <v>0.91285914430821635</v>
      </c>
      <c r="G103" s="224">
        <v>0.89446090412211354</v>
      </c>
      <c r="H103" s="224">
        <v>0.93111821630391312</v>
      </c>
      <c r="I103" s="224">
        <v>0.9742632839960893</v>
      </c>
      <c r="J103" s="224">
        <v>0.9541825850369241</v>
      </c>
      <c r="K103" s="224">
        <v>0.98609727403139213</v>
      </c>
      <c r="L103" s="224">
        <v>1.078034804729922</v>
      </c>
      <c r="M103" s="224">
        <v>0.91702104311002119</v>
      </c>
      <c r="N103" s="224">
        <v>0.91724784573052021</v>
      </c>
      <c r="O103" s="224">
        <v>0.79528057418310527</v>
      </c>
      <c r="P103" s="224">
        <v>0.80215467023353471</v>
      </c>
      <c r="Q103" s="224">
        <v>0.93442918689128585</v>
      </c>
      <c r="R103" s="224">
        <v>0.99798873281568889</v>
      </c>
      <c r="S103" s="224">
        <v>1.007683669695141</v>
      </c>
      <c r="T103" s="224">
        <v>1.012818817736542</v>
      </c>
      <c r="U103" s="224">
        <v>0.94812351209558032</v>
      </c>
      <c r="V103" s="224">
        <v>0.96786649947454362</v>
      </c>
      <c r="W103" s="224">
        <v>1.008631319748565</v>
      </c>
      <c r="X103" s="224">
        <v>1.025181337507153</v>
      </c>
      <c r="Y103" s="224">
        <v>0.8247869516023858</v>
      </c>
      <c r="DA103" s="177" t="s">
        <v>1669</v>
      </c>
    </row>
    <row r="104" spans="1:105" ht="12" customHeight="1" x14ac:dyDescent="0.25">
      <c r="A104" s="56" t="s">
        <v>95</v>
      </c>
      <c r="B104" s="260">
        <v>1.624125220765986</v>
      </c>
      <c r="C104" s="260">
        <v>1.561685780245307</v>
      </c>
      <c r="D104" s="260">
        <v>1.4009712697827119</v>
      </c>
      <c r="E104" s="260">
        <v>1.5086087008240721</v>
      </c>
      <c r="F104" s="260">
        <v>1.4347012881798229</v>
      </c>
      <c r="G104" s="260">
        <v>1.405297495928522</v>
      </c>
      <c r="H104" s="260">
        <v>1.462880906479527</v>
      </c>
      <c r="I104" s="260">
        <v>1.5314400204341809</v>
      </c>
      <c r="J104" s="260">
        <v>1.498601072481921</v>
      </c>
      <c r="K104" s="260">
        <v>1.549386155164306</v>
      </c>
      <c r="L104" s="260">
        <v>1.696051012575182</v>
      </c>
      <c r="M104" s="260">
        <v>1.4413673629298851</v>
      </c>
      <c r="N104" s="260">
        <v>1.441705157616282</v>
      </c>
      <c r="O104" s="260">
        <v>1.251056493076141</v>
      </c>
      <c r="P104" s="260">
        <v>1.259348104540392</v>
      </c>
      <c r="Q104" s="260">
        <v>1.471997366060408</v>
      </c>
      <c r="R104" s="260">
        <v>1.5692790792150419</v>
      </c>
      <c r="S104" s="260">
        <v>1.5846211284704581</v>
      </c>
      <c r="T104" s="260">
        <v>1.592737688322313</v>
      </c>
      <c r="U104" s="260">
        <v>1.4919083112185509</v>
      </c>
      <c r="V104" s="260">
        <v>1.524406690838416</v>
      </c>
      <c r="W104" s="260">
        <v>1.5887781591121459</v>
      </c>
      <c r="X104" s="260">
        <v>1.612765841531367</v>
      </c>
      <c r="Y104" s="260">
        <v>1.2962560296817489</v>
      </c>
      <c r="DA104" s="68" t="s">
        <v>1670</v>
      </c>
    </row>
    <row r="105" spans="1:105" ht="12" customHeight="1" x14ac:dyDescent="0.25">
      <c r="A105" s="37" t="s">
        <v>159</v>
      </c>
      <c r="B105" s="226">
        <v>1.1769471140435221E-2</v>
      </c>
      <c r="C105" s="226">
        <v>1.5514405064726121E-2</v>
      </c>
      <c r="D105" s="226">
        <v>1.114436102757132E-2</v>
      </c>
      <c r="E105" s="226">
        <v>1.051472089949541E-2</v>
      </c>
      <c r="F105" s="226">
        <v>8.0864650748982258E-3</v>
      </c>
      <c r="G105" s="226">
        <v>7.7817253050576568E-3</v>
      </c>
      <c r="H105" s="226">
        <v>8.1934040349684635E-3</v>
      </c>
      <c r="I105" s="226">
        <v>6.1985238659134963E-3</v>
      </c>
      <c r="J105" s="226">
        <v>3.9862613865440637E-3</v>
      </c>
      <c r="K105" s="226">
        <v>9.1029692278823595E-3</v>
      </c>
      <c r="L105" s="226">
        <v>9.7829944154092258E-3</v>
      </c>
      <c r="M105" s="226">
        <v>1.183694946263979E-2</v>
      </c>
      <c r="N105" s="226">
        <v>1.271221220499762E-2</v>
      </c>
      <c r="O105" s="226">
        <v>8.8232869105322465E-3</v>
      </c>
      <c r="P105" s="226">
        <v>1.6113228115345692E-2</v>
      </c>
      <c r="Q105" s="226">
        <v>1.076944887055133E-2</v>
      </c>
      <c r="R105" s="226">
        <v>1.1921271842873549E-2</v>
      </c>
      <c r="S105" s="226">
        <v>1.55806103680186E-2</v>
      </c>
      <c r="T105" s="226">
        <v>1.3408698091118479E-2</v>
      </c>
      <c r="U105" s="226">
        <v>1.406769594503871E-2</v>
      </c>
      <c r="V105" s="226">
        <v>2.4737805677627449E-2</v>
      </c>
      <c r="W105" s="226">
        <v>1.0308060551571539E-2</v>
      </c>
      <c r="X105" s="226">
        <v>1.3440641110454791E-2</v>
      </c>
      <c r="Y105" s="226">
        <v>4.4319677933223386E-3</v>
      </c>
      <c r="DA105" s="69" t="s">
        <v>1671</v>
      </c>
    </row>
    <row r="106" spans="1:105" ht="12" customHeight="1" x14ac:dyDescent="0.25">
      <c r="A106" s="37" t="s">
        <v>35</v>
      </c>
      <c r="B106" s="226">
        <v>1.3206180400577689</v>
      </c>
      <c r="C106" s="226">
        <v>1.2809008442824319</v>
      </c>
      <c r="D106" s="226">
        <v>1.088771900884548</v>
      </c>
      <c r="E106" s="226">
        <v>1.230513714035089</v>
      </c>
      <c r="F106" s="226">
        <v>1.189617891041741</v>
      </c>
      <c r="G106" s="226">
        <v>1.1640761794565559</v>
      </c>
      <c r="H106" s="226">
        <v>1.205302466671087</v>
      </c>
      <c r="I106" s="226">
        <v>1.2683859651799121</v>
      </c>
      <c r="J106" s="226">
        <v>1.2074113549831009</v>
      </c>
      <c r="K106" s="226">
        <v>1.2457491072946569</v>
      </c>
      <c r="L106" s="226">
        <v>1.4109975151545759</v>
      </c>
      <c r="M106" s="226">
        <v>1.1833097902316621</v>
      </c>
      <c r="N106" s="226">
        <v>1.173496048491665</v>
      </c>
      <c r="O106" s="226">
        <v>0.95470206273875247</v>
      </c>
      <c r="P106" s="226">
        <v>1.001016363066948</v>
      </c>
      <c r="Q106" s="226">
        <v>1.2460596872121319</v>
      </c>
      <c r="R106" s="226">
        <v>1.299180090187769</v>
      </c>
      <c r="S106" s="226">
        <v>1.31089806046339</v>
      </c>
      <c r="T106" s="226">
        <v>1.323299731863615</v>
      </c>
      <c r="U106" s="226">
        <v>1.2531228656122471</v>
      </c>
      <c r="V106" s="226">
        <v>1.2840551670123961</v>
      </c>
      <c r="W106" s="226">
        <v>1.341291076645365</v>
      </c>
      <c r="X106" s="226">
        <v>1.3384580673354221</v>
      </c>
      <c r="Y106" s="226">
        <v>1.0588016362031529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1674</v>
      </c>
    </row>
    <row r="109" spans="1:105" ht="12" customHeight="1" x14ac:dyDescent="0.25">
      <c r="A109" s="37" t="s">
        <v>40</v>
      </c>
      <c r="B109" s="226">
        <v>0.29173770956778122</v>
      </c>
      <c r="C109" s="226">
        <v>0.26527053089814923</v>
      </c>
      <c r="D109" s="226">
        <v>0.30105500787059242</v>
      </c>
      <c r="E109" s="226">
        <v>0.26758026588948769</v>
      </c>
      <c r="F109" s="226">
        <v>0.23699693206318401</v>
      </c>
      <c r="G109" s="226">
        <v>0.23343959116690799</v>
      </c>
      <c r="H109" s="226">
        <v>0.24938503577347201</v>
      </c>
      <c r="I109" s="226">
        <v>0.25685553138835637</v>
      </c>
      <c r="J109" s="226">
        <v>0.28720345611227632</v>
      </c>
      <c r="K109" s="226">
        <v>0.29453407864176701</v>
      </c>
      <c r="L109" s="226">
        <v>0.2752705030051964</v>
      </c>
      <c r="M109" s="226">
        <v>0.2462206232355828</v>
      </c>
      <c r="N109" s="226">
        <v>0.25549689691961941</v>
      </c>
      <c r="O109" s="226">
        <v>0.28753114342685637</v>
      </c>
      <c r="P109" s="226">
        <v>0.2422185133580978</v>
      </c>
      <c r="Q109" s="226">
        <v>0.21516822997772431</v>
      </c>
      <c r="R109" s="226">
        <v>0.25817771718439991</v>
      </c>
      <c r="S109" s="226">
        <v>0.25814245763905008</v>
      </c>
      <c r="T109" s="226">
        <v>0.25602925836757939</v>
      </c>
      <c r="U109" s="226">
        <v>0.22471774966126559</v>
      </c>
      <c r="V109" s="226">
        <v>0.21561371814839311</v>
      </c>
      <c r="W109" s="226">
        <v>0.23717902191520929</v>
      </c>
      <c r="X109" s="226">
        <v>0.26086713308548981</v>
      </c>
      <c r="Y109" s="226">
        <v>0.23302242568527301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104.23952479996315</v>
      </c>
      <c r="C110" s="261">
        <f t="shared" si="4"/>
        <v>100.44488596312573</v>
      </c>
      <c r="D110" s="261">
        <f t="shared" si="4"/>
        <v>89.370925022302188</v>
      </c>
      <c r="E110" s="261">
        <f t="shared" si="4"/>
        <v>97.273672465382148</v>
      </c>
      <c r="F110" s="261">
        <f t="shared" si="4"/>
        <v>92.736380354589414</v>
      </c>
      <c r="G110" s="261">
        <f t="shared" si="4"/>
        <v>90.833278938212061</v>
      </c>
      <c r="H110" s="261">
        <f t="shared" si="4"/>
        <v>94.410368477036755</v>
      </c>
      <c r="I110" s="261">
        <f t="shared" si="4"/>
        <v>98.669950274470068</v>
      </c>
      <c r="J110" s="261">
        <f t="shared" si="4"/>
        <v>96.030742643833591</v>
      </c>
      <c r="K110" s="261">
        <f t="shared" si="4"/>
        <v>99.602719630906876</v>
      </c>
      <c r="L110" s="261">
        <f t="shared" si="4"/>
        <v>109.75357098650589</v>
      </c>
      <c r="M110" s="261">
        <f t="shared" si="4"/>
        <v>92.986717879179153</v>
      </c>
      <c r="N110" s="261">
        <f t="shared" si="4"/>
        <v>92.970824118707455</v>
      </c>
      <c r="O110" s="261">
        <f t="shared" si="4"/>
        <v>79.613113851007796</v>
      </c>
      <c r="P110" s="261">
        <f t="shared" si="4"/>
        <v>80.931057074148256</v>
      </c>
      <c r="Q110" s="261">
        <f t="shared" si="4"/>
        <v>95.670469400168514</v>
      </c>
      <c r="R110" s="261">
        <f t="shared" si="4"/>
        <v>101.68334560581597</v>
      </c>
      <c r="S110" s="261">
        <f t="shared" si="4"/>
        <v>102.55569337060352</v>
      </c>
      <c r="T110" s="261">
        <f t="shared" si="4"/>
        <v>103.13130933255171</v>
      </c>
      <c r="U110" s="261">
        <f t="shared" si="4"/>
        <v>97.126057818815241</v>
      </c>
      <c r="V110" s="261">
        <f t="shared" si="4"/>
        <v>99.512759028334131</v>
      </c>
      <c r="W110" s="261">
        <f t="shared" si="4"/>
        <v>103.56465366588776</v>
      </c>
      <c r="X110" s="261">
        <f t="shared" si="4"/>
        <v>104.89689741686351</v>
      </c>
      <c r="Y110" s="261">
        <f t="shared" si="4"/>
        <v>84.007440471151455</v>
      </c>
      <c r="DA110" s="70"/>
    </row>
    <row r="111" spans="1:105" ht="12" customHeight="1" x14ac:dyDescent="0.25">
      <c r="A111" s="60" t="s">
        <v>1554</v>
      </c>
      <c r="B111" s="262">
        <v>91.409526641132317</v>
      </c>
      <c r="C111" s="262">
        <v>88.299938977439851</v>
      </c>
      <c r="D111" s="262">
        <v>77.534968169984666</v>
      </c>
      <c r="E111" s="262">
        <v>85.450877622242757</v>
      </c>
      <c r="F111" s="262">
        <v>81.715190171232905</v>
      </c>
      <c r="G111" s="262">
        <v>79.960030419639594</v>
      </c>
      <c r="H111" s="262">
        <v>83.055630730866895</v>
      </c>
      <c r="I111" s="262">
        <v>86.898222095770294</v>
      </c>
      <c r="J111" s="262">
        <v>83.943520396006235</v>
      </c>
      <c r="K111" s="262">
        <v>87.307225229174321</v>
      </c>
      <c r="L111" s="262">
        <v>97.027060832817455</v>
      </c>
      <c r="M111" s="262">
        <v>81.96364524014642</v>
      </c>
      <c r="N111" s="262">
        <v>81.89783803269944</v>
      </c>
      <c r="O111" s="262">
        <v>68.990192945365862</v>
      </c>
      <c r="P111" s="262">
        <v>70.879466729309172</v>
      </c>
      <c r="Q111" s="262">
        <v>84.923364096801279</v>
      </c>
      <c r="R111" s="262">
        <v>89.791807713172318</v>
      </c>
      <c r="S111" s="262">
        <v>90.646434518287251</v>
      </c>
      <c r="T111" s="262">
        <v>91.128148126411034</v>
      </c>
      <c r="U111" s="262">
        <v>86.031453659512877</v>
      </c>
      <c r="V111" s="262">
        <v>88.504467828420275</v>
      </c>
      <c r="W111" s="262">
        <v>91.927594607324934</v>
      </c>
      <c r="X111" s="262">
        <v>92.815641762916044</v>
      </c>
      <c r="Y111" s="262">
        <v>73.839242673255569</v>
      </c>
      <c r="DA111" s="72" t="s">
        <v>1676</v>
      </c>
    </row>
    <row r="112" spans="1:105" ht="12" customHeight="1" x14ac:dyDescent="0.25">
      <c r="A112" s="59" t="s">
        <v>28</v>
      </c>
      <c r="B112" s="230">
        <v>5.952113500186571</v>
      </c>
      <c r="C112" s="230">
        <v>6.0902553577655816</v>
      </c>
      <c r="D112" s="230">
        <v>4.2848570286141836</v>
      </c>
      <c r="E112" s="230">
        <v>4.5138493199222456</v>
      </c>
      <c r="F112" s="230">
        <v>4.3076034304537218</v>
      </c>
      <c r="G112" s="230">
        <v>3.8710054095109019</v>
      </c>
      <c r="H112" s="230">
        <v>3.770131072401476</v>
      </c>
      <c r="I112" s="230">
        <v>5.1691675923211786</v>
      </c>
      <c r="J112" s="230">
        <v>4.3965299889523202</v>
      </c>
      <c r="K112" s="230">
        <v>4.4216484668399776</v>
      </c>
      <c r="L112" s="230">
        <v>5.0358171638821982</v>
      </c>
      <c r="M112" s="230">
        <v>4.5349301037678069</v>
      </c>
      <c r="N112" s="230">
        <v>4.8272434239691124</v>
      </c>
      <c r="O112" s="230">
        <v>3.808264221933412</v>
      </c>
      <c r="P112" s="230">
        <v>4.552690112627654</v>
      </c>
      <c r="Q112" s="230">
        <v>4.5043761831058724</v>
      </c>
      <c r="R112" s="230">
        <v>4.7915035368255356</v>
      </c>
      <c r="S112" s="230">
        <v>5.8292117246752184</v>
      </c>
      <c r="T112" s="230">
        <v>6.0890605888835907</v>
      </c>
      <c r="U112" s="230">
        <v>3.6072887982232271</v>
      </c>
      <c r="V112" s="230">
        <v>3.497909905062202</v>
      </c>
      <c r="W112" s="230">
        <v>3.7597067894968732</v>
      </c>
      <c r="X112" s="230">
        <v>3.9983418544598068</v>
      </c>
      <c r="Y112" s="230">
        <v>2.6366903756888558</v>
      </c>
      <c r="DA112" s="71" t="s">
        <v>1677</v>
      </c>
    </row>
    <row r="113" spans="1:105" ht="12" customHeight="1" x14ac:dyDescent="0.25">
      <c r="A113" s="59" t="s">
        <v>31</v>
      </c>
      <c r="B113" s="295">
        <v>0.1374622951238047</v>
      </c>
      <c r="C113" s="295">
        <v>0.1351713651621102</v>
      </c>
      <c r="D113" s="295">
        <v>0.13744385493010131</v>
      </c>
      <c r="E113" s="295">
        <v>0.1519924479419528</v>
      </c>
      <c r="F113" s="295">
        <v>0.14504763977568749</v>
      </c>
      <c r="G113" s="295">
        <v>0.14005620393234461</v>
      </c>
      <c r="H113" s="295">
        <v>0.14656620484305469</v>
      </c>
      <c r="I113" s="295">
        <v>0.14489828746193709</v>
      </c>
      <c r="J113" s="295">
        <v>0.14189371093066419</v>
      </c>
      <c r="K113" s="295">
        <v>0.32865286290146267</v>
      </c>
      <c r="L113" s="295">
        <v>0.34740094842659652</v>
      </c>
      <c r="M113" s="295">
        <v>0.33434918831875099</v>
      </c>
      <c r="N113" s="295">
        <v>0.36239450287380492</v>
      </c>
      <c r="O113" s="295">
        <v>0.33198168253243321</v>
      </c>
      <c r="P113" s="295">
        <v>0.16745446924217181</v>
      </c>
      <c r="Q113" s="295">
        <v>5.4270949588890893E-2</v>
      </c>
      <c r="R113" s="295">
        <v>9.6659770370450163E-2</v>
      </c>
      <c r="S113" s="295">
        <v>9.0119288675292328E-2</v>
      </c>
      <c r="T113" s="295">
        <v>7.9131198618229842E-2</v>
      </c>
      <c r="U113" s="295">
        <v>6.9751246083646926E-2</v>
      </c>
      <c r="V113" s="295">
        <v>7.3775115877743686E-2</v>
      </c>
      <c r="W113" s="295">
        <v>0.14054487226934459</v>
      </c>
      <c r="X113" s="295">
        <v>0.40261155340534271</v>
      </c>
      <c r="Y113" s="295">
        <v>0.1302830073319636</v>
      </c>
      <c r="DA113" s="122" t="s">
        <v>1678</v>
      </c>
    </row>
    <row r="114" spans="1:105" ht="12" customHeight="1" x14ac:dyDescent="0.25">
      <c r="A114" s="59" t="s">
        <v>159</v>
      </c>
      <c r="B114" s="295">
        <v>0.74584260370099997</v>
      </c>
      <c r="C114" s="295">
        <v>0.97787241864304231</v>
      </c>
      <c r="D114" s="295">
        <v>0.74607874144894504</v>
      </c>
      <c r="E114" s="295">
        <v>0.68724145993487562</v>
      </c>
      <c r="F114" s="295">
        <v>0.52462597171497727</v>
      </c>
      <c r="G114" s="295">
        <v>0.50661573164229357</v>
      </c>
      <c r="H114" s="295">
        <v>0.53014717167810732</v>
      </c>
      <c r="I114" s="295">
        <v>0.39302106922480828</v>
      </c>
      <c r="J114" s="295">
        <v>0.25724087469090812</v>
      </c>
      <c r="K114" s="295">
        <v>0.59570137507936782</v>
      </c>
      <c r="L114" s="295">
        <v>0.6295621735709015</v>
      </c>
      <c r="M114" s="295">
        <v>0.75742171732218666</v>
      </c>
      <c r="N114" s="295">
        <v>0.82089764625038641</v>
      </c>
      <c r="O114" s="295">
        <v>0.60198923565753493</v>
      </c>
      <c r="P114" s="295">
        <v>1.0624007995238101</v>
      </c>
      <c r="Q114" s="295">
        <v>0.69952517482970844</v>
      </c>
      <c r="R114" s="295">
        <v>0.78444516260716712</v>
      </c>
      <c r="S114" s="295">
        <v>1.0098290115556809</v>
      </c>
      <c r="T114" s="295">
        <v>0.87293740055843028</v>
      </c>
      <c r="U114" s="295">
        <v>0.93643021203125709</v>
      </c>
      <c r="V114" s="295">
        <v>1.6439552691206101</v>
      </c>
      <c r="W114" s="295">
        <v>0.68768754203272986</v>
      </c>
      <c r="X114" s="295">
        <v>0.90036809274838592</v>
      </c>
      <c r="Y114" s="295">
        <v>0.30349352635231169</v>
      </c>
      <c r="DA114" s="122" t="s">
        <v>1679</v>
      </c>
    </row>
    <row r="115" spans="1:105" ht="12" customHeight="1" x14ac:dyDescent="0.25">
      <c r="A115" s="59" t="s">
        <v>32</v>
      </c>
      <c r="B115" s="295">
        <v>2.8892221976456129</v>
      </c>
      <c r="C115" s="295">
        <v>2.294715066145375</v>
      </c>
      <c r="D115" s="295">
        <v>1.2222018873489531</v>
      </c>
      <c r="E115" s="295">
        <v>1.597315966162459</v>
      </c>
      <c r="F115" s="295">
        <v>1.4070746495836259</v>
      </c>
      <c r="G115" s="295">
        <v>1.471875831532615</v>
      </c>
      <c r="H115" s="295">
        <v>2.4881577399011321</v>
      </c>
      <c r="I115" s="295">
        <v>2.6941050056961831</v>
      </c>
      <c r="J115" s="295">
        <v>3.0970704045767472</v>
      </c>
      <c r="K115" s="295">
        <v>2.391039768894462</v>
      </c>
      <c r="L115" s="295">
        <v>2.3870226864079069</v>
      </c>
      <c r="M115" s="295">
        <v>2.4324820995318941</v>
      </c>
      <c r="N115" s="295">
        <v>1.922730044721549</v>
      </c>
      <c r="O115" s="295">
        <v>0.67089972067652737</v>
      </c>
      <c r="P115" s="295">
        <v>0.67684235021707961</v>
      </c>
      <c r="Q115" s="295">
        <v>0.66594350918216805</v>
      </c>
      <c r="R115" s="295">
        <v>0.67741209542632463</v>
      </c>
      <c r="S115" s="295">
        <v>0.78825315512622884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1680</v>
      </c>
    </row>
    <row r="116" spans="1:105" ht="12" customHeight="1" x14ac:dyDescent="0.25">
      <c r="A116" s="59" t="s">
        <v>35</v>
      </c>
      <c r="B116" s="295">
        <v>81.68488604447532</v>
      </c>
      <c r="C116" s="295">
        <v>78.80192476972374</v>
      </c>
      <c r="D116" s="295">
        <v>71.144386657642485</v>
      </c>
      <c r="E116" s="295">
        <v>78.500478428281227</v>
      </c>
      <c r="F116" s="295">
        <v>75.330838479704894</v>
      </c>
      <c r="G116" s="295">
        <v>73.970477243021435</v>
      </c>
      <c r="H116" s="295">
        <v>76.120628542043121</v>
      </c>
      <c r="I116" s="295">
        <v>78.49703014106619</v>
      </c>
      <c r="J116" s="295">
        <v>76.050785416855589</v>
      </c>
      <c r="K116" s="295">
        <v>79.570182755459058</v>
      </c>
      <c r="L116" s="295">
        <v>88.627257860529852</v>
      </c>
      <c r="M116" s="295">
        <v>73.904462131205776</v>
      </c>
      <c r="N116" s="295">
        <v>73.964572414884586</v>
      </c>
      <c r="O116" s="295">
        <v>63.577058084565962</v>
      </c>
      <c r="P116" s="295">
        <v>64.420078997698454</v>
      </c>
      <c r="Q116" s="295">
        <v>78.999248280094633</v>
      </c>
      <c r="R116" s="295">
        <v>83.441787147942847</v>
      </c>
      <c r="S116" s="295">
        <v>82.929021338254827</v>
      </c>
      <c r="T116" s="295">
        <v>84.087018938350781</v>
      </c>
      <c r="U116" s="295">
        <v>81.417983403174745</v>
      </c>
      <c r="V116" s="295">
        <v>83.288827538359712</v>
      </c>
      <c r="W116" s="295">
        <v>87.339655403525981</v>
      </c>
      <c r="X116" s="295">
        <v>87.514320262302505</v>
      </c>
      <c r="Y116" s="295">
        <v>70.768775763882431</v>
      </c>
      <c r="DA116" s="122" t="s">
        <v>1681</v>
      </c>
    </row>
    <row r="117" spans="1:105" ht="12" customHeight="1" x14ac:dyDescent="0.25">
      <c r="A117" s="60" t="s">
        <v>1561</v>
      </c>
      <c r="B117" s="262">
        <v>12.829998158830829</v>
      </c>
      <c r="C117" s="262">
        <v>12.14494698568588</v>
      </c>
      <c r="D117" s="262">
        <v>11.835956852317519</v>
      </c>
      <c r="E117" s="262">
        <v>11.822794843139389</v>
      </c>
      <c r="F117" s="262">
        <v>11.021190183356509</v>
      </c>
      <c r="G117" s="262">
        <v>10.87324851857246</v>
      </c>
      <c r="H117" s="262">
        <v>11.35473774616986</v>
      </c>
      <c r="I117" s="262">
        <v>11.77172817869978</v>
      </c>
      <c r="J117" s="262">
        <v>12.08722224782735</v>
      </c>
      <c r="K117" s="262">
        <v>12.29549440173256</v>
      </c>
      <c r="L117" s="262">
        <v>12.726510153688441</v>
      </c>
      <c r="M117" s="262">
        <v>11.02307263903273</v>
      </c>
      <c r="N117" s="262">
        <v>11.07298608600802</v>
      </c>
      <c r="O117" s="262">
        <v>10.62292090564193</v>
      </c>
      <c r="P117" s="262">
        <v>10.05159034483909</v>
      </c>
      <c r="Q117" s="262">
        <v>10.747105303367229</v>
      </c>
      <c r="R117" s="262">
        <v>11.89153789264366</v>
      </c>
      <c r="S117" s="262">
        <v>11.90925885231627</v>
      </c>
      <c r="T117" s="262">
        <v>12.00316120614068</v>
      </c>
      <c r="U117" s="262">
        <v>11.094604159302371</v>
      </c>
      <c r="V117" s="262">
        <v>11.008291199913851</v>
      </c>
      <c r="W117" s="262">
        <v>11.637059058562819</v>
      </c>
      <c r="X117" s="262">
        <v>12.08125565394746</v>
      </c>
      <c r="Y117" s="262">
        <v>10.16819779789588</v>
      </c>
      <c r="DA117" s="72" t="s">
        <v>1682</v>
      </c>
    </row>
    <row r="118" spans="1:105" ht="12" customHeight="1" x14ac:dyDescent="0.25">
      <c r="A118" s="57" t="s">
        <v>1563</v>
      </c>
      <c r="B118" s="261">
        <v>10.28470606002838</v>
      </c>
      <c r="C118" s="261">
        <v>9.7355594534075536</v>
      </c>
      <c r="D118" s="261">
        <v>9.4878686386621709</v>
      </c>
      <c r="E118" s="261">
        <v>9.477317787923095</v>
      </c>
      <c r="F118" s="261">
        <v>8.8347402754281745</v>
      </c>
      <c r="G118" s="261">
        <v>8.7161481667233147</v>
      </c>
      <c r="H118" s="261">
        <v>9.1021166692597699</v>
      </c>
      <c r="I118" s="261">
        <v>9.4363820351096042</v>
      </c>
      <c r="J118" s="261">
        <v>9.6892864957720484</v>
      </c>
      <c r="K118" s="261">
        <v>9.8562403687879847</v>
      </c>
      <c r="L118" s="261">
        <v>10.20174862695224</v>
      </c>
      <c r="M118" s="261">
        <v>8.8362492782402722</v>
      </c>
      <c r="N118" s="261">
        <v>8.876260595796877</v>
      </c>
      <c r="O118" s="261">
        <v>8.5154820492518191</v>
      </c>
      <c r="P118" s="261">
        <v>8.0574954768278744</v>
      </c>
      <c r="Q118" s="261">
        <v>8.6150300002362972</v>
      </c>
      <c r="R118" s="261">
        <v>9.5324231783579911</v>
      </c>
      <c r="S118" s="261">
        <v>9.5466285476088792</v>
      </c>
      <c r="T118" s="261">
        <v>9.6219019884522137</v>
      </c>
      <c r="U118" s="261">
        <v>8.8935899458610095</v>
      </c>
      <c r="V118" s="261">
        <v>8.8244002697992858</v>
      </c>
      <c r="W118" s="261">
        <v>9.3284293839225096</v>
      </c>
      <c r="X118" s="261">
        <v>9.6845035906247183</v>
      </c>
      <c r="Y118" s="261">
        <v>8.1509696429385041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11.006806137479122</v>
      </c>
      <c r="C119" s="261">
        <f t="shared" si="5"/>
        <v>10.571333182614628</v>
      </c>
      <c r="D119" s="261">
        <f t="shared" si="5"/>
        <v>9.5702312332925157</v>
      </c>
      <c r="E119" s="261">
        <f t="shared" si="5"/>
        <v>10.247359040196443</v>
      </c>
      <c r="F119" s="261">
        <f t="shared" si="5"/>
        <v>9.7294550295802154</v>
      </c>
      <c r="G119" s="261">
        <f t="shared" si="5"/>
        <v>9.5422759733734761</v>
      </c>
      <c r="H119" s="261">
        <f t="shared" si="5"/>
        <v>9.9265637064333632</v>
      </c>
      <c r="I119" s="261">
        <f t="shared" si="5"/>
        <v>10.359216943478131</v>
      </c>
      <c r="J119" s="261">
        <f t="shared" si="5"/>
        <v>10.182732185991668</v>
      </c>
      <c r="K119" s="261">
        <f t="shared" si="5"/>
        <v>10.522976770559641</v>
      </c>
      <c r="L119" s="261">
        <f t="shared" si="5"/>
        <v>11.464213465790168</v>
      </c>
      <c r="M119" s="261">
        <f t="shared" si="5"/>
        <v>9.7512715636947487</v>
      </c>
      <c r="N119" s="261">
        <f t="shared" si="5"/>
        <v>9.7578713940169681</v>
      </c>
      <c r="O119" s="261">
        <f t="shared" si="5"/>
        <v>8.5379701844356557</v>
      </c>
      <c r="P119" s="261">
        <f t="shared" si="5"/>
        <v>8.5600644987776242</v>
      </c>
      <c r="Q119" s="261">
        <f t="shared" si="5"/>
        <v>9.9378930156035761</v>
      </c>
      <c r="R119" s="261">
        <f t="shared" si="5"/>
        <v>10.637334285660705</v>
      </c>
      <c r="S119" s="261">
        <f t="shared" si="5"/>
        <v>10.715139321466181</v>
      </c>
      <c r="T119" s="261">
        <f t="shared" si="5"/>
        <v>10.779598811128535</v>
      </c>
      <c r="U119" s="261">
        <f t="shared" si="5"/>
        <v>10.118457129555191</v>
      </c>
      <c r="V119" s="261">
        <f t="shared" si="5"/>
        <v>10.309815236919656</v>
      </c>
      <c r="W119" s="261">
        <f t="shared" si="5"/>
        <v>10.758416448119513</v>
      </c>
      <c r="X119" s="261">
        <f t="shared" si="5"/>
        <v>10.943811640353685</v>
      </c>
      <c r="Y119" s="261">
        <f t="shared" si="5"/>
        <v>8.843084502716529</v>
      </c>
      <c r="DA119" s="70"/>
    </row>
    <row r="120" spans="1:105" ht="12" customHeight="1" x14ac:dyDescent="0.25">
      <c r="A120" s="60" t="s">
        <v>1566</v>
      </c>
      <c r="B120" s="262">
        <v>7.856501203424207</v>
      </c>
      <c r="C120" s="262">
        <v>7.5892371652034942</v>
      </c>
      <c r="D120" s="262">
        <v>6.6640053079635582</v>
      </c>
      <c r="E120" s="262">
        <v>7.3443649424907322</v>
      </c>
      <c r="F120" s="262">
        <v>7.0232886385984727</v>
      </c>
      <c r="G120" s="262">
        <v>6.8724354922439277</v>
      </c>
      <c r="H120" s="262">
        <v>7.1384973401075378</v>
      </c>
      <c r="I120" s="262">
        <v>7.4687618627666748</v>
      </c>
      <c r="J120" s="262">
        <v>7.2148100230302017</v>
      </c>
      <c r="K120" s="262">
        <v>7.5039150216098278</v>
      </c>
      <c r="L120" s="262">
        <v>8.3393191958039132</v>
      </c>
      <c r="M120" s="262">
        <v>7.0446429505574386</v>
      </c>
      <c r="N120" s="262">
        <v>7.0389869273452046</v>
      </c>
      <c r="O120" s="262">
        <v>5.9295956758169801</v>
      </c>
      <c r="P120" s="262">
        <v>6.0919757066798601</v>
      </c>
      <c r="Q120" s="262">
        <v>7.2990260068267956</v>
      </c>
      <c r="R120" s="262">
        <v>7.7174608739165746</v>
      </c>
      <c r="S120" s="262">
        <v>7.7909146677341941</v>
      </c>
      <c r="T120" s="262">
        <v>7.8323171744640288</v>
      </c>
      <c r="U120" s="262">
        <v>7.3942645153590982</v>
      </c>
      <c r="V120" s="262">
        <v>7.6068160896647381</v>
      </c>
      <c r="W120" s="262">
        <v>7.9010283085237356</v>
      </c>
      <c r="X120" s="262">
        <v>7.9773545274964031</v>
      </c>
      <c r="Y120" s="262">
        <v>6.3463636695097376</v>
      </c>
      <c r="DA120" s="72" t="s">
        <v>1684</v>
      </c>
    </row>
    <row r="121" spans="1:105" ht="12" customHeight="1" x14ac:dyDescent="0.25">
      <c r="A121" s="59" t="s">
        <v>28</v>
      </c>
      <c r="B121" s="230">
        <v>0.51157454365474209</v>
      </c>
      <c r="C121" s="230">
        <v>0.52344761323723343</v>
      </c>
      <c r="D121" s="230">
        <v>0.36827654226862527</v>
      </c>
      <c r="E121" s="230">
        <v>0.38795805992159088</v>
      </c>
      <c r="F121" s="230">
        <v>0.37023155877502839</v>
      </c>
      <c r="G121" s="230">
        <v>0.33270666390913167</v>
      </c>
      <c r="H121" s="230">
        <v>0.32403667753007281</v>
      </c>
      <c r="I121" s="230">
        <v>0.44428160720283622</v>
      </c>
      <c r="J121" s="230">
        <v>0.37787465287618782</v>
      </c>
      <c r="K121" s="230">
        <v>0.38003354548841328</v>
      </c>
      <c r="L121" s="230">
        <v>0.43282035321755907</v>
      </c>
      <c r="M121" s="230">
        <v>0.38976991925111121</v>
      </c>
      <c r="N121" s="230">
        <v>0.41489377708438302</v>
      </c>
      <c r="O121" s="230">
        <v>0.32731416015356563</v>
      </c>
      <c r="P121" s="230">
        <v>0.39129636333311602</v>
      </c>
      <c r="Q121" s="230">
        <v>0.38714385910978483</v>
      </c>
      <c r="R121" s="230">
        <v>0.4118219914984439</v>
      </c>
      <c r="S121" s="230">
        <v>0.5010113345157351</v>
      </c>
      <c r="T121" s="230">
        <v>0.52334492478118189</v>
      </c>
      <c r="U121" s="230">
        <v>0.31004064702799528</v>
      </c>
      <c r="V121" s="230">
        <v>0.30063970778976379</v>
      </c>
      <c r="W121" s="230">
        <v>0.32314072724792797</v>
      </c>
      <c r="X121" s="230">
        <v>0.34365102572503298</v>
      </c>
      <c r="Y121" s="230">
        <v>0.22661927996829981</v>
      </c>
      <c r="DA121" s="71" t="s">
        <v>1685</v>
      </c>
    </row>
    <row r="122" spans="1:105" ht="12" customHeight="1" x14ac:dyDescent="0.25">
      <c r="A122" s="59" t="s">
        <v>31</v>
      </c>
      <c r="B122" s="295">
        <v>1.181466228684812E-2</v>
      </c>
      <c r="C122" s="295">
        <v>1.161776055611633E-2</v>
      </c>
      <c r="D122" s="295">
        <v>1.181307738197721E-2</v>
      </c>
      <c r="E122" s="295">
        <v>1.3063505457756201E-2</v>
      </c>
      <c r="F122" s="295">
        <v>1.2466610410590939E-2</v>
      </c>
      <c r="G122" s="295">
        <v>1.2037604560205179E-2</v>
      </c>
      <c r="H122" s="295">
        <v>1.259712862589784E-2</v>
      </c>
      <c r="I122" s="295">
        <v>1.2453773820403561E-2</v>
      </c>
      <c r="J122" s="295">
        <v>1.219553531943857E-2</v>
      </c>
      <c r="K122" s="295">
        <v>2.8247182845953841E-2</v>
      </c>
      <c r="L122" s="295">
        <v>2.985855052175836E-2</v>
      </c>
      <c r="M122" s="295">
        <v>2.8736772816939239E-2</v>
      </c>
      <c r="N122" s="295">
        <v>3.1147222314366601E-2</v>
      </c>
      <c r="O122" s="295">
        <v>2.8533289517738449E-2</v>
      </c>
      <c r="P122" s="295">
        <v>1.439244121988364E-2</v>
      </c>
      <c r="Q122" s="295">
        <v>4.6645004784898903E-3</v>
      </c>
      <c r="R122" s="295">
        <v>8.3077511736772552E-3</v>
      </c>
      <c r="S122" s="295">
        <v>7.7456073337827877E-3</v>
      </c>
      <c r="T122" s="295">
        <v>6.8011987373400714E-3</v>
      </c>
      <c r="U122" s="295">
        <v>5.9950069640763402E-3</v>
      </c>
      <c r="V122" s="295">
        <v>6.3408520749897368E-3</v>
      </c>
      <c r="W122" s="295">
        <v>1.207960481465117E-2</v>
      </c>
      <c r="X122" s="295">
        <v>3.4603812863617092E-2</v>
      </c>
      <c r="Y122" s="295">
        <v>1.1197614094510731E-2</v>
      </c>
      <c r="DA122" s="122" t="s">
        <v>1686</v>
      </c>
    </row>
    <row r="123" spans="1:105" ht="12" customHeight="1" x14ac:dyDescent="0.25">
      <c r="A123" s="59" t="s">
        <v>159</v>
      </c>
      <c r="B123" s="295">
        <v>6.4103967374722237E-2</v>
      </c>
      <c r="C123" s="295">
        <v>8.4046555278926155E-2</v>
      </c>
      <c r="D123" s="295">
        <v>6.4124263032834417E-2</v>
      </c>
      <c r="E123" s="295">
        <v>5.9067293699251948E-2</v>
      </c>
      <c r="F123" s="295">
        <v>4.5090755084072683E-2</v>
      </c>
      <c r="G123" s="295">
        <v>4.3542804033406907E-2</v>
      </c>
      <c r="H123" s="295">
        <v>4.5565293305072037E-2</v>
      </c>
      <c r="I123" s="295">
        <v>3.377952623535789E-2</v>
      </c>
      <c r="J123" s="295">
        <v>2.2109437777895709E-2</v>
      </c>
      <c r="K123" s="295">
        <v>5.1199571228132283E-2</v>
      </c>
      <c r="L123" s="295">
        <v>5.4109852178848061E-2</v>
      </c>
      <c r="M123" s="295">
        <v>6.5099173492095389E-2</v>
      </c>
      <c r="N123" s="295">
        <v>7.0554827080268168E-2</v>
      </c>
      <c r="O123" s="295">
        <v>5.1740002690963037E-2</v>
      </c>
      <c r="P123" s="295">
        <v>9.1311633116167953E-2</v>
      </c>
      <c r="Q123" s="295">
        <v>6.0123059158279618E-2</v>
      </c>
      <c r="R123" s="295">
        <v>6.7421794975911095E-2</v>
      </c>
      <c r="S123" s="295">
        <v>8.6793172835115381E-2</v>
      </c>
      <c r="T123" s="295">
        <v>7.5027559927383441E-2</v>
      </c>
      <c r="U123" s="295">
        <v>8.0484664543004375E-2</v>
      </c>
      <c r="V123" s="295">
        <v>0.14129530066300369</v>
      </c>
      <c r="W123" s="295">
        <v>5.9105633735213173E-2</v>
      </c>
      <c r="X123" s="295">
        <v>7.738518362504479E-2</v>
      </c>
      <c r="Y123" s="295">
        <v>2.608477849775305E-2</v>
      </c>
      <c r="DA123" s="122" t="s">
        <v>1687</v>
      </c>
    </row>
    <row r="124" spans="1:105" ht="12" customHeight="1" x14ac:dyDescent="0.25">
      <c r="A124" s="59" t="s">
        <v>32</v>
      </c>
      <c r="B124" s="295">
        <v>0.24832398226804239</v>
      </c>
      <c r="C124" s="295">
        <v>0.197227054347029</v>
      </c>
      <c r="D124" s="295">
        <v>0.1050462785622126</v>
      </c>
      <c r="E124" s="295">
        <v>0.1372867278885693</v>
      </c>
      <c r="F124" s="295">
        <v>0.1209357939371177</v>
      </c>
      <c r="G124" s="295">
        <v>0.1265053508823612</v>
      </c>
      <c r="H124" s="295">
        <v>0.21385313977817089</v>
      </c>
      <c r="I124" s="295">
        <v>0.23155397470222641</v>
      </c>
      <c r="J124" s="295">
        <v>0.2661882000130365</v>
      </c>
      <c r="K124" s="295">
        <v>0.20550600699972929</v>
      </c>
      <c r="L124" s="295">
        <v>0.2051607452469387</v>
      </c>
      <c r="M124" s="295">
        <v>0.20906790839545511</v>
      </c>
      <c r="N124" s="295">
        <v>0.16525554245040119</v>
      </c>
      <c r="O124" s="295">
        <v>5.7662747599223407E-2</v>
      </c>
      <c r="P124" s="295">
        <v>5.8173507011862607E-2</v>
      </c>
      <c r="Q124" s="295">
        <v>5.723676922475128E-2</v>
      </c>
      <c r="R124" s="295">
        <v>5.8222475692552227E-2</v>
      </c>
      <c r="S124" s="295">
        <v>6.7749085783641569E-2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1688</v>
      </c>
    </row>
    <row r="125" spans="1:105" ht="12" customHeight="1" x14ac:dyDescent="0.25">
      <c r="A125" s="59" t="s">
        <v>35</v>
      </c>
      <c r="B125" s="295">
        <v>7.0206840478398522</v>
      </c>
      <c r="C125" s="295">
        <v>6.7728981817841891</v>
      </c>
      <c r="D125" s="295">
        <v>6.114745146717909</v>
      </c>
      <c r="E125" s="295">
        <v>6.7469893555235636</v>
      </c>
      <c r="F125" s="295">
        <v>6.4745639203916632</v>
      </c>
      <c r="G125" s="295">
        <v>6.357643068858823</v>
      </c>
      <c r="H125" s="295">
        <v>6.5424451008683242</v>
      </c>
      <c r="I125" s="295">
        <v>6.7466929808058502</v>
      </c>
      <c r="J125" s="295">
        <v>6.5364421970436428</v>
      </c>
      <c r="K125" s="295">
        <v>6.838928715047599</v>
      </c>
      <c r="L125" s="295">
        <v>7.6173696946388088</v>
      </c>
      <c r="M125" s="295">
        <v>6.3519691766018376</v>
      </c>
      <c r="N125" s="295">
        <v>6.3571355584157851</v>
      </c>
      <c r="O125" s="295">
        <v>5.4643454758554899</v>
      </c>
      <c r="P125" s="295">
        <v>5.5368017619988299</v>
      </c>
      <c r="Q125" s="295">
        <v>6.7898578188554897</v>
      </c>
      <c r="R125" s="295">
        <v>7.1716868605759903</v>
      </c>
      <c r="S125" s="295">
        <v>7.1276154672659189</v>
      </c>
      <c r="T125" s="295">
        <v>7.2271434910181229</v>
      </c>
      <c r="U125" s="295">
        <v>6.9977441968240219</v>
      </c>
      <c r="V125" s="295">
        <v>7.1585402291369808</v>
      </c>
      <c r="W125" s="295">
        <v>7.5067023427259434</v>
      </c>
      <c r="X125" s="295">
        <v>7.5217145052827084</v>
      </c>
      <c r="Y125" s="295">
        <v>6.0824619969491742</v>
      </c>
      <c r="DA125" s="122" t="s">
        <v>1689</v>
      </c>
    </row>
    <row r="126" spans="1:105" ht="12" customHeight="1" x14ac:dyDescent="0.25">
      <c r="A126" s="60" t="s">
        <v>1573</v>
      </c>
      <c r="B126" s="262">
        <v>3.1503049340549159</v>
      </c>
      <c r="C126" s="262">
        <v>2.9820960174111342</v>
      </c>
      <c r="D126" s="262">
        <v>2.906225925328958</v>
      </c>
      <c r="E126" s="262">
        <v>2.9029940977057098</v>
      </c>
      <c r="F126" s="262">
        <v>2.7061663909817431</v>
      </c>
      <c r="G126" s="262">
        <v>2.669840481129548</v>
      </c>
      <c r="H126" s="262">
        <v>2.7880663663258258</v>
      </c>
      <c r="I126" s="262">
        <v>2.890455080711456</v>
      </c>
      <c r="J126" s="262">
        <v>2.9679221629614672</v>
      </c>
      <c r="K126" s="262">
        <v>3.0190617489498131</v>
      </c>
      <c r="L126" s="262">
        <v>3.124894269986255</v>
      </c>
      <c r="M126" s="262">
        <v>2.7066286131373101</v>
      </c>
      <c r="N126" s="262">
        <v>2.718884466671764</v>
      </c>
      <c r="O126" s="262">
        <v>2.608374508618676</v>
      </c>
      <c r="P126" s="262">
        <v>2.468088792097765</v>
      </c>
      <c r="Q126" s="262">
        <v>2.63886700877678</v>
      </c>
      <c r="R126" s="262">
        <v>2.9198734117441298</v>
      </c>
      <c r="S126" s="262">
        <v>2.9242246537319869</v>
      </c>
      <c r="T126" s="262">
        <v>2.9472816366645058</v>
      </c>
      <c r="U126" s="262">
        <v>2.724192614196093</v>
      </c>
      <c r="V126" s="262">
        <v>2.7029991472549182</v>
      </c>
      <c r="W126" s="262">
        <v>2.8573881395957779</v>
      </c>
      <c r="X126" s="262">
        <v>2.9664571128572819</v>
      </c>
      <c r="Y126" s="262">
        <v>2.4967208332067909</v>
      </c>
      <c r="DA126" s="72" t="s">
        <v>1690</v>
      </c>
    </row>
    <row r="127" spans="1:105" ht="12" customHeight="1" x14ac:dyDescent="0.25">
      <c r="A127" s="132" t="s">
        <v>1575</v>
      </c>
      <c r="B127" s="316">
        <v>9.4320423952226324</v>
      </c>
      <c r="C127" s="316">
        <v>8.9284233277831841</v>
      </c>
      <c r="D127" s="316">
        <v>8.7012675634910508</v>
      </c>
      <c r="E127" s="316">
        <v>8.6915914414029949</v>
      </c>
      <c r="F127" s="316">
        <v>8.1022874491747459</v>
      </c>
      <c r="G127" s="316">
        <v>7.9935273358069514</v>
      </c>
      <c r="H127" s="316">
        <v>8.3474967402698699</v>
      </c>
      <c r="I127" s="316">
        <v>8.6540495074124983</v>
      </c>
      <c r="J127" s="316">
        <v>8.8859866751824175</v>
      </c>
      <c r="K127" s="316">
        <v>9.0390990732560024</v>
      </c>
      <c r="L127" s="316">
        <v>9.3559626296750196</v>
      </c>
      <c r="M127" s="316">
        <v>8.103671346625493</v>
      </c>
      <c r="N127" s="316">
        <v>8.1403654865727066</v>
      </c>
      <c r="O127" s="316">
        <v>7.8094976400403562</v>
      </c>
      <c r="P127" s="316">
        <v>7.3894808945609602</v>
      </c>
      <c r="Q127" s="316">
        <v>7.9007924703021937</v>
      </c>
      <c r="R127" s="316">
        <v>8.7421282652804599</v>
      </c>
      <c r="S127" s="316">
        <v>8.7551559244310653</v>
      </c>
      <c r="T127" s="316">
        <v>8.824188746674567</v>
      </c>
      <c r="U127" s="316">
        <v>8.156258129836651</v>
      </c>
      <c r="V127" s="316">
        <v>8.0928046918757701</v>
      </c>
      <c r="W127" s="316">
        <v>8.5550467768793759</v>
      </c>
      <c r="X127" s="316">
        <v>8.8816003014874685</v>
      </c>
      <c r="Y127" s="316">
        <v>7.4752054930538714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1.0000000000000002</v>
      </c>
      <c r="C132" s="232">
        <f t="shared" si="6"/>
        <v>0.99999999999999989</v>
      </c>
      <c r="D132" s="232">
        <f t="shared" si="6"/>
        <v>1</v>
      </c>
      <c r="E132" s="232">
        <f t="shared" si="6"/>
        <v>0.99999999999999989</v>
      </c>
      <c r="F132" s="232">
        <f t="shared" si="6"/>
        <v>1</v>
      </c>
      <c r="G132" s="232">
        <f t="shared" si="6"/>
        <v>1</v>
      </c>
      <c r="H132" s="232">
        <f t="shared" si="6"/>
        <v>0.99999999999999967</v>
      </c>
      <c r="I132" s="232">
        <f t="shared" si="6"/>
        <v>0.99999999999999989</v>
      </c>
      <c r="J132" s="232">
        <f t="shared" si="6"/>
        <v>1.0000000000000004</v>
      </c>
      <c r="K132" s="232">
        <f t="shared" si="6"/>
        <v>0.99999999999999978</v>
      </c>
      <c r="L132" s="232">
        <f t="shared" si="6"/>
        <v>0.99999999999999967</v>
      </c>
      <c r="M132" s="232">
        <f t="shared" si="6"/>
        <v>0.99999999999999989</v>
      </c>
      <c r="N132" s="232">
        <f t="shared" si="6"/>
        <v>1</v>
      </c>
      <c r="O132" s="232">
        <f t="shared" si="6"/>
        <v>0.99999999999999944</v>
      </c>
      <c r="P132" s="232">
        <f t="shared" si="6"/>
        <v>1</v>
      </c>
      <c r="Q132" s="232">
        <f t="shared" si="6"/>
        <v>1</v>
      </c>
      <c r="R132" s="232">
        <f t="shared" si="6"/>
        <v>0.99999999999999967</v>
      </c>
      <c r="S132" s="232">
        <f t="shared" si="6"/>
        <v>1</v>
      </c>
      <c r="T132" s="232">
        <f t="shared" si="6"/>
        <v>1</v>
      </c>
      <c r="U132" s="232">
        <f t="shared" si="6"/>
        <v>1.0000000000000002</v>
      </c>
      <c r="V132" s="232">
        <f t="shared" si="6"/>
        <v>1</v>
      </c>
      <c r="W132" s="232">
        <f t="shared" si="6"/>
        <v>0.99999999999999978</v>
      </c>
      <c r="X132" s="232">
        <f t="shared" si="6"/>
        <v>1.0000000000000002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3.7980311832947846E-3</v>
      </c>
      <c r="C133" s="266">
        <f t="shared" si="7"/>
        <v>3.7977826236392249E-3</v>
      </c>
      <c r="D133" s="266">
        <f t="shared" si="7"/>
        <v>3.7864361716341798E-3</v>
      </c>
      <c r="E133" s="266">
        <f t="shared" si="7"/>
        <v>3.7900056902581171E-3</v>
      </c>
      <c r="F133" s="266">
        <f t="shared" si="7"/>
        <v>3.7900037994292274E-3</v>
      </c>
      <c r="G133" s="266">
        <f t="shared" si="7"/>
        <v>3.7890567400237379E-3</v>
      </c>
      <c r="H133" s="266">
        <f t="shared" si="7"/>
        <v>3.7927163012204095E-3</v>
      </c>
      <c r="I133" s="266">
        <f t="shared" si="7"/>
        <v>3.7970844381477425E-3</v>
      </c>
      <c r="J133" s="266">
        <f t="shared" si="7"/>
        <v>3.7630593295305131E-3</v>
      </c>
      <c r="K133" s="266">
        <f t="shared" si="7"/>
        <v>3.7572614442422355E-3</v>
      </c>
      <c r="L133" s="266">
        <f t="shared" si="7"/>
        <v>3.7582638872765638E-3</v>
      </c>
      <c r="M133" s="266">
        <f t="shared" si="7"/>
        <v>3.7607451039981675E-3</v>
      </c>
      <c r="N133" s="266">
        <f t="shared" si="7"/>
        <v>3.7590521557883338E-3</v>
      </c>
      <c r="O133" s="266">
        <f t="shared" si="7"/>
        <v>3.7484633218125467E-3</v>
      </c>
      <c r="P133" s="266">
        <f t="shared" si="7"/>
        <v>3.7538872140037613E-3</v>
      </c>
      <c r="Q133" s="266">
        <f t="shared" si="7"/>
        <v>3.7523946199140763E-3</v>
      </c>
      <c r="R133" s="266">
        <f t="shared" si="7"/>
        <v>3.7019023544946055E-3</v>
      </c>
      <c r="S133" s="266">
        <f t="shared" si="7"/>
        <v>3.6889342673492205E-3</v>
      </c>
      <c r="T133" s="266">
        <f t="shared" si="7"/>
        <v>3.6772124522236097E-3</v>
      </c>
      <c r="U133" s="266">
        <f t="shared" si="7"/>
        <v>3.6634199915979793E-3</v>
      </c>
      <c r="V133" s="266">
        <f t="shared" si="7"/>
        <v>3.6241911501932044E-3</v>
      </c>
      <c r="W133" s="266">
        <f t="shared" si="7"/>
        <v>3.5971180138664131E-3</v>
      </c>
      <c r="X133" s="266">
        <f t="shared" si="7"/>
        <v>3.5920997810223254E-3</v>
      </c>
      <c r="Y133" s="266">
        <f t="shared" si="7"/>
        <v>3.5564689379752107E-3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4.4920533082123769E-4</v>
      </c>
      <c r="C134" s="267">
        <f t="shared" si="8"/>
        <v>4.4917593287348105E-4</v>
      </c>
      <c r="D134" s="267">
        <f t="shared" si="8"/>
        <v>4.4783395159934313E-4</v>
      </c>
      <c r="E134" s="267">
        <f t="shared" si="8"/>
        <v>4.4825613001677996E-4</v>
      </c>
      <c r="F134" s="267">
        <f t="shared" si="8"/>
        <v>4.4825590638238191E-4</v>
      </c>
      <c r="G134" s="267">
        <f t="shared" si="8"/>
        <v>4.4814389462865498E-4</v>
      </c>
      <c r="H134" s="267">
        <f t="shared" si="8"/>
        <v>4.4857672266999449E-4</v>
      </c>
      <c r="I134" s="267">
        <f t="shared" si="8"/>
        <v>4.4909335623586531E-4</v>
      </c>
      <c r="J134" s="267">
        <f t="shared" si="8"/>
        <v>4.4691785878984882E-4</v>
      </c>
      <c r="K134" s="267">
        <f t="shared" si="8"/>
        <v>4.4789059739617381E-4</v>
      </c>
      <c r="L134" s="267">
        <f t="shared" si="8"/>
        <v>4.4913136324436196E-4</v>
      </c>
      <c r="M134" s="267">
        <f t="shared" si="8"/>
        <v>4.4942788107336565E-4</v>
      </c>
      <c r="N134" s="267">
        <f t="shared" si="8"/>
        <v>4.4922556528070466E-4</v>
      </c>
      <c r="O134" s="267">
        <f t="shared" si="8"/>
        <v>4.4796014657106725E-4</v>
      </c>
      <c r="P134" s="267">
        <f t="shared" si="8"/>
        <v>4.4860832886134725E-4</v>
      </c>
      <c r="Q134" s="267">
        <f t="shared" si="8"/>
        <v>4.4842995638980765E-4</v>
      </c>
      <c r="R134" s="267">
        <f t="shared" si="8"/>
        <v>4.4375859187942659E-4</v>
      </c>
      <c r="S134" s="267">
        <f t="shared" si="8"/>
        <v>4.4342621320720842E-4</v>
      </c>
      <c r="T134" s="267">
        <f t="shared" si="8"/>
        <v>4.4311363586481379E-4</v>
      </c>
      <c r="U134" s="267">
        <f t="shared" si="8"/>
        <v>4.4243470034625583E-4</v>
      </c>
      <c r="V134" s="267">
        <f t="shared" si="8"/>
        <v>4.3857230413192047E-4</v>
      </c>
      <c r="W134" s="267">
        <f t="shared" si="8"/>
        <v>4.3607800967277051E-4</v>
      </c>
      <c r="X134" s="267">
        <f t="shared" si="8"/>
        <v>4.3617237168533331E-4</v>
      </c>
      <c r="Y134" s="267">
        <f t="shared" si="8"/>
        <v>4.3247205611706048E-4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7.9144075722303829E-3</v>
      </c>
      <c r="C135" s="267">
        <f t="shared" si="9"/>
        <v>7.7650453707226574E-3</v>
      </c>
      <c r="D135" s="267">
        <f t="shared" si="9"/>
        <v>8.5612070801535656E-3</v>
      </c>
      <c r="E135" s="267">
        <f t="shared" si="9"/>
        <v>7.8261893969026886E-3</v>
      </c>
      <c r="F135" s="267">
        <f t="shared" si="9"/>
        <v>7.6461164926677301E-3</v>
      </c>
      <c r="G135" s="267">
        <f t="shared" si="9"/>
        <v>7.7073464508250183E-3</v>
      </c>
      <c r="H135" s="267">
        <f t="shared" si="9"/>
        <v>7.7438949529659643E-3</v>
      </c>
      <c r="I135" s="267">
        <f t="shared" si="9"/>
        <v>7.6687138322869535E-3</v>
      </c>
      <c r="J135" s="267">
        <f t="shared" si="9"/>
        <v>8.047458280755055E-3</v>
      </c>
      <c r="K135" s="267">
        <f t="shared" si="9"/>
        <v>7.8824648765877768E-3</v>
      </c>
      <c r="L135" s="267">
        <f t="shared" si="9"/>
        <v>7.3820626140404643E-3</v>
      </c>
      <c r="M135" s="267">
        <f t="shared" si="9"/>
        <v>7.5484973427667251E-3</v>
      </c>
      <c r="N135" s="267">
        <f t="shared" si="9"/>
        <v>7.5839791353302152E-3</v>
      </c>
      <c r="O135" s="267">
        <f t="shared" si="9"/>
        <v>8.5531325021764009E-3</v>
      </c>
      <c r="P135" s="267">
        <f t="shared" si="9"/>
        <v>7.9228000294886414E-3</v>
      </c>
      <c r="Q135" s="267">
        <f t="shared" si="9"/>
        <v>7.1444323816978097E-3</v>
      </c>
      <c r="R135" s="267">
        <f t="shared" si="9"/>
        <v>7.3528027608759363E-3</v>
      </c>
      <c r="S135" s="267">
        <f t="shared" si="9"/>
        <v>7.2556092781535094E-3</v>
      </c>
      <c r="T135" s="267">
        <f t="shared" si="9"/>
        <v>7.2566323596768437E-3</v>
      </c>
      <c r="U135" s="267">
        <f t="shared" si="9"/>
        <v>7.1197265321169077E-3</v>
      </c>
      <c r="V135" s="267">
        <f t="shared" si="9"/>
        <v>6.8089950807804049E-3</v>
      </c>
      <c r="W135" s="267">
        <f t="shared" si="9"/>
        <v>6.8745047794706998E-3</v>
      </c>
      <c r="X135" s="267">
        <f t="shared" si="9"/>
        <v>7.0408250198108549E-3</v>
      </c>
      <c r="Y135" s="267">
        <f t="shared" si="9"/>
        <v>7.3595851523110684E-3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8.5528624192597591E-4</v>
      </c>
      <c r="C136" s="267">
        <f t="shared" si="10"/>
        <v>8.5523026827977904E-4</v>
      </c>
      <c r="D136" s="267">
        <f t="shared" si="10"/>
        <v>8.5267513804881284E-4</v>
      </c>
      <c r="E136" s="267">
        <f t="shared" si="10"/>
        <v>8.5347896509024987E-4</v>
      </c>
      <c r="F136" s="267">
        <f t="shared" si="10"/>
        <v>8.5347853929070841E-4</v>
      </c>
      <c r="G136" s="267">
        <f t="shared" si="10"/>
        <v>8.5326526908814497E-4</v>
      </c>
      <c r="H136" s="267">
        <f t="shared" si="10"/>
        <v>8.5408937299670854E-4</v>
      </c>
      <c r="I136" s="267">
        <f t="shared" si="10"/>
        <v>8.5507304249190152E-4</v>
      </c>
      <c r="J136" s="267">
        <f t="shared" si="10"/>
        <v>8.5250866658394774E-4</v>
      </c>
      <c r="K136" s="267">
        <f t="shared" si="10"/>
        <v>8.5491731454401731E-4</v>
      </c>
      <c r="L136" s="267">
        <f t="shared" si="10"/>
        <v>8.5514540777617911E-4</v>
      </c>
      <c r="M136" s="267">
        <f t="shared" si="10"/>
        <v>8.5570997725528349E-4</v>
      </c>
      <c r="N136" s="267">
        <f t="shared" si="10"/>
        <v>8.5532476830491087E-4</v>
      </c>
      <c r="O136" s="267">
        <f t="shared" si="10"/>
        <v>8.5291541307608981E-4</v>
      </c>
      <c r="P136" s="267">
        <f t="shared" si="10"/>
        <v>8.5414955113523316E-4</v>
      </c>
      <c r="Q136" s="267">
        <f t="shared" si="10"/>
        <v>8.5380993023054057E-4</v>
      </c>
      <c r="R136" s="267">
        <f t="shared" si="10"/>
        <v>8.464677855944705E-4</v>
      </c>
      <c r="S136" s="267">
        <f t="shared" si="10"/>
        <v>8.4722151981028845E-4</v>
      </c>
      <c r="T136" s="267">
        <f t="shared" si="10"/>
        <v>8.4786587213494353E-4</v>
      </c>
      <c r="U136" s="267">
        <f t="shared" si="10"/>
        <v>8.476772459892109E-4</v>
      </c>
      <c r="V136" s="267">
        <f t="shared" si="10"/>
        <v>8.4126365818850291E-4</v>
      </c>
      <c r="W136" s="267">
        <f t="shared" si="10"/>
        <v>8.3735861374794717E-4</v>
      </c>
      <c r="X136" s="267">
        <f t="shared" si="10"/>
        <v>8.38328817264614E-4</v>
      </c>
      <c r="Y136" s="267">
        <f t="shared" si="10"/>
        <v>8.3191869579139527E-4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5.3679113529390473E-3</v>
      </c>
      <c r="C137" s="268">
        <f t="shared" si="11"/>
        <v>5.349781409984637E-3</v>
      </c>
      <c r="D137" s="268">
        <f t="shared" si="11"/>
        <v>5.4294378349845985E-3</v>
      </c>
      <c r="E137" s="268">
        <f t="shared" si="11"/>
        <v>5.3505794300983088E-3</v>
      </c>
      <c r="F137" s="268">
        <f t="shared" si="11"/>
        <v>5.3329548777800205E-3</v>
      </c>
      <c r="G137" s="268">
        <f t="shared" si="11"/>
        <v>5.3371308003553981E-3</v>
      </c>
      <c r="H137" s="268">
        <f t="shared" si="11"/>
        <v>5.3454629497723238E-3</v>
      </c>
      <c r="I137" s="268">
        <f t="shared" si="11"/>
        <v>5.3453519555264114E-3</v>
      </c>
      <c r="J137" s="268">
        <f t="shared" si="11"/>
        <v>5.4014705131192955E-3</v>
      </c>
      <c r="K137" s="268">
        <f t="shared" si="11"/>
        <v>5.3773643415307342E-3</v>
      </c>
      <c r="L137" s="268">
        <f t="shared" si="11"/>
        <v>5.3259986358759701E-3</v>
      </c>
      <c r="M137" s="268">
        <f t="shared" si="11"/>
        <v>5.3435055575882595E-3</v>
      </c>
      <c r="N137" s="268">
        <f t="shared" si="11"/>
        <v>5.3456752476674129E-3</v>
      </c>
      <c r="O137" s="268">
        <f t="shared" si="11"/>
        <v>5.4532061718714567E-3</v>
      </c>
      <c r="P137" s="268">
        <f t="shared" si="11"/>
        <v>5.3738241540097747E-3</v>
      </c>
      <c r="Q137" s="268">
        <f t="shared" si="11"/>
        <v>5.297573647478601E-3</v>
      </c>
      <c r="R137" s="268">
        <f t="shared" si="11"/>
        <v>5.3853226285327533E-3</v>
      </c>
      <c r="S137" s="268">
        <f t="shared" si="11"/>
        <v>5.3581052994038491E-3</v>
      </c>
      <c r="T137" s="268">
        <f t="shared" si="11"/>
        <v>5.3441715218118099E-3</v>
      </c>
      <c r="U137" s="268">
        <f t="shared" si="11"/>
        <v>5.3136174408561429E-3</v>
      </c>
      <c r="V137" s="268">
        <f t="shared" si="11"/>
        <v>5.3880281493079284E-3</v>
      </c>
      <c r="W137" s="268">
        <f t="shared" si="11"/>
        <v>5.3632413308856543E-3</v>
      </c>
      <c r="X137" s="268">
        <f t="shared" si="11"/>
        <v>5.3709201009529773E-3</v>
      </c>
      <c r="Y137" s="268">
        <f t="shared" si="11"/>
        <v>5.5309901468929201E-3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3.1496524184704708E-2</v>
      </c>
      <c r="C138" s="269">
        <f t="shared" si="12"/>
        <v>3.0902115803643378E-2</v>
      </c>
      <c r="D138" s="269">
        <f t="shared" si="12"/>
        <v>3.4070555930989475E-2</v>
      </c>
      <c r="E138" s="269">
        <f t="shared" si="12"/>
        <v>3.1145447257293415E-2</v>
      </c>
      <c r="F138" s="269">
        <f t="shared" si="12"/>
        <v>3.0428821214031905E-2</v>
      </c>
      <c r="G138" s="269">
        <f t="shared" si="12"/>
        <v>3.0672494646355006E-2</v>
      </c>
      <c r="H138" s="269">
        <f t="shared" si="12"/>
        <v>3.0817944671652681E-2</v>
      </c>
      <c r="I138" s="269">
        <f t="shared" si="12"/>
        <v>3.0518750579853815E-2</v>
      </c>
      <c r="J138" s="269">
        <f t="shared" si="12"/>
        <v>3.2026018631458153E-2</v>
      </c>
      <c r="K138" s="269">
        <f t="shared" si="12"/>
        <v>3.136940362935673E-2</v>
      </c>
      <c r="L138" s="269">
        <f t="shared" si="12"/>
        <v>2.9377980794411597E-2</v>
      </c>
      <c r="M138" s="269">
        <f t="shared" si="12"/>
        <v>3.0040331755069052E-2</v>
      </c>
      <c r="N138" s="269">
        <f t="shared" si="12"/>
        <v>3.018153665605415E-2</v>
      </c>
      <c r="O138" s="269">
        <f t="shared" si="12"/>
        <v>3.4038421985622347E-2</v>
      </c>
      <c r="P138" s="269">
        <f t="shared" si="12"/>
        <v>3.1529923176428505E-2</v>
      </c>
      <c r="Q138" s="269">
        <f t="shared" si="12"/>
        <v>2.8432297078771405E-2</v>
      </c>
      <c r="R138" s="269">
        <f t="shared" si="12"/>
        <v>2.9261536996890849E-2</v>
      </c>
      <c r="S138" s="269">
        <f t="shared" si="12"/>
        <v>2.887474154173842E-2</v>
      </c>
      <c r="T138" s="269">
        <f t="shared" si="12"/>
        <v>2.8878813041929508E-2</v>
      </c>
      <c r="U138" s="269">
        <f t="shared" si="12"/>
        <v>2.8333976594044442E-2</v>
      </c>
      <c r="V138" s="269">
        <f t="shared" si="12"/>
        <v>2.7097376054756012E-2</v>
      </c>
      <c r="W138" s="269">
        <f t="shared" si="12"/>
        <v>2.7358081330583772E-2</v>
      </c>
      <c r="X138" s="269">
        <f t="shared" si="12"/>
        <v>2.8019976668228516E-2</v>
      </c>
      <c r="Y138" s="269">
        <f t="shared" si="12"/>
        <v>2.9288528499908244E-2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0.47413635917103375</v>
      </c>
      <c r="C139" s="269">
        <f t="shared" si="13"/>
        <v>0.47471041559870297</v>
      </c>
      <c r="D139" s="269">
        <f t="shared" si="13"/>
        <v>0.47157331823951282</v>
      </c>
      <c r="E139" s="269">
        <f t="shared" si="13"/>
        <v>0.47562723048676714</v>
      </c>
      <c r="F139" s="269">
        <f t="shared" si="13"/>
        <v>0.4766890681955851</v>
      </c>
      <c r="G139" s="269">
        <f t="shared" si="13"/>
        <v>0.47658294931456874</v>
      </c>
      <c r="H139" s="269">
        <f t="shared" si="13"/>
        <v>0.47628994005848657</v>
      </c>
      <c r="I139" s="269">
        <f t="shared" si="13"/>
        <v>0.47600682600078903</v>
      </c>
      <c r="J139" s="269">
        <f t="shared" si="13"/>
        <v>0.47483106581505818</v>
      </c>
      <c r="K139" s="269">
        <f t="shared" si="13"/>
        <v>0.47553879579381125</v>
      </c>
      <c r="L139" s="269">
        <f t="shared" si="13"/>
        <v>0.47816853197096976</v>
      </c>
      <c r="M139" s="269">
        <f t="shared" si="13"/>
        <v>0.47686870474912124</v>
      </c>
      <c r="N139" s="269">
        <f t="shared" si="13"/>
        <v>0.4765676214962582</v>
      </c>
      <c r="O139" s="269">
        <f t="shared" si="13"/>
        <v>0.47194167727232628</v>
      </c>
      <c r="P139" s="269">
        <f t="shared" si="13"/>
        <v>0.47466157445310603</v>
      </c>
      <c r="Q139" s="269">
        <f t="shared" si="13"/>
        <v>0.47964854971832221</v>
      </c>
      <c r="R139" s="269">
        <f t="shared" si="13"/>
        <v>0.48168388788201122</v>
      </c>
      <c r="S139" s="269">
        <f t="shared" si="13"/>
        <v>0.48101930232593898</v>
      </c>
      <c r="T139" s="269">
        <f t="shared" si="13"/>
        <v>0.4798601134143341</v>
      </c>
      <c r="U139" s="269">
        <f t="shared" si="13"/>
        <v>0.48090986663906216</v>
      </c>
      <c r="V139" s="269">
        <f t="shared" si="13"/>
        <v>0.48563688266952393</v>
      </c>
      <c r="W139" s="269">
        <f t="shared" si="13"/>
        <v>0.48700965377051114</v>
      </c>
      <c r="X139" s="269">
        <f t="shared" si="13"/>
        <v>0.48509393902523151</v>
      </c>
      <c r="Y139" s="269">
        <f t="shared" si="13"/>
        <v>0.48642363754733919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0.43397729657038425</v>
      </c>
      <c r="C140" s="269">
        <f t="shared" si="14"/>
        <v>0.43483058307701578</v>
      </c>
      <c r="D140" s="269">
        <f t="shared" si="14"/>
        <v>0.42998503261255167</v>
      </c>
      <c r="E140" s="269">
        <f t="shared" si="14"/>
        <v>0.43346035185064397</v>
      </c>
      <c r="F140" s="269">
        <f t="shared" si="14"/>
        <v>0.43428814781635028</v>
      </c>
      <c r="G140" s="269">
        <f t="shared" si="14"/>
        <v>0.43375557549008725</v>
      </c>
      <c r="H140" s="269">
        <f t="shared" si="14"/>
        <v>0.4336164452315272</v>
      </c>
      <c r="I140" s="269">
        <f t="shared" si="14"/>
        <v>0.43488794717662288</v>
      </c>
      <c r="J140" s="269">
        <f t="shared" si="14"/>
        <v>0.43229789964409171</v>
      </c>
      <c r="K140" s="269">
        <f t="shared" si="14"/>
        <v>0.43329234070489786</v>
      </c>
      <c r="L140" s="269">
        <f t="shared" si="14"/>
        <v>0.43574040745624049</v>
      </c>
      <c r="M140" s="269">
        <f t="shared" si="14"/>
        <v>0.43530134997652642</v>
      </c>
      <c r="N140" s="269">
        <f t="shared" si="14"/>
        <v>0.43525569226917299</v>
      </c>
      <c r="O140" s="269">
        <f t="shared" si="14"/>
        <v>0.43006519266333859</v>
      </c>
      <c r="P140" s="269">
        <f t="shared" si="14"/>
        <v>0.43377009184629217</v>
      </c>
      <c r="Q140" s="269">
        <f t="shared" si="14"/>
        <v>0.43668638088097705</v>
      </c>
      <c r="R140" s="269">
        <f t="shared" si="14"/>
        <v>0.43254351659438334</v>
      </c>
      <c r="S140" s="269">
        <f t="shared" si="14"/>
        <v>0.43423844517643356</v>
      </c>
      <c r="T140" s="269">
        <f t="shared" si="14"/>
        <v>0.43541289852727133</v>
      </c>
      <c r="U140" s="269">
        <f t="shared" si="14"/>
        <v>0.43578329095766138</v>
      </c>
      <c r="V140" s="269">
        <f t="shared" si="14"/>
        <v>0.43417183723667369</v>
      </c>
      <c r="W140" s="269">
        <f t="shared" si="14"/>
        <v>0.43220519473305424</v>
      </c>
      <c r="X140" s="269">
        <f t="shared" si="14"/>
        <v>0.43244237950183972</v>
      </c>
      <c r="Y140" s="269">
        <f t="shared" si="14"/>
        <v>0.42779990154818576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4.2004978392666134E-2</v>
      </c>
      <c r="C141" s="269">
        <f t="shared" si="15"/>
        <v>4.1339869915137981E-2</v>
      </c>
      <c r="D141" s="269">
        <f t="shared" si="15"/>
        <v>4.5293503040525464E-2</v>
      </c>
      <c r="E141" s="269">
        <f t="shared" si="15"/>
        <v>4.1498460792929293E-2</v>
      </c>
      <c r="F141" s="269">
        <f t="shared" si="15"/>
        <v>4.0523153158482796E-2</v>
      </c>
      <c r="G141" s="269">
        <f t="shared" si="15"/>
        <v>4.0854037394067989E-2</v>
      </c>
      <c r="H141" s="269">
        <f t="shared" si="15"/>
        <v>4.109092973870785E-2</v>
      </c>
      <c r="I141" s="269">
        <f t="shared" si="15"/>
        <v>4.0471159618045274E-2</v>
      </c>
      <c r="J141" s="269">
        <f t="shared" si="15"/>
        <v>4.2333601260613626E-2</v>
      </c>
      <c r="K141" s="269">
        <f t="shared" si="15"/>
        <v>4.1479561297633E-2</v>
      </c>
      <c r="L141" s="269">
        <f t="shared" si="15"/>
        <v>3.8942477870164353E-2</v>
      </c>
      <c r="M141" s="269">
        <f t="shared" si="15"/>
        <v>3.9831727656601361E-2</v>
      </c>
      <c r="N141" s="269">
        <f t="shared" si="15"/>
        <v>4.0001892706143051E-2</v>
      </c>
      <c r="O141" s="269">
        <f t="shared" si="15"/>
        <v>4.4899030523204708E-2</v>
      </c>
      <c r="P141" s="269">
        <f t="shared" si="15"/>
        <v>4.1685141246674648E-2</v>
      </c>
      <c r="Q141" s="269">
        <f t="shared" si="15"/>
        <v>3.7736131786218499E-2</v>
      </c>
      <c r="R141" s="269">
        <f t="shared" si="15"/>
        <v>3.8780804405337085E-2</v>
      </c>
      <c r="S141" s="269">
        <f t="shared" si="15"/>
        <v>3.8274214377965007E-2</v>
      </c>
      <c r="T141" s="269">
        <f t="shared" si="15"/>
        <v>3.8279179174753042E-2</v>
      </c>
      <c r="U141" s="269">
        <f t="shared" si="15"/>
        <v>3.7585989898325782E-2</v>
      </c>
      <c r="V141" s="269">
        <f t="shared" si="15"/>
        <v>3.599285369644447E-2</v>
      </c>
      <c r="W141" s="269">
        <f t="shared" si="15"/>
        <v>3.631876941820715E-2</v>
      </c>
      <c r="X141" s="269">
        <f t="shared" si="15"/>
        <v>3.7165358713964286E-2</v>
      </c>
      <c r="Y141" s="269">
        <f t="shared" si="15"/>
        <v>3.8776497415479283E-2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4.0366339128573313E-2</v>
      </c>
      <c r="C142" s="318">
        <f t="shared" si="16"/>
        <v>3.9604537916792651E-2</v>
      </c>
      <c r="D142" s="318">
        <f t="shared" si="16"/>
        <v>4.3665250392207366E-2</v>
      </c>
      <c r="E142" s="318">
        <f t="shared" si="16"/>
        <v>3.9916394549641541E-2</v>
      </c>
      <c r="F142" s="318">
        <f t="shared" si="16"/>
        <v>3.8997957654159913E-2</v>
      </c>
      <c r="G142" s="318">
        <f t="shared" si="16"/>
        <v>3.9310252571151248E-2</v>
      </c>
      <c r="H142" s="318">
        <f t="shared" si="16"/>
        <v>3.9496663141822305E-2</v>
      </c>
      <c r="I142" s="318">
        <f t="shared" si="16"/>
        <v>3.911321225359117E-2</v>
      </c>
      <c r="J142" s="318">
        <f t="shared" si="16"/>
        <v>4.1044945830665383E-2</v>
      </c>
      <c r="K142" s="318">
        <f t="shared" si="16"/>
        <v>4.0203419835723835E-2</v>
      </c>
      <c r="L142" s="318">
        <f t="shared" si="16"/>
        <v>3.7651187435971685E-2</v>
      </c>
      <c r="M142" s="318">
        <f t="shared" si="16"/>
        <v>3.850006470710305E-2</v>
      </c>
      <c r="N142" s="318">
        <f t="shared" si="16"/>
        <v>3.8681034673387432E-2</v>
      </c>
      <c r="O142" s="318">
        <f t="shared" si="16"/>
        <v>4.3624067126123114E-2</v>
      </c>
      <c r="P142" s="318">
        <f t="shared" si="16"/>
        <v>4.0409143693882481E-2</v>
      </c>
      <c r="Q142" s="318">
        <f t="shared" si="16"/>
        <v>3.6439187364153018E-2</v>
      </c>
      <c r="R142" s="318">
        <f t="shared" si="16"/>
        <v>3.7501951609422164E-2</v>
      </c>
      <c r="S142" s="318">
        <f t="shared" si="16"/>
        <v>3.700622971882523E-2</v>
      </c>
      <c r="T142" s="318">
        <f t="shared" si="16"/>
        <v>3.701144780436736E-2</v>
      </c>
      <c r="U142" s="318">
        <f t="shared" si="16"/>
        <v>3.631317860183688E-2</v>
      </c>
      <c r="V142" s="318">
        <f t="shared" si="16"/>
        <v>3.4728335892121827E-2</v>
      </c>
      <c r="W142" s="318">
        <f t="shared" si="16"/>
        <v>3.5062459032661301E-2</v>
      </c>
      <c r="X142" s="318">
        <f t="shared" si="16"/>
        <v>3.5910752371643914E-2</v>
      </c>
      <c r="Y142" s="318">
        <f t="shared" si="16"/>
        <v>3.7536544257106091E-2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1.6386392640928174E-3</v>
      </c>
      <c r="C143" s="326">
        <f t="shared" si="17"/>
        <v>1.7353319983453356E-3</v>
      </c>
      <c r="D143" s="326">
        <f t="shared" si="17"/>
        <v>1.6282526483180943E-3</v>
      </c>
      <c r="E143" s="326">
        <f t="shared" si="17"/>
        <v>1.58206624328775E-3</v>
      </c>
      <c r="F143" s="326">
        <f t="shared" si="17"/>
        <v>1.5251955043228791E-3</v>
      </c>
      <c r="G143" s="326">
        <f t="shared" si="17"/>
        <v>1.5437848229167392E-3</v>
      </c>
      <c r="H143" s="326">
        <f t="shared" si="17"/>
        <v>1.594266596885546E-3</v>
      </c>
      <c r="I143" s="326">
        <f t="shared" si="17"/>
        <v>1.3579473644541066E-3</v>
      </c>
      <c r="J143" s="326">
        <f t="shared" si="17"/>
        <v>1.2886554299482368E-3</v>
      </c>
      <c r="K143" s="326">
        <f t="shared" si="17"/>
        <v>1.276141461909158E-3</v>
      </c>
      <c r="L143" s="326">
        <f t="shared" si="17"/>
        <v>1.2912904341926641E-3</v>
      </c>
      <c r="M143" s="326">
        <f t="shared" si="17"/>
        <v>1.3316629494983061E-3</v>
      </c>
      <c r="N143" s="326">
        <f t="shared" si="17"/>
        <v>1.320858032755621E-3</v>
      </c>
      <c r="O143" s="326">
        <f t="shared" si="17"/>
        <v>1.2749633970815977E-3</v>
      </c>
      <c r="P143" s="326">
        <f t="shared" si="17"/>
        <v>1.2759975527921704E-3</v>
      </c>
      <c r="Q143" s="326">
        <f t="shared" si="17"/>
        <v>1.2969444220654828E-3</v>
      </c>
      <c r="R143" s="326">
        <f t="shared" si="17"/>
        <v>1.2788527959149223E-3</v>
      </c>
      <c r="S143" s="326">
        <f t="shared" si="17"/>
        <v>1.2679846591397829E-3</v>
      </c>
      <c r="T143" s="326">
        <f t="shared" si="17"/>
        <v>1.2677313703856883E-3</v>
      </c>
      <c r="U143" s="326">
        <f t="shared" si="17"/>
        <v>1.2728112964889009E-3</v>
      </c>
      <c r="V143" s="326">
        <f t="shared" si="17"/>
        <v>1.2645178043226425E-3</v>
      </c>
      <c r="W143" s="326">
        <f t="shared" si="17"/>
        <v>1.2563103855458416E-3</v>
      </c>
      <c r="X143" s="326">
        <f t="shared" si="17"/>
        <v>1.2546063423203733E-3</v>
      </c>
      <c r="Y143" s="326">
        <f t="shared" si="17"/>
        <v>1.2399531583731933E-3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0.99999999999999978</v>
      </c>
      <c r="C146" s="232">
        <f t="shared" si="18"/>
        <v>1.0000000000000002</v>
      </c>
      <c r="D146" s="232">
        <f t="shared" si="18"/>
        <v>0.99999999999999989</v>
      </c>
      <c r="E146" s="232">
        <f t="shared" si="18"/>
        <v>1.0000000000000002</v>
      </c>
      <c r="F146" s="232">
        <f t="shared" si="18"/>
        <v>0.99999999999999978</v>
      </c>
      <c r="G146" s="232">
        <f t="shared" si="18"/>
        <v>1</v>
      </c>
      <c r="H146" s="232">
        <f t="shared" si="18"/>
        <v>1</v>
      </c>
      <c r="I146" s="232">
        <f t="shared" si="18"/>
        <v>1</v>
      </c>
      <c r="J146" s="232">
        <f t="shared" si="18"/>
        <v>1</v>
      </c>
      <c r="K146" s="232">
        <f t="shared" si="18"/>
        <v>0.99999999999999989</v>
      </c>
      <c r="L146" s="232">
        <f t="shared" si="18"/>
        <v>1</v>
      </c>
      <c r="M146" s="232">
        <f t="shared" si="18"/>
        <v>1.0000000000000004</v>
      </c>
      <c r="N146" s="232">
        <f t="shared" si="18"/>
        <v>1</v>
      </c>
      <c r="O146" s="232">
        <f t="shared" si="18"/>
        <v>1.0000000000000002</v>
      </c>
      <c r="P146" s="232">
        <f t="shared" si="18"/>
        <v>1</v>
      </c>
      <c r="Q146" s="232">
        <f t="shared" si="18"/>
        <v>1</v>
      </c>
      <c r="R146" s="232">
        <f t="shared" si="18"/>
        <v>1.0000000000000004</v>
      </c>
      <c r="S146" s="232">
        <f t="shared" si="18"/>
        <v>1</v>
      </c>
      <c r="T146" s="232">
        <f t="shared" si="18"/>
        <v>1.0000000000000002</v>
      </c>
      <c r="U146" s="232">
        <f t="shared" si="18"/>
        <v>0.99999999999999989</v>
      </c>
      <c r="V146" s="232">
        <f t="shared" si="18"/>
        <v>0.99999999999999989</v>
      </c>
      <c r="W146" s="232">
        <f t="shared" si="18"/>
        <v>0.99999999999999978</v>
      </c>
      <c r="X146" s="232">
        <f t="shared" si="18"/>
        <v>1</v>
      </c>
      <c r="Y146" s="232">
        <f t="shared" si="18"/>
        <v>0.99999999999999989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6.3788799702125826E-3</v>
      </c>
      <c r="C147" s="266">
        <f t="shared" si="19"/>
        <v>6.3763474919066717E-3</v>
      </c>
      <c r="D147" s="266">
        <f t="shared" si="19"/>
        <v>6.3650340809883977E-3</v>
      </c>
      <c r="E147" s="266">
        <f t="shared" si="19"/>
        <v>6.3749477213404437E-3</v>
      </c>
      <c r="F147" s="266">
        <f t="shared" si="19"/>
        <v>6.3771636364345899E-3</v>
      </c>
      <c r="G147" s="266">
        <f t="shared" si="19"/>
        <v>6.3768198875150898E-3</v>
      </c>
      <c r="H147" s="266">
        <f t="shared" si="19"/>
        <v>6.3809842970338542E-3</v>
      </c>
      <c r="I147" s="266">
        <f t="shared" si="19"/>
        <v>6.3865780405683616E-3</v>
      </c>
      <c r="J147" s="266">
        <f t="shared" si="19"/>
        <v>6.3858994387507835E-3</v>
      </c>
      <c r="K147" s="266">
        <f t="shared" si="19"/>
        <v>6.3836077923845082E-3</v>
      </c>
      <c r="L147" s="266">
        <f t="shared" si="19"/>
        <v>6.3875323692044531E-3</v>
      </c>
      <c r="M147" s="266">
        <f t="shared" si="19"/>
        <v>6.3872267446024771E-3</v>
      </c>
      <c r="N147" s="266">
        <f t="shared" si="19"/>
        <v>6.3840646940665812E-3</v>
      </c>
      <c r="O147" s="266">
        <f t="shared" si="19"/>
        <v>6.3679880572078936E-3</v>
      </c>
      <c r="P147" s="266">
        <f t="shared" si="19"/>
        <v>6.374914143962504E-3</v>
      </c>
      <c r="Q147" s="266">
        <f t="shared" si="19"/>
        <v>6.3820510301990539E-3</v>
      </c>
      <c r="R147" s="266">
        <f t="shared" si="19"/>
        <v>6.3786621909165328E-3</v>
      </c>
      <c r="S147" s="266">
        <f t="shared" si="19"/>
        <v>6.3800694611467297E-3</v>
      </c>
      <c r="T147" s="266">
        <f t="shared" si="19"/>
        <v>6.3756637771820203E-3</v>
      </c>
      <c r="U147" s="266">
        <f t="shared" si="19"/>
        <v>6.3772901645826703E-3</v>
      </c>
      <c r="V147" s="266">
        <f t="shared" si="19"/>
        <v>6.3800335375202265E-3</v>
      </c>
      <c r="W147" s="266">
        <f t="shared" si="19"/>
        <v>6.3783084426897634E-3</v>
      </c>
      <c r="X147" s="266">
        <f t="shared" si="19"/>
        <v>6.3763849764161794E-3</v>
      </c>
      <c r="Y147" s="266">
        <f t="shared" si="19"/>
        <v>6.3720634821773873E-3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1.8540008451941726E-3</v>
      </c>
      <c r="C148" s="267">
        <f t="shared" si="20"/>
        <v>1.8532647885601684E-3</v>
      </c>
      <c r="D148" s="267">
        <f t="shared" si="20"/>
        <v>1.8499765822445691E-3</v>
      </c>
      <c r="E148" s="267">
        <f t="shared" si="20"/>
        <v>1.8528579497695062E-3</v>
      </c>
      <c r="F148" s="267">
        <f t="shared" si="20"/>
        <v>1.8535019983292216E-3</v>
      </c>
      <c r="G148" s="267">
        <f t="shared" si="20"/>
        <v>1.8534020888168539E-3</v>
      </c>
      <c r="H148" s="267">
        <f t="shared" si="20"/>
        <v>1.8546124609830608E-3</v>
      </c>
      <c r="I148" s="267">
        <f t="shared" si="20"/>
        <v>1.8562382644609773E-3</v>
      </c>
      <c r="J148" s="267">
        <f t="shared" si="20"/>
        <v>1.8560410310361098E-3</v>
      </c>
      <c r="K148" s="267">
        <f t="shared" si="20"/>
        <v>1.8553749714269299E-3</v>
      </c>
      <c r="L148" s="267">
        <f t="shared" si="20"/>
        <v>1.8565156369944255E-3</v>
      </c>
      <c r="M148" s="267">
        <f t="shared" si="20"/>
        <v>1.8564268081917162E-3</v>
      </c>
      <c r="N148" s="267">
        <f t="shared" si="20"/>
        <v>1.855507768424003E-3</v>
      </c>
      <c r="O148" s="267">
        <f t="shared" si="20"/>
        <v>1.8508351458847686E-3</v>
      </c>
      <c r="P148" s="267">
        <f t="shared" si="20"/>
        <v>1.8528481906131379E-3</v>
      </c>
      <c r="Q148" s="267">
        <f t="shared" si="20"/>
        <v>1.8549225035295745E-3</v>
      </c>
      <c r="R148" s="267">
        <f t="shared" si="20"/>
        <v>1.8539375483456921E-3</v>
      </c>
      <c r="S148" s="267">
        <f t="shared" si="20"/>
        <v>1.8543465668894484E-3</v>
      </c>
      <c r="T148" s="267">
        <f t="shared" si="20"/>
        <v>1.8530660690853874E-3</v>
      </c>
      <c r="U148" s="267">
        <f t="shared" si="20"/>
        <v>1.8535387733264912E-3</v>
      </c>
      <c r="V148" s="267">
        <f t="shared" si="20"/>
        <v>1.8543361258035211E-3</v>
      </c>
      <c r="W148" s="267">
        <f t="shared" si="20"/>
        <v>1.8538347325669868E-3</v>
      </c>
      <c r="X148" s="267">
        <f t="shared" si="20"/>
        <v>1.8532756833116969E-3</v>
      </c>
      <c r="Y148" s="267">
        <f t="shared" si="20"/>
        <v>1.852019654979351E-3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1.1176972893657516E-2</v>
      </c>
      <c r="C149" s="267">
        <f t="shared" si="21"/>
        <v>1.0952507522892407E-2</v>
      </c>
      <c r="D149" s="267">
        <f t="shared" si="21"/>
        <v>1.2039918783539993E-2</v>
      </c>
      <c r="E149" s="267">
        <f t="shared" si="21"/>
        <v>1.10889997527563E-2</v>
      </c>
      <c r="F149" s="267">
        <f t="shared" si="21"/>
        <v>1.0866518993104021E-2</v>
      </c>
      <c r="G149" s="267">
        <f t="shared" si="21"/>
        <v>1.0945848400461734E-2</v>
      </c>
      <c r="H149" s="267">
        <f t="shared" si="21"/>
        <v>1.0979828520345215E-2</v>
      </c>
      <c r="I149" s="267">
        <f t="shared" si="21"/>
        <v>1.093335381187887E-2</v>
      </c>
      <c r="J149" s="267">
        <f t="shared" si="21"/>
        <v>1.1550663404041569E-2</v>
      </c>
      <c r="K149" s="267">
        <f t="shared" si="21"/>
        <v>1.1345337991896328E-2</v>
      </c>
      <c r="L149" s="267">
        <f t="shared" si="21"/>
        <v>1.0669017043728676E-2</v>
      </c>
      <c r="M149" s="267">
        <f t="shared" si="21"/>
        <v>1.087767072723112E-2</v>
      </c>
      <c r="N149" s="267">
        <f t="shared" si="21"/>
        <v>1.0927538085852012E-2</v>
      </c>
      <c r="O149" s="267">
        <f t="shared" si="21"/>
        <v>1.224279885438519E-2</v>
      </c>
      <c r="P149" s="267">
        <f t="shared" si="21"/>
        <v>1.1394539222606985E-2</v>
      </c>
      <c r="Q149" s="267">
        <f t="shared" si="21"/>
        <v>1.0350840864315682E-2</v>
      </c>
      <c r="R149" s="267">
        <f t="shared" si="21"/>
        <v>1.0766553075258995E-2</v>
      </c>
      <c r="S149" s="267">
        <f t="shared" si="21"/>
        <v>1.0671790387885502E-2</v>
      </c>
      <c r="T149" s="267">
        <f t="shared" si="21"/>
        <v>1.0697853304405685E-2</v>
      </c>
      <c r="U149" s="267">
        <f t="shared" si="21"/>
        <v>1.0547581851105308E-2</v>
      </c>
      <c r="V149" s="267">
        <f t="shared" si="21"/>
        <v>1.0220032815213251E-2</v>
      </c>
      <c r="W149" s="267">
        <f t="shared" si="21"/>
        <v>1.0383186433785815E-2</v>
      </c>
      <c r="X149" s="267">
        <f t="shared" si="21"/>
        <v>1.0630561619896499E-2</v>
      </c>
      <c r="Y149" s="267">
        <f t="shared" si="21"/>
        <v>1.1180160748952844E-2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5.2029056913695162E-3</v>
      </c>
      <c r="C150" s="267">
        <f t="shared" si="22"/>
        <v>5.2008400864588392E-3</v>
      </c>
      <c r="D150" s="267">
        <f t="shared" si="22"/>
        <v>5.1916123520712393E-3</v>
      </c>
      <c r="E150" s="267">
        <f t="shared" si="22"/>
        <v>5.1996983696872964E-3</v>
      </c>
      <c r="F150" s="267">
        <f t="shared" si="22"/>
        <v>5.2015057711917532E-3</v>
      </c>
      <c r="G150" s="267">
        <f t="shared" si="22"/>
        <v>5.2012253938813159E-3</v>
      </c>
      <c r="H150" s="267">
        <f t="shared" si="22"/>
        <v>5.2046220763847552E-3</v>
      </c>
      <c r="I150" s="267">
        <f t="shared" si="22"/>
        <v>5.2091845889586982E-3</v>
      </c>
      <c r="J150" s="267">
        <f t="shared" si="22"/>
        <v>5.2086310903389811E-3</v>
      </c>
      <c r="K150" s="267">
        <f t="shared" si="22"/>
        <v>5.2067619189519361E-3</v>
      </c>
      <c r="L150" s="267">
        <f t="shared" si="22"/>
        <v>5.2099629829581648E-3</v>
      </c>
      <c r="M150" s="267">
        <f t="shared" si="22"/>
        <v>5.209713701581427E-3</v>
      </c>
      <c r="N150" s="267">
        <f t="shared" si="22"/>
        <v>5.2071345888208085E-3</v>
      </c>
      <c r="O150" s="267">
        <f t="shared" si="22"/>
        <v>5.1940217499210741E-3</v>
      </c>
      <c r="P150" s="267">
        <f t="shared" si="22"/>
        <v>5.1996709824450862E-3</v>
      </c>
      <c r="Q150" s="267">
        <f t="shared" si="22"/>
        <v>5.205492152649289E-3</v>
      </c>
      <c r="R150" s="267">
        <f t="shared" si="22"/>
        <v>5.2027280606343094E-3</v>
      </c>
      <c r="S150" s="267">
        <f t="shared" si="22"/>
        <v>5.2038758944741356E-3</v>
      </c>
      <c r="T150" s="267">
        <f t="shared" si="22"/>
        <v>5.2002824175187146E-3</v>
      </c>
      <c r="U150" s="267">
        <f t="shared" si="22"/>
        <v>5.2016089733251773E-3</v>
      </c>
      <c r="V150" s="267">
        <f t="shared" si="22"/>
        <v>5.203846593524495E-3</v>
      </c>
      <c r="W150" s="267">
        <f t="shared" si="22"/>
        <v>5.2024395274324065E-3</v>
      </c>
      <c r="X150" s="267">
        <f t="shared" si="22"/>
        <v>5.2008706605359114E-3</v>
      </c>
      <c r="Y150" s="267">
        <f t="shared" si="22"/>
        <v>5.1973458525641008E-3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1.0569254373294503E-2</v>
      </c>
      <c r="C151" s="268">
        <f t="shared" si="23"/>
        <v>1.0520559305022036E-2</v>
      </c>
      <c r="D151" s="268">
        <f t="shared" si="23"/>
        <v>1.0645759467630992E-2</v>
      </c>
      <c r="E151" s="268">
        <f t="shared" si="23"/>
        <v>1.0570026220868386E-2</v>
      </c>
      <c r="F151" s="268">
        <f t="shared" si="23"/>
        <v>1.0566974786237228E-2</v>
      </c>
      <c r="G151" s="268">
        <f t="shared" si="23"/>
        <v>1.0567825249128297E-2</v>
      </c>
      <c r="H151" s="268">
        <f t="shared" si="23"/>
        <v>1.0567071772358872E-2</v>
      </c>
      <c r="I151" s="268">
        <f t="shared" si="23"/>
        <v>1.062528053869465E-2</v>
      </c>
      <c r="J151" s="268">
        <f t="shared" si="23"/>
        <v>1.0697780829183488E-2</v>
      </c>
      <c r="K151" s="268">
        <f t="shared" si="23"/>
        <v>1.0679682689790953E-2</v>
      </c>
      <c r="L151" s="268">
        <f t="shared" si="23"/>
        <v>1.0621386858939735E-2</v>
      </c>
      <c r="M151" s="268">
        <f t="shared" si="23"/>
        <v>1.0625152187190505E-2</v>
      </c>
      <c r="N151" s="268">
        <f t="shared" si="23"/>
        <v>1.0628237800740511E-2</v>
      </c>
      <c r="O151" s="268">
        <f t="shared" si="23"/>
        <v>1.077062545707508E-2</v>
      </c>
      <c r="P151" s="268">
        <f t="shared" si="23"/>
        <v>1.0664365376660781E-2</v>
      </c>
      <c r="Q151" s="268">
        <f t="shared" si="23"/>
        <v>1.0590547112916109E-2</v>
      </c>
      <c r="R151" s="268">
        <f t="shared" si="23"/>
        <v>1.0613682276396908E-2</v>
      </c>
      <c r="S151" s="268">
        <f t="shared" si="23"/>
        <v>1.0607309232424993E-2</v>
      </c>
      <c r="T151" s="268">
        <f t="shared" si="23"/>
        <v>1.0604067714637564E-2</v>
      </c>
      <c r="U151" s="268">
        <f t="shared" si="23"/>
        <v>1.059523178726989E-2</v>
      </c>
      <c r="V151" s="268">
        <f t="shared" si="23"/>
        <v>1.0572080549700083E-2</v>
      </c>
      <c r="W151" s="268">
        <f t="shared" si="23"/>
        <v>1.0589559887061735E-2</v>
      </c>
      <c r="X151" s="268">
        <f t="shared" si="23"/>
        <v>1.0600898767411712E-2</v>
      </c>
      <c r="Y151" s="268">
        <f t="shared" si="23"/>
        <v>1.0646873348584784E-2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4.047957192336938E-2</v>
      </c>
      <c r="C152" s="269">
        <f t="shared" si="24"/>
        <v>3.9666627112046791E-2</v>
      </c>
      <c r="D152" s="269">
        <f t="shared" si="24"/>
        <v>4.3604897586035689E-2</v>
      </c>
      <c r="E152" s="269">
        <f t="shared" si="24"/>
        <v>4.0160960156273094E-2</v>
      </c>
      <c r="F152" s="269">
        <f t="shared" si="24"/>
        <v>3.9355202998445409E-2</v>
      </c>
      <c r="G152" s="269">
        <f t="shared" si="24"/>
        <v>3.9642509810524841E-2</v>
      </c>
      <c r="H152" s="269">
        <f t="shared" si="24"/>
        <v>3.976557539544439E-2</v>
      </c>
      <c r="I152" s="269">
        <f t="shared" si="24"/>
        <v>3.9597258238206923E-2</v>
      </c>
      <c r="J152" s="269">
        <f t="shared" si="24"/>
        <v>4.1832964477515729E-2</v>
      </c>
      <c r="K152" s="269">
        <f t="shared" si="24"/>
        <v>4.1089338733075999E-2</v>
      </c>
      <c r="L152" s="269">
        <f t="shared" si="24"/>
        <v>3.8639911439558187E-2</v>
      </c>
      <c r="M152" s="269">
        <f t="shared" si="24"/>
        <v>3.9395591163287814E-2</v>
      </c>
      <c r="N152" s="269">
        <f t="shared" si="24"/>
        <v>3.9576195460097781E-2</v>
      </c>
      <c r="O152" s="269">
        <f t="shared" si="24"/>
        <v>4.4339667053380161E-2</v>
      </c>
      <c r="P152" s="269">
        <f t="shared" si="24"/>
        <v>4.1267530518653346E-2</v>
      </c>
      <c r="Q152" s="269">
        <f t="shared" si="24"/>
        <v>3.7487574786209031E-2</v>
      </c>
      <c r="R152" s="269">
        <f t="shared" si="24"/>
        <v>3.899315706706543E-2</v>
      </c>
      <c r="S152" s="269">
        <f t="shared" si="24"/>
        <v>3.8649955642521959E-2</v>
      </c>
      <c r="T152" s="269">
        <f t="shared" si="24"/>
        <v>3.8744347542175761E-2</v>
      </c>
      <c r="U152" s="269">
        <f t="shared" si="24"/>
        <v>3.8200110371720261E-2</v>
      </c>
      <c r="V152" s="269">
        <f t="shared" si="24"/>
        <v>3.7013828103437514E-2</v>
      </c>
      <c r="W152" s="269">
        <f t="shared" si="24"/>
        <v>3.76047205302514E-2</v>
      </c>
      <c r="X152" s="269">
        <f t="shared" si="24"/>
        <v>3.8500637674678428E-2</v>
      </c>
      <c r="Y152" s="269">
        <f t="shared" si="24"/>
        <v>4.049111735869753E-2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0.13227002800394613</v>
      </c>
      <c r="C153" s="269">
        <f t="shared" si="25"/>
        <v>0.13457568106995471</v>
      </c>
      <c r="D153" s="269">
        <f t="shared" si="25"/>
        <v>0.13097297176378034</v>
      </c>
      <c r="E153" s="269">
        <f t="shared" si="25"/>
        <v>0.1316048201425257</v>
      </c>
      <c r="F153" s="269">
        <f t="shared" si="25"/>
        <v>0.13078790682922539</v>
      </c>
      <c r="G153" s="269">
        <f t="shared" si="25"/>
        <v>0.1311424843495505</v>
      </c>
      <c r="H153" s="269">
        <f t="shared" si="25"/>
        <v>0.13212660837463183</v>
      </c>
      <c r="I153" s="269">
        <f t="shared" si="25"/>
        <v>0.12679658718766021</v>
      </c>
      <c r="J153" s="269">
        <f t="shared" si="25"/>
        <v>0.12452692439707558</v>
      </c>
      <c r="K153" s="269">
        <f t="shared" si="25"/>
        <v>0.12456863891914838</v>
      </c>
      <c r="L153" s="269">
        <f t="shared" si="25"/>
        <v>0.12590528252577429</v>
      </c>
      <c r="M153" s="269">
        <f t="shared" si="25"/>
        <v>0.12634689708455346</v>
      </c>
      <c r="N153" s="269">
        <f t="shared" si="25"/>
        <v>0.12598566986113202</v>
      </c>
      <c r="O153" s="269">
        <f t="shared" si="25"/>
        <v>0.12305627625046253</v>
      </c>
      <c r="P153" s="269">
        <f t="shared" si="25"/>
        <v>0.12418335708052566</v>
      </c>
      <c r="Q153" s="269">
        <f t="shared" si="25"/>
        <v>0.12661912627767496</v>
      </c>
      <c r="R153" s="269">
        <f t="shared" si="25"/>
        <v>0.12585037545567962</v>
      </c>
      <c r="S153" s="269">
        <f t="shared" si="25"/>
        <v>0.12553866712711403</v>
      </c>
      <c r="T153" s="269">
        <f t="shared" si="25"/>
        <v>0.12552508293568668</v>
      </c>
      <c r="U153" s="269">
        <f t="shared" si="25"/>
        <v>0.12641480363391558</v>
      </c>
      <c r="V153" s="269">
        <f t="shared" si="25"/>
        <v>0.12700245596214879</v>
      </c>
      <c r="W153" s="269">
        <f t="shared" si="25"/>
        <v>0.12678372728055107</v>
      </c>
      <c r="X153" s="269">
        <f t="shared" si="25"/>
        <v>0.1262784147785069</v>
      </c>
      <c r="Y153" s="269">
        <f t="shared" si="25"/>
        <v>0.12550935132670246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9.8688445788774684E-2</v>
      </c>
      <c r="C154" s="318">
        <f t="shared" si="26"/>
        <v>9.8686009047358844E-2</v>
      </c>
      <c r="D154" s="318">
        <f t="shared" si="26"/>
        <v>9.7745110714010111E-2</v>
      </c>
      <c r="E154" s="318">
        <f t="shared" si="26"/>
        <v>9.9326696983674356E-2</v>
      </c>
      <c r="F154" s="318">
        <f t="shared" si="26"/>
        <v>9.9848601935611445E-2</v>
      </c>
      <c r="G154" s="318">
        <f t="shared" si="26"/>
        <v>9.9756295045498058E-2</v>
      </c>
      <c r="H154" s="318">
        <f t="shared" si="26"/>
        <v>9.9532468694276927E-2</v>
      </c>
      <c r="I154" s="318">
        <f t="shared" si="26"/>
        <v>0.10002333115544723</v>
      </c>
      <c r="J154" s="318">
        <f t="shared" si="26"/>
        <v>9.941338122992166E-2</v>
      </c>
      <c r="K154" s="318">
        <f t="shared" si="26"/>
        <v>9.9838689988274637E-2</v>
      </c>
      <c r="L154" s="318">
        <f t="shared" si="26"/>
        <v>0.10080572611895307</v>
      </c>
      <c r="M154" s="318">
        <f t="shared" si="26"/>
        <v>0.10023785159537844</v>
      </c>
      <c r="N154" s="318">
        <f t="shared" si="26"/>
        <v>0.10016298478780261</v>
      </c>
      <c r="O154" s="318">
        <f t="shared" si="26"/>
        <v>9.8537461917694899E-2</v>
      </c>
      <c r="P154" s="318">
        <f t="shared" si="26"/>
        <v>9.9577145940914047E-2</v>
      </c>
      <c r="Q154" s="318">
        <f t="shared" si="26"/>
        <v>0.10136512563937784</v>
      </c>
      <c r="R154" s="318">
        <f t="shared" si="26"/>
        <v>0.1007517555851882</v>
      </c>
      <c r="S154" s="318">
        <f t="shared" si="26"/>
        <v>0.10066546953576454</v>
      </c>
      <c r="T154" s="318">
        <f t="shared" si="26"/>
        <v>0.10065394243170156</v>
      </c>
      <c r="U154" s="318">
        <f t="shared" si="26"/>
        <v>0.1013620999768011</v>
      </c>
      <c r="V154" s="318">
        <f t="shared" si="26"/>
        <v>0.10182978382946489</v>
      </c>
      <c r="W154" s="318">
        <f t="shared" si="26"/>
        <v>0.10165074265257724</v>
      </c>
      <c r="X154" s="318">
        <f t="shared" si="26"/>
        <v>0.10121445765528921</v>
      </c>
      <c r="Y154" s="318">
        <f t="shared" si="26"/>
        <v>0.10061634607936679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3.3581582215171435E-2</v>
      </c>
      <c r="C155" s="318">
        <f t="shared" si="27"/>
        <v>3.5889672022595874E-2</v>
      </c>
      <c r="D155" s="318">
        <f t="shared" si="27"/>
        <v>3.3227861049770241E-2</v>
      </c>
      <c r="E155" s="318">
        <f t="shared" si="27"/>
        <v>3.2278123158851334E-2</v>
      </c>
      <c r="F155" s="318">
        <f t="shared" si="27"/>
        <v>3.0939304893613944E-2</v>
      </c>
      <c r="G155" s="318">
        <f t="shared" si="27"/>
        <v>3.1386189304052431E-2</v>
      </c>
      <c r="H155" s="318">
        <f t="shared" si="27"/>
        <v>3.2594139680354905E-2</v>
      </c>
      <c r="I155" s="318">
        <f t="shared" si="27"/>
        <v>2.6773256032212971E-2</v>
      </c>
      <c r="J155" s="318">
        <f t="shared" si="27"/>
        <v>2.5113543167153925E-2</v>
      </c>
      <c r="K155" s="318">
        <f t="shared" si="27"/>
        <v>2.4729948930873744E-2</v>
      </c>
      <c r="L155" s="318">
        <f t="shared" si="27"/>
        <v>2.5099556406821218E-2</v>
      </c>
      <c r="M155" s="318">
        <f t="shared" si="27"/>
        <v>2.6109045489175024E-2</v>
      </c>
      <c r="N155" s="318">
        <f t="shared" si="27"/>
        <v>2.582268507332941E-2</v>
      </c>
      <c r="O155" s="318">
        <f t="shared" si="27"/>
        <v>2.4518814332767629E-2</v>
      </c>
      <c r="P155" s="318">
        <f t="shared" si="27"/>
        <v>2.460621113961161E-2</v>
      </c>
      <c r="Q155" s="318">
        <f t="shared" si="27"/>
        <v>2.5254000638297112E-2</v>
      </c>
      <c r="R155" s="318">
        <f t="shared" si="27"/>
        <v>2.5098619870491425E-2</v>
      </c>
      <c r="S155" s="318">
        <f t="shared" si="27"/>
        <v>2.48731975913495E-2</v>
      </c>
      <c r="T155" s="318">
        <f t="shared" si="27"/>
        <v>2.4871140503985107E-2</v>
      </c>
      <c r="U155" s="318">
        <f t="shared" si="27"/>
        <v>2.505270365711449E-2</v>
      </c>
      <c r="V155" s="318">
        <f t="shared" si="27"/>
        <v>2.5172672132683906E-2</v>
      </c>
      <c r="W155" s="318">
        <f t="shared" si="27"/>
        <v>2.5132984627973819E-2</v>
      </c>
      <c r="X155" s="318">
        <f t="shared" si="27"/>
        <v>2.5063957123217687E-2</v>
      </c>
      <c r="Y155" s="318">
        <f t="shared" si="27"/>
        <v>2.4893005247335679E-2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0.69576295579587499</v>
      </c>
      <c r="C157" s="269">
        <f t="shared" si="29"/>
        <v>0.69536615802212409</v>
      </c>
      <c r="D157" s="269">
        <f t="shared" si="29"/>
        <v>0.69041931877780438</v>
      </c>
      <c r="E157" s="269">
        <f t="shared" si="29"/>
        <v>0.69680203720219691</v>
      </c>
      <c r="F157" s="269">
        <f t="shared" si="29"/>
        <v>0.69915998414513858</v>
      </c>
      <c r="G157" s="269">
        <f t="shared" si="29"/>
        <v>0.69820231456034654</v>
      </c>
      <c r="H157" s="269">
        <f t="shared" si="29"/>
        <v>0.69705585639768752</v>
      </c>
      <c r="I157" s="269">
        <f t="shared" si="29"/>
        <v>0.70242273382016396</v>
      </c>
      <c r="J157" s="269">
        <f t="shared" si="29"/>
        <v>0.69986816998281975</v>
      </c>
      <c r="K157" s="269">
        <f t="shared" si="29"/>
        <v>0.70130486660747215</v>
      </c>
      <c r="L157" s="269">
        <f t="shared" si="29"/>
        <v>0.70505723788911279</v>
      </c>
      <c r="M157" s="269">
        <f t="shared" si="29"/>
        <v>0.70320995700844935</v>
      </c>
      <c r="N157" s="269">
        <f t="shared" si="29"/>
        <v>0.70320522847139533</v>
      </c>
      <c r="O157" s="269">
        <f t="shared" si="29"/>
        <v>0.69608273111658059</v>
      </c>
      <c r="P157" s="269">
        <f t="shared" si="29"/>
        <v>0.70146505462183195</v>
      </c>
      <c r="Q157" s="269">
        <f t="shared" si="29"/>
        <v>0.70669745200619882</v>
      </c>
      <c r="R157" s="269">
        <f t="shared" si="29"/>
        <v>0.70436360554999156</v>
      </c>
      <c r="S157" s="269">
        <f t="shared" si="29"/>
        <v>0.70550987087236749</v>
      </c>
      <c r="T157" s="269">
        <f t="shared" si="29"/>
        <v>0.70532727260500139</v>
      </c>
      <c r="U157" s="269">
        <f t="shared" si="29"/>
        <v>0.70528429838480866</v>
      </c>
      <c r="V157" s="269">
        <f t="shared" si="29"/>
        <v>0.70715482337443336</v>
      </c>
      <c r="W157" s="269">
        <f t="shared" si="29"/>
        <v>0.70611351699204838</v>
      </c>
      <c r="X157" s="269">
        <f t="shared" si="29"/>
        <v>0.70481503508346166</v>
      </c>
      <c r="Y157" s="269">
        <f t="shared" si="29"/>
        <v>0.70134649005368832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0.6522995071903438</v>
      </c>
      <c r="C158" s="318">
        <f t="shared" si="30"/>
        <v>0.65277557894922866</v>
      </c>
      <c r="D158" s="318">
        <f t="shared" si="30"/>
        <v>0.6436001669160234</v>
      </c>
      <c r="E158" s="318">
        <f t="shared" si="30"/>
        <v>0.65368068624015163</v>
      </c>
      <c r="F158" s="318">
        <f t="shared" si="30"/>
        <v>0.65690378523766746</v>
      </c>
      <c r="G158" s="318">
        <f t="shared" si="30"/>
        <v>0.65563763055119317</v>
      </c>
      <c r="H158" s="318">
        <f t="shared" si="30"/>
        <v>0.65435903525192152</v>
      </c>
      <c r="I158" s="318">
        <f t="shared" si="30"/>
        <v>0.65990663701918273</v>
      </c>
      <c r="J158" s="318">
        <f t="shared" si="30"/>
        <v>0.65495156599729565</v>
      </c>
      <c r="K158" s="318">
        <f t="shared" si="30"/>
        <v>0.65718670336105456</v>
      </c>
      <c r="L158" s="318">
        <f t="shared" si="30"/>
        <v>0.66356905693317825</v>
      </c>
      <c r="M158" s="318">
        <f t="shared" si="30"/>
        <v>0.6609103927973573</v>
      </c>
      <c r="N158" s="318">
        <f t="shared" si="30"/>
        <v>0.66071174705220626</v>
      </c>
      <c r="O158" s="318">
        <f t="shared" si="30"/>
        <v>0.64847464761685403</v>
      </c>
      <c r="P158" s="318">
        <f t="shared" si="30"/>
        <v>0.6571555645123478</v>
      </c>
      <c r="Q158" s="318">
        <f t="shared" si="30"/>
        <v>0.66644655006605835</v>
      </c>
      <c r="R158" s="318">
        <f t="shared" si="30"/>
        <v>0.66249614011927671</v>
      </c>
      <c r="S158" s="318">
        <f t="shared" si="30"/>
        <v>0.66401090532364804</v>
      </c>
      <c r="T158" s="318">
        <f t="shared" si="30"/>
        <v>0.66372695723254505</v>
      </c>
      <c r="U158" s="318">
        <f t="shared" si="30"/>
        <v>0.66426833761798121</v>
      </c>
      <c r="V158" s="318">
        <f t="shared" si="30"/>
        <v>0.66741258947647619</v>
      </c>
      <c r="W158" s="318">
        <f t="shared" si="30"/>
        <v>0.66573683412628004</v>
      </c>
      <c r="X158" s="318">
        <f t="shared" si="30"/>
        <v>0.66347639420007065</v>
      </c>
      <c r="Y158" s="318">
        <f t="shared" si="30"/>
        <v>0.65787064496244407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4.3463448605531252E-2</v>
      </c>
      <c r="C159" s="318">
        <f t="shared" si="31"/>
        <v>4.2590579072895346E-2</v>
      </c>
      <c r="D159" s="318">
        <f t="shared" si="31"/>
        <v>4.6819151861780969E-2</v>
      </c>
      <c r="E159" s="318">
        <f t="shared" si="31"/>
        <v>4.3121350962045238E-2</v>
      </c>
      <c r="F159" s="318">
        <f t="shared" si="31"/>
        <v>4.2256198907471176E-2</v>
      </c>
      <c r="G159" s="318">
        <f t="shared" si="31"/>
        <v>4.2564684009153378E-2</v>
      </c>
      <c r="H159" s="318">
        <f t="shared" si="31"/>
        <v>4.2696821145766055E-2</v>
      </c>
      <c r="I159" s="318">
        <f t="shared" si="31"/>
        <v>4.2516096800981236E-2</v>
      </c>
      <c r="J159" s="318">
        <f t="shared" si="31"/>
        <v>4.4916603985524044E-2</v>
      </c>
      <c r="K159" s="318">
        <f t="shared" si="31"/>
        <v>4.4118163246417638E-2</v>
      </c>
      <c r="L159" s="318">
        <f t="shared" si="31"/>
        <v>4.148818095593456E-2</v>
      </c>
      <c r="M159" s="318">
        <f t="shared" si="31"/>
        <v>4.2299564211092038E-2</v>
      </c>
      <c r="N159" s="318">
        <f t="shared" si="31"/>
        <v>4.2493481419188954E-2</v>
      </c>
      <c r="O159" s="318">
        <f t="shared" si="31"/>
        <v>4.7608083499726533E-2</v>
      </c>
      <c r="P159" s="318">
        <f t="shared" si="31"/>
        <v>4.4309490109484033E-2</v>
      </c>
      <c r="Q159" s="318">
        <f t="shared" si="31"/>
        <v>4.0250901940140492E-2</v>
      </c>
      <c r="R159" s="318">
        <f t="shared" si="31"/>
        <v>4.1867465430714929E-2</v>
      </c>
      <c r="S159" s="318">
        <f t="shared" si="31"/>
        <v>4.149896554871943E-2</v>
      </c>
      <c r="T159" s="318">
        <f t="shared" si="31"/>
        <v>4.1600315372456384E-2</v>
      </c>
      <c r="U159" s="318">
        <f t="shared" si="31"/>
        <v>4.101596076682739E-2</v>
      </c>
      <c r="V159" s="318">
        <f t="shared" si="31"/>
        <v>3.9742233897957148E-2</v>
      </c>
      <c r="W159" s="318">
        <f t="shared" si="31"/>
        <v>4.0376682865768385E-2</v>
      </c>
      <c r="X159" s="318">
        <f t="shared" si="31"/>
        <v>4.1338640883391058E-2</v>
      </c>
      <c r="Y159" s="318">
        <f t="shared" si="31"/>
        <v>4.3475845091244227E-2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9.6305430503081102E-2</v>
      </c>
      <c r="C160" s="269">
        <f t="shared" si="32"/>
        <v>9.5488014601034524E-2</v>
      </c>
      <c r="D160" s="269">
        <f t="shared" si="32"/>
        <v>9.8910510605904306E-2</v>
      </c>
      <c r="E160" s="269">
        <f t="shared" si="32"/>
        <v>9.6345652484582517E-2</v>
      </c>
      <c r="F160" s="269">
        <f t="shared" si="32"/>
        <v>9.5831240841893622E-2</v>
      </c>
      <c r="G160" s="269">
        <f t="shared" si="32"/>
        <v>9.6067570259774859E-2</v>
      </c>
      <c r="H160" s="269">
        <f t="shared" si="32"/>
        <v>9.6064840705130466E-2</v>
      </c>
      <c r="I160" s="269">
        <f t="shared" si="32"/>
        <v>9.6172785509407305E-2</v>
      </c>
      <c r="J160" s="269">
        <f t="shared" si="32"/>
        <v>9.807292534923806E-2</v>
      </c>
      <c r="K160" s="269">
        <f t="shared" si="32"/>
        <v>9.7566390375852727E-2</v>
      </c>
      <c r="L160" s="269">
        <f t="shared" si="32"/>
        <v>9.5653153253729264E-2</v>
      </c>
      <c r="M160" s="269">
        <f t="shared" si="32"/>
        <v>9.6091364574912519E-2</v>
      </c>
      <c r="N160" s="269">
        <f t="shared" si="32"/>
        <v>9.6230423269470997E-2</v>
      </c>
      <c r="O160" s="269">
        <f t="shared" si="32"/>
        <v>0.10009505631510285</v>
      </c>
      <c r="P160" s="269">
        <f t="shared" si="32"/>
        <v>9.759771986270066E-2</v>
      </c>
      <c r="Q160" s="269">
        <f t="shared" si="32"/>
        <v>9.4811993266307529E-2</v>
      </c>
      <c r="R160" s="269">
        <f t="shared" si="32"/>
        <v>9.5977298775711151E-2</v>
      </c>
      <c r="S160" s="269">
        <f t="shared" si="32"/>
        <v>9.5584114815175786E-2</v>
      </c>
      <c r="T160" s="269">
        <f t="shared" si="32"/>
        <v>9.5672363634306909E-2</v>
      </c>
      <c r="U160" s="269">
        <f t="shared" si="32"/>
        <v>9.5525536059945987E-2</v>
      </c>
      <c r="V160" s="269">
        <f t="shared" si="32"/>
        <v>9.4598562938218708E-2</v>
      </c>
      <c r="W160" s="269">
        <f t="shared" si="32"/>
        <v>9.509070617361233E-2</v>
      </c>
      <c r="X160" s="269">
        <f t="shared" si="32"/>
        <v>9.5743920755780879E-2</v>
      </c>
      <c r="Y160" s="269">
        <f t="shared" si="32"/>
        <v>9.740457817365307E-2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5.5671672858258622E-2</v>
      </c>
      <c r="C161" s="318">
        <f t="shared" si="33"/>
        <v>5.5670298254880679E-2</v>
      </c>
      <c r="D161" s="318">
        <f t="shared" si="33"/>
        <v>5.5139523007703459E-2</v>
      </c>
      <c r="E161" s="318">
        <f t="shared" si="33"/>
        <v>5.6031720191458093E-2</v>
      </c>
      <c r="F161" s="318">
        <f t="shared" si="33"/>
        <v>5.632613481634266E-2</v>
      </c>
      <c r="G161" s="318">
        <f t="shared" si="33"/>
        <v>5.6274063077367736E-2</v>
      </c>
      <c r="H161" s="318">
        <f t="shared" si="33"/>
        <v>5.6147799183933735E-2</v>
      </c>
      <c r="I161" s="318">
        <f t="shared" si="33"/>
        <v>5.6424702261474967E-2</v>
      </c>
      <c r="J161" s="318">
        <f t="shared" si="33"/>
        <v>5.6080620110394622E-2</v>
      </c>
      <c r="K161" s="318">
        <f t="shared" si="33"/>
        <v>5.6320543334126956E-2</v>
      </c>
      <c r="L161" s="318">
        <f t="shared" si="33"/>
        <v>5.6866063315508308E-2</v>
      </c>
      <c r="M161" s="318">
        <f t="shared" si="33"/>
        <v>5.6545716546965073E-2</v>
      </c>
      <c r="N161" s="318">
        <f t="shared" si="33"/>
        <v>5.6503483027265926E-2</v>
      </c>
      <c r="O161" s="318">
        <f t="shared" si="33"/>
        <v>5.5586500530227248E-2</v>
      </c>
      <c r="P161" s="318">
        <f t="shared" si="33"/>
        <v>5.6173002307147481E-2</v>
      </c>
      <c r="Q161" s="318">
        <f t="shared" si="33"/>
        <v>5.7181629204192078E-2</v>
      </c>
      <c r="R161" s="318">
        <f t="shared" si="33"/>
        <v>5.6835617705835069E-2</v>
      </c>
      <c r="S161" s="318">
        <f t="shared" si="33"/>
        <v>5.6786942415862164E-2</v>
      </c>
      <c r="T161" s="318">
        <f t="shared" si="33"/>
        <v>5.6780439798850946E-2</v>
      </c>
      <c r="U161" s="318">
        <f t="shared" si="33"/>
        <v>5.7179922381313218E-2</v>
      </c>
      <c r="V161" s="318">
        <f t="shared" si="33"/>
        <v>5.7443750048660563E-2</v>
      </c>
      <c r="W161" s="318">
        <f t="shared" si="33"/>
        <v>5.7342750162116811E-2</v>
      </c>
      <c r="X161" s="318">
        <f t="shared" si="33"/>
        <v>5.7096635072879605E-2</v>
      </c>
      <c r="Y161" s="318">
        <f t="shared" si="33"/>
        <v>5.6759231117215321E-2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4.0633757644822473E-2</v>
      </c>
      <c r="C162" s="326">
        <f t="shared" si="34"/>
        <v>3.9817716346153838E-2</v>
      </c>
      <c r="D162" s="326">
        <f t="shared" si="34"/>
        <v>4.3770987598200847E-2</v>
      </c>
      <c r="E162" s="326">
        <f t="shared" si="34"/>
        <v>4.0313932293124438E-2</v>
      </c>
      <c r="F162" s="326">
        <f t="shared" si="34"/>
        <v>3.9505106025550955E-2</v>
      </c>
      <c r="G162" s="326">
        <f t="shared" si="34"/>
        <v>3.9793507182407123E-2</v>
      </c>
      <c r="H162" s="326">
        <f t="shared" si="34"/>
        <v>3.9917041521196718E-2</v>
      </c>
      <c r="I162" s="326">
        <f t="shared" si="34"/>
        <v>3.9748083247932338E-2</v>
      </c>
      <c r="J162" s="326">
        <f t="shared" si="34"/>
        <v>4.1992305238843439E-2</v>
      </c>
      <c r="K162" s="326">
        <f t="shared" si="34"/>
        <v>4.1245847041725757E-2</v>
      </c>
      <c r="L162" s="326">
        <f t="shared" si="34"/>
        <v>3.8787089938220956E-2</v>
      </c>
      <c r="M162" s="326">
        <f t="shared" si="34"/>
        <v>3.9545648027947432E-2</v>
      </c>
      <c r="N162" s="326">
        <f t="shared" si="34"/>
        <v>3.9726940242205078E-2</v>
      </c>
      <c r="O162" s="326">
        <f t="shared" si="34"/>
        <v>4.45085557848756E-2</v>
      </c>
      <c r="P162" s="326">
        <f t="shared" si="34"/>
        <v>4.1424717555553173E-2</v>
      </c>
      <c r="Q162" s="326">
        <f t="shared" si="34"/>
        <v>3.7630364062115451E-2</v>
      </c>
      <c r="R162" s="326">
        <f t="shared" si="34"/>
        <v>3.9141681069876082E-2</v>
      </c>
      <c r="S162" s="326">
        <f t="shared" si="34"/>
        <v>3.8797172399313622E-2</v>
      </c>
      <c r="T162" s="326">
        <f t="shared" si="34"/>
        <v>3.8891923835455977E-2</v>
      </c>
      <c r="U162" s="326">
        <f t="shared" si="34"/>
        <v>3.8345613678632783E-2</v>
      </c>
      <c r="V162" s="326">
        <f t="shared" si="34"/>
        <v>3.7154812889558145E-2</v>
      </c>
      <c r="W162" s="326">
        <f t="shared" si="34"/>
        <v>3.7747956011495526E-2</v>
      </c>
      <c r="X162" s="326">
        <f t="shared" si="34"/>
        <v>3.8647285682901281E-2</v>
      </c>
      <c r="Y162" s="326">
        <f t="shared" si="34"/>
        <v>4.0645347056437756E-2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0.99999999999999978</v>
      </c>
      <c r="C165" s="232">
        <f t="shared" si="35"/>
        <v>1.0000000000000002</v>
      </c>
      <c r="D165" s="232">
        <f t="shared" si="35"/>
        <v>1.0000000000000004</v>
      </c>
      <c r="E165" s="232">
        <f t="shared" si="35"/>
        <v>1</v>
      </c>
      <c r="F165" s="232">
        <f t="shared" si="35"/>
        <v>1</v>
      </c>
      <c r="G165" s="232">
        <f t="shared" si="35"/>
        <v>1.0000000000000002</v>
      </c>
      <c r="H165" s="232">
        <f t="shared" si="35"/>
        <v>1.0000000000000007</v>
      </c>
      <c r="I165" s="232">
        <f t="shared" si="35"/>
        <v>1</v>
      </c>
      <c r="J165" s="232">
        <f t="shared" si="35"/>
        <v>1.0000000000000002</v>
      </c>
      <c r="K165" s="232">
        <f t="shared" si="35"/>
        <v>0.99999999999999989</v>
      </c>
      <c r="L165" s="232">
        <f t="shared" si="35"/>
        <v>0.99999999999999978</v>
      </c>
      <c r="M165" s="232">
        <f t="shared" si="35"/>
        <v>0.99999999999999956</v>
      </c>
      <c r="N165" s="232">
        <f t="shared" si="35"/>
        <v>0.99999999999999956</v>
      </c>
      <c r="O165" s="232">
        <f t="shared" si="35"/>
        <v>1</v>
      </c>
      <c r="P165" s="232">
        <f t="shared" si="35"/>
        <v>1.0000000000000004</v>
      </c>
      <c r="Q165" s="232">
        <f t="shared" si="35"/>
        <v>0.99999999999999989</v>
      </c>
      <c r="R165" s="232">
        <f t="shared" si="35"/>
        <v>1</v>
      </c>
      <c r="S165" s="232">
        <f t="shared" si="35"/>
        <v>0.99999999999999956</v>
      </c>
      <c r="T165" s="232">
        <f t="shared" si="35"/>
        <v>1</v>
      </c>
      <c r="U165" s="232">
        <f t="shared" si="35"/>
        <v>1.0000000000000002</v>
      </c>
      <c r="V165" s="232">
        <f t="shared" si="35"/>
        <v>1.0000000000000004</v>
      </c>
      <c r="W165" s="232">
        <f t="shared" si="35"/>
        <v>1.0000000000000002</v>
      </c>
      <c r="X165" s="232">
        <f t="shared" si="35"/>
        <v>1.0000000000000002</v>
      </c>
      <c r="Y165" s="232">
        <f t="shared" si="35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8.1892864493690303E-3</v>
      </c>
      <c r="C166" s="266">
        <f t="shared" si="36"/>
        <v>8.1974549631697053E-3</v>
      </c>
      <c r="D166" s="266">
        <f t="shared" si="36"/>
        <v>8.1319231245653486E-3</v>
      </c>
      <c r="E166" s="266">
        <f t="shared" si="36"/>
        <v>8.1671460618429181E-3</v>
      </c>
      <c r="F166" s="266">
        <f t="shared" si="36"/>
        <v>8.173890020834353E-3</v>
      </c>
      <c r="G166" s="266">
        <f t="shared" si="36"/>
        <v>8.1669001319876443E-3</v>
      </c>
      <c r="H166" s="266">
        <f t="shared" si="36"/>
        <v>8.1725704087739458E-3</v>
      </c>
      <c r="I166" s="266">
        <f t="shared" si="36"/>
        <v>8.1930005548197429E-3</v>
      </c>
      <c r="J166" s="266">
        <f t="shared" si="36"/>
        <v>8.1670975398374056E-3</v>
      </c>
      <c r="K166" s="266">
        <f t="shared" si="36"/>
        <v>8.1662335191039093E-3</v>
      </c>
      <c r="L166" s="266">
        <f t="shared" si="36"/>
        <v>8.1902750396065978E-3</v>
      </c>
      <c r="M166" s="266">
        <f t="shared" si="36"/>
        <v>8.1920872154277388E-3</v>
      </c>
      <c r="N166" s="266">
        <f t="shared" si="36"/>
        <v>8.188928622533306E-3</v>
      </c>
      <c r="O166" s="266">
        <f t="shared" si="36"/>
        <v>8.1228932256109734E-3</v>
      </c>
      <c r="P166" s="266">
        <f t="shared" si="36"/>
        <v>8.1666446201092337E-3</v>
      </c>
      <c r="Q166" s="266">
        <f t="shared" si="36"/>
        <v>8.1878192490178869E-3</v>
      </c>
      <c r="R166" s="266">
        <f t="shared" si="36"/>
        <v>8.1725704428266977E-3</v>
      </c>
      <c r="S166" s="266">
        <f t="shared" si="36"/>
        <v>8.1910904684966476E-3</v>
      </c>
      <c r="T166" s="266">
        <f t="shared" si="36"/>
        <v>8.1839387731318467E-3</v>
      </c>
      <c r="U166" s="266">
        <f t="shared" si="36"/>
        <v>8.1613630090040506E-3</v>
      </c>
      <c r="V166" s="266">
        <f t="shared" si="36"/>
        <v>8.1744688080786117E-3</v>
      </c>
      <c r="W166" s="266">
        <f t="shared" si="36"/>
        <v>8.1649886206048884E-3</v>
      </c>
      <c r="X166" s="266">
        <f t="shared" si="36"/>
        <v>8.1465722532037491E-3</v>
      </c>
      <c r="Y166" s="266">
        <f t="shared" si="36"/>
        <v>8.1279222584629898E-3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2.3832270359176451E-3</v>
      </c>
      <c r="C167" s="267">
        <f t="shared" si="37"/>
        <v>2.3856042177458057E-3</v>
      </c>
      <c r="D167" s="267">
        <f t="shared" si="37"/>
        <v>2.366533294968724E-3</v>
      </c>
      <c r="E167" s="267">
        <f t="shared" si="37"/>
        <v>2.3767837919959492E-3</v>
      </c>
      <c r="F167" s="267">
        <f t="shared" si="37"/>
        <v>2.3787464032071792E-3</v>
      </c>
      <c r="G167" s="267">
        <f t="shared" si="37"/>
        <v>2.376712222063251E-3</v>
      </c>
      <c r="H167" s="267">
        <f t="shared" si="37"/>
        <v>2.3783623727841709E-3</v>
      </c>
      <c r="I167" s="267">
        <f t="shared" si="37"/>
        <v>2.3843079062204628E-3</v>
      </c>
      <c r="J167" s="267">
        <f t="shared" si="37"/>
        <v>2.3767696712351126E-3</v>
      </c>
      <c r="K167" s="267">
        <f t="shared" si="37"/>
        <v>2.3765182259371138E-3</v>
      </c>
      <c r="L167" s="267">
        <f t="shared" si="37"/>
        <v>2.3835147331420828E-3</v>
      </c>
      <c r="M167" s="267">
        <f t="shared" si="37"/>
        <v>2.38404210832153E-3</v>
      </c>
      <c r="N167" s="267">
        <f t="shared" si="37"/>
        <v>2.3831229019867645E-3</v>
      </c>
      <c r="O167" s="267">
        <f t="shared" si="37"/>
        <v>2.36390543484285E-3</v>
      </c>
      <c r="P167" s="267">
        <f t="shared" si="37"/>
        <v>2.3766378635925352E-3</v>
      </c>
      <c r="Q167" s="267">
        <f t="shared" si="37"/>
        <v>2.3828000546946078E-3</v>
      </c>
      <c r="R167" s="267">
        <f t="shared" si="37"/>
        <v>2.3783623826941235E-3</v>
      </c>
      <c r="S167" s="267">
        <f t="shared" si="37"/>
        <v>2.3837520373551722E-3</v>
      </c>
      <c r="T167" s="267">
        <f t="shared" si="37"/>
        <v>2.3816707676558636E-3</v>
      </c>
      <c r="U167" s="267">
        <f t="shared" si="37"/>
        <v>2.3751008214513308E-3</v>
      </c>
      <c r="V167" s="267">
        <f t="shared" si="37"/>
        <v>2.3789148405206238E-3</v>
      </c>
      <c r="W167" s="267">
        <f t="shared" si="37"/>
        <v>2.376155938480424E-3</v>
      </c>
      <c r="X167" s="267">
        <f t="shared" si="37"/>
        <v>2.374897857101892E-3</v>
      </c>
      <c r="Y167" s="267">
        <f t="shared" si="37"/>
        <v>2.3653689722501134E-3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2.0622173774345876E-2</v>
      </c>
      <c r="C168" s="267">
        <f t="shared" si="38"/>
        <v>2.0322095807368778E-2</v>
      </c>
      <c r="D168" s="267">
        <f t="shared" si="38"/>
        <v>2.1896215143361448E-2</v>
      </c>
      <c r="E168" s="267">
        <f t="shared" si="38"/>
        <v>2.0411402497184383E-2</v>
      </c>
      <c r="F168" s="267">
        <f t="shared" si="38"/>
        <v>2.003659684855966E-2</v>
      </c>
      <c r="G168" s="267">
        <f t="shared" si="38"/>
        <v>2.0156988128433469E-2</v>
      </c>
      <c r="H168" s="267">
        <f t="shared" si="38"/>
        <v>2.023491568846128E-2</v>
      </c>
      <c r="I168" s="267">
        <f t="shared" si="38"/>
        <v>2.0099132675075654E-2</v>
      </c>
      <c r="J168" s="267">
        <f t="shared" si="38"/>
        <v>2.1005508898834655E-2</v>
      </c>
      <c r="K168" s="267">
        <f t="shared" si="38"/>
        <v>2.0673712690413428E-2</v>
      </c>
      <c r="L168" s="267">
        <f t="shared" si="38"/>
        <v>1.9631137982915926E-2</v>
      </c>
      <c r="M168" s="267">
        <f t="shared" si="38"/>
        <v>1.9993479351985134E-2</v>
      </c>
      <c r="N168" s="267">
        <f t="shared" si="38"/>
        <v>2.0071303731106546E-2</v>
      </c>
      <c r="O168" s="267">
        <f t="shared" si="38"/>
        <v>2.2029506162289981E-2</v>
      </c>
      <c r="P168" s="267">
        <f t="shared" si="38"/>
        <v>2.0777379149296064E-2</v>
      </c>
      <c r="Q168" s="267">
        <f t="shared" si="38"/>
        <v>1.9119820002341189E-2</v>
      </c>
      <c r="R168" s="267">
        <f t="shared" si="38"/>
        <v>1.9771585726166368E-2</v>
      </c>
      <c r="S168" s="267">
        <f t="shared" si="38"/>
        <v>1.9654983364319253E-2</v>
      </c>
      <c r="T168" s="267">
        <f t="shared" si="38"/>
        <v>1.9692311286180375E-2</v>
      </c>
      <c r="U168" s="267">
        <f t="shared" si="38"/>
        <v>1.9390099337768096E-2</v>
      </c>
      <c r="V168" s="267">
        <f t="shared" si="38"/>
        <v>1.8877063464201798E-2</v>
      </c>
      <c r="W168" s="267">
        <f t="shared" si="38"/>
        <v>1.9087184505659556E-2</v>
      </c>
      <c r="X168" s="267">
        <f t="shared" si="38"/>
        <v>1.9416148977808818E-2</v>
      </c>
      <c r="Y168" s="267">
        <f t="shared" si="38"/>
        <v>2.0344742092771189E-2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7.2821295511984402E-3</v>
      </c>
      <c r="C169" s="267">
        <f t="shared" si="39"/>
        <v>7.2893932091624251E-3</v>
      </c>
      <c r="D169" s="267">
        <f t="shared" si="39"/>
        <v>7.2311205694891613E-3</v>
      </c>
      <c r="E169" s="267">
        <f t="shared" si="39"/>
        <v>7.2624417345277604E-3</v>
      </c>
      <c r="F169" s="267">
        <f t="shared" si="39"/>
        <v>7.2684386407743801E-3</v>
      </c>
      <c r="G169" s="267">
        <f t="shared" si="39"/>
        <v>7.2622230472126088E-3</v>
      </c>
      <c r="H169" s="267">
        <f t="shared" si="39"/>
        <v>7.2672652069177635E-3</v>
      </c>
      <c r="I169" s="267">
        <f t="shared" si="39"/>
        <v>7.2854322317465123E-3</v>
      </c>
      <c r="J169" s="267">
        <f t="shared" si="39"/>
        <v>7.262398587480407E-3</v>
      </c>
      <c r="K169" s="267">
        <f t="shared" si="39"/>
        <v>7.2616302774505675E-3</v>
      </c>
      <c r="L169" s="267">
        <f t="shared" si="39"/>
        <v>7.2830086317175408E-3</v>
      </c>
      <c r="M169" s="267">
        <f t="shared" si="39"/>
        <v>7.2846200662644621E-3</v>
      </c>
      <c r="N169" s="267">
        <f t="shared" si="39"/>
        <v>7.2818113621363348E-3</v>
      </c>
      <c r="O169" s="267">
        <f t="shared" si="39"/>
        <v>7.2230909451224323E-3</v>
      </c>
      <c r="P169" s="267">
        <f t="shared" si="39"/>
        <v>7.2619958393097053E-3</v>
      </c>
      <c r="Q169" s="267">
        <f t="shared" si="39"/>
        <v>7.2808248779401979E-3</v>
      </c>
      <c r="R169" s="267">
        <f t="shared" si="39"/>
        <v>7.267265237198367E-3</v>
      </c>
      <c r="S169" s="267">
        <f t="shared" si="39"/>
        <v>7.2837337325982908E-3</v>
      </c>
      <c r="T169" s="267">
        <f t="shared" si="39"/>
        <v>7.2773742564120345E-3</v>
      </c>
      <c r="U169" s="267">
        <f t="shared" si="39"/>
        <v>7.2572992913815309E-3</v>
      </c>
      <c r="V169" s="267">
        <f t="shared" si="39"/>
        <v>7.268953313660881E-3</v>
      </c>
      <c r="W169" s="267">
        <f t="shared" si="39"/>
        <v>7.2605232808637503E-3</v>
      </c>
      <c r="X169" s="267">
        <f t="shared" si="39"/>
        <v>7.2566791185383209E-3</v>
      </c>
      <c r="Y169" s="267">
        <f t="shared" si="39"/>
        <v>7.2275628938046604E-3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1.1433238249425591E-2</v>
      </c>
      <c r="C170" s="268">
        <f t="shared" si="40"/>
        <v>1.1444805646149876E-2</v>
      </c>
      <c r="D170" s="268">
        <f t="shared" si="40"/>
        <v>1.1351070014369189E-2</v>
      </c>
      <c r="E170" s="268">
        <f t="shared" si="40"/>
        <v>1.1406993560454262E-2</v>
      </c>
      <c r="F170" s="268">
        <f t="shared" si="40"/>
        <v>1.1423491067592457E-2</v>
      </c>
      <c r="G170" s="268">
        <f t="shared" si="40"/>
        <v>1.1409759572598373E-2</v>
      </c>
      <c r="H170" s="268">
        <f t="shared" si="40"/>
        <v>1.1417608771229349E-2</v>
      </c>
      <c r="I170" s="268">
        <f t="shared" si="40"/>
        <v>1.1451937755567215E-2</v>
      </c>
      <c r="J170" s="268">
        <f t="shared" si="40"/>
        <v>1.1406033271470961E-2</v>
      </c>
      <c r="K170" s="268">
        <f t="shared" si="40"/>
        <v>1.1409695282704607E-2</v>
      </c>
      <c r="L170" s="268">
        <f t="shared" si="40"/>
        <v>1.1458214623704045E-2</v>
      </c>
      <c r="M170" s="268">
        <f t="shared" si="40"/>
        <v>1.1449915673961256E-2</v>
      </c>
      <c r="N170" s="268">
        <f t="shared" si="40"/>
        <v>1.1445352579944995E-2</v>
      </c>
      <c r="O170" s="268">
        <f t="shared" si="40"/>
        <v>1.1362650013496164E-2</v>
      </c>
      <c r="P170" s="268">
        <f t="shared" si="40"/>
        <v>1.140101907373095E-2</v>
      </c>
      <c r="Q170" s="268">
        <f t="shared" si="40"/>
        <v>1.1469413834054341E-2</v>
      </c>
      <c r="R170" s="268">
        <f t="shared" si="40"/>
        <v>1.1427350755420127E-2</v>
      </c>
      <c r="S170" s="268">
        <f t="shared" si="40"/>
        <v>1.1453949998336368E-2</v>
      </c>
      <c r="T170" s="268">
        <f t="shared" si="40"/>
        <v>1.1444246539689682E-2</v>
      </c>
      <c r="U170" s="268">
        <f t="shared" si="40"/>
        <v>1.1419635724339166E-2</v>
      </c>
      <c r="V170" s="268">
        <f t="shared" si="40"/>
        <v>1.1448728799635622E-2</v>
      </c>
      <c r="W170" s="268">
        <f t="shared" si="40"/>
        <v>1.143664745135731E-2</v>
      </c>
      <c r="X170" s="268">
        <f t="shared" si="40"/>
        <v>1.1415857641137461E-2</v>
      </c>
      <c r="Y170" s="268">
        <f t="shared" si="40"/>
        <v>1.1359020608651516E-2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0.73380753331494963</v>
      </c>
      <c r="C171" s="269">
        <f t="shared" si="41"/>
        <v>0.73610979400548093</v>
      </c>
      <c r="D171" s="269">
        <f t="shared" si="41"/>
        <v>0.7241088015562458</v>
      </c>
      <c r="E171" s="269">
        <f t="shared" si="41"/>
        <v>0.73551223376097197</v>
      </c>
      <c r="F171" s="269">
        <f t="shared" si="41"/>
        <v>0.73839287756234928</v>
      </c>
      <c r="G171" s="269">
        <f t="shared" si="41"/>
        <v>0.73748503564435097</v>
      </c>
      <c r="H171" s="269">
        <f t="shared" si="41"/>
        <v>0.73686152197618793</v>
      </c>
      <c r="I171" s="269">
        <f t="shared" si="41"/>
        <v>0.73784288892214411</v>
      </c>
      <c r="J171" s="269">
        <f t="shared" si="41"/>
        <v>0.73090154931331486</v>
      </c>
      <c r="K171" s="269">
        <f t="shared" si="41"/>
        <v>0.73347543253140357</v>
      </c>
      <c r="L171" s="269">
        <f t="shared" si="41"/>
        <v>0.74147532282763584</v>
      </c>
      <c r="M171" s="269">
        <f t="shared" si="41"/>
        <v>0.73866670350494001</v>
      </c>
      <c r="N171" s="269">
        <f t="shared" si="41"/>
        <v>0.7380731462777167</v>
      </c>
      <c r="O171" s="269">
        <f t="shared" si="41"/>
        <v>0.72308161476331445</v>
      </c>
      <c r="P171" s="269">
        <f t="shared" si="41"/>
        <v>0.73267790060026106</v>
      </c>
      <c r="Q171" s="269">
        <f t="shared" si="41"/>
        <v>0.74543897329483044</v>
      </c>
      <c r="R171" s="269">
        <f t="shared" si="41"/>
        <v>0.74044908366680606</v>
      </c>
      <c r="S171" s="269">
        <f t="shared" si="41"/>
        <v>0.74129251642974581</v>
      </c>
      <c r="T171" s="269">
        <f t="shared" si="41"/>
        <v>0.74102605759642115</v>
      </c>
      <c r="U171" s="269">
        <f t="shared" si="41"/>
        <v>0.74343992274300985</v>
      </c>
      <c r="V171" s="269">
        <f t="shared" si="41"/>
        <v>0.74736918767542437</v>
      </c>
      <c r="W171" s="269">
        <f t="shared" si="41"/>
        <v>0.74549893929846822</v>
      </c>
      <c r="X171" s="269">
        <f t="shared" si="41"/>
        <v>0.74250583505096102</v>
      </c>
      <c r="Y171" s="269">
        <f t="shared" si="41"/>
        <v>0.73615260083006606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0.64348911216487237</v>
      </c>
      <c r="C172" s="318">
        <f t="shared" si="42"/>
        <v>0.64710561685779944</v>
      </c>
      <c r="D172" s="318">
        <f t="shared" si="42"/>
        <v>0.62821049313586941</v>
      </c>
      <c r="E172" s="318">
        <f t="shared" si="42"/>
        <v>0.64611692232693696</v>
      </c>
      <c r="F172" s="318">
        <f t="shared" si="42"/>
        <v>0.65063909309789247</v>
      </c>
      <c r="G172" s="318">
        <f t="shared" si="42"/>
        <v>0.6492039764882237</v>
      </c>
      <c r="H172" s="318">
        <f t="shared" si="42"/>
        <v>0.64823916542518845</v>
      </c>
      <c r="I172" s="318">
        <f t="shared" si="42"/>
        <v>0.64981521785494389</v>
      </c>
      <c r="J172" s="318">
        <f t="shared" si="42"/>
        <v>0.63890424486053421</v>
      </c>
      <c r="K172" s="318">
        <f t="shared" si="42"/>
        <v>0.64293128767353769</v>
      </c>
      <c r="L172" s="318">
        <f t="shared" si="42"/>
        <v>0.65549731646431197</v>
      </c>
      <c r="M172" s="318">
        <f t="shared" si="42"/>
        <v>0.65110175966694506</v>
      </c>
      <c r="N172" s="318">
        <f t="shared" si="42"/>
        <v>0.65016735694369676</v>
      </c>
      <c r="O172" s="318">
        <f t="shared" si="42"/>
        <v>0.62659953498523147</v>
      </c>
      <c r="P172" s="318">
        <f t="shared" si="42"/>
        <v>0.64167973033290371</v>
      </c>
      <c r="Q172" s="318">
        <f t="shared" si="42"/>
        <v>0.66170037356324618</v>
      </c>
      <c r="R172" s="318">
        <f t="shared" si="42"/>
        <v>0.65385596181840899</v>
      </c>
      <c r="S172" s="318">
        <f t="shared" si="42"/>
        <v>0.65521007504305162</v>
      </c>
      <c r="T172" s="318">
        <f t="shared" si="42"/>
        <v>0.65478013203952268</v>
      </c>
      <c r="U172" s="318">
        <f t="shared" si="42"/>
        <v>0.65851758733387944</v>
      </c>
      <c r="V172" s="318">
        <f t="shared" si="42"/>
        <v>0.6646937827112066</v>
      </c>
      <c r="W172" s="318">
        <f t="shared" si="42"/>
        <v>0.66173083041548808</v>
      </c>
      <c r="X172" s="318">
        <f t="shared" si="42"/>
        <v>0.65698945621899474</v>
      </c>
      <c r="Y172" s="318">
        <f t="shared" si="42"/>
        <v>0.64704924030992128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9.031842115007728E-2</v>
      </c>
      <c r="C173" s="318">
        <f t="shared" si="43"/>
        <v>8.9004177147681621E-2</v>
      </c>
      <c r="D173" s="318">
        <f t="shared" si="43"/>
        <v>9.5898308420376457E-2</v>
      </c>
      <c r="E173" s="318">
        <f t="shared" si="43"/>
        <v>8.9395311434035007E-2</v>
      </c>
      <c r="F173" s="318">
        <f t="shared" si="43"/>
        <v>8.7753784464456849E-2</v>
      </c>
      <c r="G173" s="318">
        <f t="shared" si="43"/>
        <v>8.8281059156127148E-2</v>
      </c>
      <c r="H173" s="318">
        <f t="shared" si="43"/>
        <v>8.8622356550999482E-2</v>
      </c>
      <c r="I173" s="318">
        <f t="shared" si="43"/>
        <v>8.8027671067200247E-2</v>
      </c>
      <c r="J173" s="318">
        <f t="shared" si="43"/>
        <v>9.1997304452780579E-2</v>
      </c>
      <c r="K173" s="318">
        <f t="shared" si="43"/>
        <v>9.0544144857865952E-2</v>
      </c>
      <c r="L173" s="318">
        <f t="shared" si="43"/>
        <v>8.5978006363323881E-2</v>
      </c>
      <c r="M173" s="318">
        <f t="shared" si="43"/>
        <v>8.7564943837994985E-2</v>
      </c>
      <c r="N173" s="318">
        <f t="shared" si="43"/>
        <v>8.7905789334019963E-2</v>
      </c>
      <c r="O173" s="318">
        <f t="shared" si="43"/>
        <v>9.6482079778082985E-2</v>
      </c>
      <c r="P173" s="318">
        <f t="shared" si="43"/>
        <v>9.0998170267357348E-2</v>
      </c>
      <c r="Q173" s="318">
        <f t="shared" si="43"/>
        <v>8.3738599731584304E-2</v>
      </c>
      <c r="R173" s="318">
        <f t="shared" si="43"/>
        <v>8.6593121848397139E-2</v>
      </c>
      <c r="S173" s="318">
        <f t="shared" si="43"/>
        <v>8.6082441386694131E-2</v>
      </c>
      <c r="T173" s="318">
        <f t="shared" si="43"/>
        <v>8.6245925556898556E-2</v>
      </c>
      <c r="U173" s="318">
        <f t="shared" si="43"/>
        <v>8.4922335409130509E-2</v>
      </c>
      <c r="V173" s="318">
        <f t="shared" si="43"/>
        <v>8.2675404964217714E-2</v>
      </c>
      <c r="W173" s="318">
        <f t="shared" si="43"/>
        <v>8.3768108882980127E-2</v>
      </c>
      <c r="X173" s="318">
        <f t="shared" si="43"/>
        <v>8.5516378831966264E-2</v>
      </c>
      <c r="Y173" s="318">
        <f t="shared" si="43"/>
        <v>8.9103360520144698E-2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7.2400510260014234E-2</v>
      </c>
      <c r="C174" s="269">
        <f t="shared" si="44"/>
        <v>7.1346993876889017E-2</v>
      </c>
      <c r="D174" s="269">
        <f t="shared" si="44"/>
        <v>7.6873425977747337E-2</v>
      </c>
      <c r="E174" s="269">
        <f t="shared" si="44"/>
        <v>7.1660532594147133E-2</v>
      </c>
      <c r="F174" s="269">
        <f t="shared" si="44"/>
        <v>7.0344661604711339E-2</v>
      </c>
      <c r="G174" s="269">
        <f t="shared" si="44"/>
        <v>7.0767332375945111E-2</v>
      </c>
      <c r="H174" s="269">
        <f t="shared" si="44"/>
        <v>7.1040921143602082E-2</v>
      </c>
      <c r="I174" s="269">
        <f t="shared" si="44"/>
        <v>7.0564212938088317E-2</v>
      </c>
      <c r="J174" s="269">
        <f t="shared" si="44"/>
        <v>7.3746326608827059E-2</v>
      </c>
      <c r="K174" s="269">
        <f t="shared" si="44"/>
        <v>7.258145354283059E-2</v>
      </c>
      <c r="L174" s="269">
        <f t="shared" si="44"/>
        <v>6.8921173029584906E-2</v>
      </c>
      <c r="M174" s="269">
        <f t="shared" si="44"/>
        <v>7.0193284316008006E-2</v>
      </c>
      <c r="N174" s="269">
        <f t="shared" si="44"/>
        <v>7.046651083522526E-2</v>
      </c>
      <c r="O174" s="269">
        <f t="shared" si="44"/>
        <v>7.7341385267058985E-2</v>
      </c>
      <c r="P174" s="269">
        <f t="shared" si="44"/>
        <v>7.2945406664459742E-2</v>
      </c>
      <c r="Q174" s="269">
        <f t="shared" si="44"/>
        <v>6.7126033336562654E-2</v>
      </c>
      <c r="R174" s="269">
        <f t="shared" si="44"/>
        <v>6.9414258210006088E-2</v>
      </c>
      <c r="S174" s="269">
        <f t="shared" si="44"/>
        <v>6.9004889605724568E-2</v>
      </c>
      <c r="T174" s="269">
        <f t="shared" si="44"/>
        <v>6.9135940804267645E-2</v>
      </c>
      <c r="U174" s="269">
        <f t="shared" si="44"/>
        <v>6.8074932420227108E-2</v>
      </c>
      <c r="V174" s="269">
        <f t="shared" si="44"/>
        <v>6.6273761533281156E-2</v>
      </c>
      <c r="W174" s="269">
        <f t="shared" si="44"/>
        <v>6.7149688285256359E-2</v>
      </c>
      <c r="X174" s="269">
        <f t="shared" si="44"/>
        <v>6.8551125940687963E-2</v>
      </c>
      <c r="Y174" s="269">
        <f t="shared" si="44"/>
        <v>7.1426500656172773E-2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7.7483826570765968E-2</v>
      </c>
      <c r="C175" s="269">
        <f t="shared" si="45"/>
        <v>7.7471957051894927E-2</v>
      </c>
      <c r="D175" s="269">
        <f t="shared" si="45"/>
        <v>7.7540751281541143E-2</v>
      </c>
      <c r="E175" s="269">
        <f t="shared" si="45"/>
        <v>7.7483020295012209E-2</v>
      </c>
      <c r="F175" s="269">
        <f t="shared" si="45"/>
        <v>7.7468629559787131E-2</v>
      </c>
      <c r="G175" s="269">
        <f t="shared" si="45"/>
        <v>7.7474751749725748E-2</v>
      </c>
      <c r="H175" s="269">
        <f t="shared" si="45"/>
        <v>7.7475630682398711E-2</v>
      </c>
      <c r="I175" s="269">
        <f t="shared" si="45"/>
        <v>7.7465069509868867E-2</v>
      </c>
      <c r="J175" s="269">
        <f t="shared" si="45"/>
        <v>7.7502001193383213E-2</v>
      </c>
      <c r="K175" s="269">
        <f t="shared" si="45"/>
        <v>7.7491307134038651E-2</v>
      </c>
      <c r="L175" s="269">
        <f t="shared" si="45"/>
        <v>7.7450157695158867E-2</v>
      </c>
      <c r="M175" s="269">
        <f t="shared" si="45"/>
        <v>7.7462026676701171E-2</v>
      </c>
      <c r="N175" s="269">
        <f t="shared" si="45"/>
        <v>7.7465408196873808E-2</v>
      </c>
      <c r="O175" s="269">
        <f t="shared" si="45"/>
        <v>7.7545632486080901E-2</v>
      </c>
      <c r="P175" s="269">
        <f t="shared" si="45"/>
        <v>7.7495220162774839E-2</v>
      </c>
      <c r="Q175" s="269">
        <f t="shared" si="45"/>
        <v>7.7433431786343349E-2</v>
      </c>
      <c r="R175" s="269">
        <f t="shared" si="45"/>
        <v>7.746012267346622E-2</v>
      </c>
      <c r="S175" s="269">
        <f t="shared" si="45"/>
        <v>7.7451112955780319E-2</v>
      </c>
      <c r="T175" s="269">
        <f t="shared" si="45"/>
        <v>7.7454302298481312E-2</v>
      </c>
      <c r="U175" s="269">
        <f t="shared" si="45"/>
        <v>7.7450533416148992E-2</v>
      </c>
      <c r="V175" s="269">
        <f t="shared" si="45"/>
        <v>7.7429651372709435E-2</v>
      </c>
      <c r="W175" s="269">
        <f t="shared" si="45"/>
        <v>7.744329524317288E-2</v>
      </c>
      <c r="X175" s="269">
        <f t="shared" si="45"/>
        <v>7.7465055695297505E-2</v>
      </c>
      <c r="Y175" s="269">
        <f t="shared" si="45"/>
        <v>7.749146527408296E-2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5.5306850061280104E-2</v>
      </c>
      <c r="C176" s="318">
        <f t="shared" si="46"/>
        <v>5.5617682799575741E-2</v>
      </c>
      <c r="D176" s="318">
        <f t="shared" si="46"/>
        <v>5.3993677428199112E-2</v>
      </c>
      <c r="E176" s="318">
        <f t="shared" si="46"/>
        <v>5.5532706101227486E-2</v>
      </c>
      <c r="F176" s="318">
        <f t="shared" si="46"/>
        <v>5.5921379376427591E-2</v>
      </c>
      <c r="G176" s="318">
        <f t="shared" si="46"/>
        <v>5.5798033421304336E-2</v>
      </c>
      <c r="H176" s="318">
        <f t="shared" si="46"/>
        <v>5.5715109468447939E-2</v>
      </c>
      <c r="I176" s="318">
        <f t="shared" si="46"/>
        <v>5.5850568629719467E-2</v>
      </c>
      <c r="J176" s="318">
        <f t="shared" si="46"/>
        <v>5.4912788120280373E-2</v>
      </c>
      <c r="K176" s="318">
        <f t="shared" si="46"/>
        <v>5.5258905947044891E-2</v>
      </c>
      <c r="L176" s="318">
        <f t="shared" si="46"/>
        <v>5.633893582953807E-2</v>
      </c>
      <c r="M176" s="318">
        <f t="shared" si="46"/>
        <v>5.5961144820907117E-2</v>
      </c>
      <c r="N176" s="318">
        <f t="shared" si="46"/>
        <v>5.5880834415750917E-2</v>
      </c>
      <c r="O176" s="318">
        <f t="shared" si="46"/>
        <v>5.3855218176584785E-2</v>
      </c>
      <c r="P176" s="318">
        <f t="shared" si="46"/>
        <v>5.5151336614677055E-2</v>
      </c>
      <c r="Q176" s="318">
        <f t="shared" si="46"/>
        <v>5.6872078570272482E-2</v>
      </c>
      <c r="R176" s="318">
        <f t="shared" si="46"/>
        <v>5.6197864048241057E-2</v>
      </c>
      <c r="S176" s="318">
        <f t="shared" si="46"/>
        <v>5.6314247893228496E-2</v>
      </c>
      <c r="T176" s="318">
        <f t="shared" si="46"/>
        <v>5.6277294986362573E-2</v>
      </c>
      <c r="U176" s="318">
        <f t="shared" si="46"/>
        <v>5.6598523233535716E-2</v>
      </c>
      <c r="V176" s="318">
        <f t="shared" si="46"/>
        <v>5.7129357252675234E-2</v>
      </c>
      <c r="W176" s="318">
        <f t="shared" si="46"/>
        <v>5.6874696287539842E-2</v>
      </c>
      <c r="X176" s="318">
        <f t="shared" si="46"/>
        <v>5.6467182831892289E-2</v>
      </c>
      <c r="Y176" s="318">
        <f t="shared" si="46"/>
        <v>5.56128373263245E-2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2.2176976509485875E-2</v>
      </c>
      <c r="C177" s="318">
        <f t="shared" si="47"/>
        <v>2.1854274252319183E-2</v>
      </c>
      <c r="D177" s="318">
        <f t="shared" si="47"/>
        <v>2.3547073853342038E-2</v>
      </c>
      <c r="E177" s="318">
        <f t="shared" si="47"/>
        <v>2.1950314193784723E-2</v>
      </c>
      <c r="F177" s="318">
        <f t="shared" si="47"/>
        <v>2.1547250183359543E-2</v>
      </c>
      <c r="G177" s="318">
        <f t="shared" si="47"/>
        <v>2.1676718328421409E-2</v>
      </c>
      <c r="H177" s="318">
        <f t="shared" si="47"/>
        <v>2.1760521213950775E-2</v>
      </c>
      <c r="I177" s="318">
        <f t="shared" si="47"/>
        <v>2.1614500880149393E-2</v>
      </c>
      <c r="J177" s="318">
        <f t="shared" si="47"/>
        <v>2.2589213073102847E-2</v>
      </c>
      <c r="K177" s="318">
        <f t="shared" si="47"/>
        <v>2.2232401186993753E-2</v>
      </c>
      <c r="L177" s="318">
        <f t="shared" si="47"/>
        <v>2.11112218656208E-2</v>
      </c>
      <c r="M177" s="318">
        <f t="shared" si="47"/>
        <v>2.1500881855794064E-2</v>
      </c>
      <c r="N177" s="318">
        <f t="shared" si="47"/>
        <v>2.1584573781122891E-2</v>
      </c>
      <c r="O177" s="318">
        <f t="shared" si="47"/>
        <v>2.3690414309496127E-2</v>
      </c>
      <c r="P177" s="318">
        <f t="shared" si="47"/>
        <v>2.2343883548097791E-2</v>
      </c>
      <c r="Q177" s="318">
        <f t="shared" si="47"/>
        <v>2.0561353216070857E-2</v>
      </c>
      <c r="R177" s="318">
        <f t="shared" si="47"/>
        <v>2.1262258625225162E-2</v>
      </c>
      <c r="S177" s="318">
        <f t="shared" si="47"/>
        <v>2.1136865062551816E-2</v>
      </c>
      <c r="T177" s="318">
        <f t="shared" si="47"/>
        <v>2.1177007312118735E-2</v>
      </c>
      <c r="U177" s="318">
        <f t="shared" si="47"/>
        <v>2.0852010182613279E-2</v>
      </c>
      <c r="V177" s="318">
        <f t="shared" si="47"/>
        <v>2.0300294120034212E-2</v>
      </c>
      <c r="W177" s="318">
        <f t="shared" si="47"/>
        <v>2.0568598955633035E-2</v>
      </c>
      <c r="X177" s="318">
        <f t="shared" si="47"/>
        <v>2.0997872863405216E-2</v>
      </c>
      <c r="Y177" s="318">
        <f t="shared" si="47"/>
        <v>2.1878627947758453E-2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6.6398074794013218E-2</v>
      </c>
      <c r="C178" s="319">
        <f t="shared" si="48"/>
        <v>6.5431901222138517E-2</v>
      </c>
      <c r="D178" s="319">
        <f t="shared" si="48"/>
        <v>7.0500159037712007E-2</v>
      </c>
      <c r="E178" s="319">
        <f t="shared" si="48"/>
        <v>6.5719445703863288E-2</v>
      </c>
      <c r="F178" s="319">
        <f t="shared" si="48"/>
        <v>6.4512668292184133E-2</v>
      </c>
      <c r="G178" s="319">
        <f t="shared" si="48"/>
        <v>6.490029712768311E-2</v>
      </c>
      <c r="H178" s="319">
        <f t="shared" si="48"/>
        <v>6.5151203749645434E-2</v>
      </c>
      <c r="I178" s="319">
        <f t="shared" si="48"/>
        <v>6.4714017506469143E-2</v>
      </c>
      <c r="J178" s="319">
        <f t="shared" si="48"/>
        <v>6.7632314915616748E-2</v>
      </c>
      <c r="K178" s="319">
        <f t="shared" si="48"/>
        <v>6.6564016796117384E-2</v>
      </c>
      <c r="L178" s="319">
        <f t="shared" si="48"/>
        <v>6.3207195436533969E-2</v>
      </c>
      <c r="M178" s="319">
        <f t="shared" si="48"/>
        <v>6.4373841086390354E-2</v>
      </c>
      <c r="N178" s="319">
        <f t="shared" si="48"/>
        <v>6.462441549247594E-2</v>
      </c>
      <c r="O178" s="319">
        <f t="shared" si="48"/>
        <v>7.0929321702183273E-2</v>
      </c>
      <c r="P178" s="319">
        <f t="shared" si="48"/>
        <v>6.6897796026466186E-2</v>
      </c>
      <c r="Q178" s="319">
        <f t="shared" si="48"/>
        <v>6.1560883564215282E-2</v>
      </c>
      <c r="R178" s="319">
        <f t="shared" si="48"/>
        <v>6.3659400905415914E-2</v>
      </c>
      <c r="S178" s="319">
        <f t="shared" si="48"/>
        <v>6.3283971407643247E-2</v>
      </c>
      <c r="T178" s="319">
        <f t="shared" si="48"/>
        <v>6.3404157677760087E-2</v>
      </c>
      <c r="U178" s="319">
        <f t="shared" si="48"/>
        <v>6.2431113236669944E-2</v>
      </c>
      <c r="V178" s="319">
        <f t="shared" si="48"/>
        <v>6.0779270192487869E-2</v>
      </c>
      <c r="W178" s="319">
        <f t="shared" si="48"/>
        <v>6.1582577376136913E-2</v>
      </c>
      <c r="X178" s="319">
        <f t="shared" si="48"/>
        <v>6.2867827465263509E-2</v>
      </c>
      <c r="Y178" s="319">
        <f t="shared" si="48"/>
        <v>6.5504816413738051E-2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0.70250701312738228</v>
      </c>
      <c r="C183" s="320">
        <f>IF(C$5=0,0,C$5/NMM_fec!C$5)</f>
        <v>0.70255299124626935</v>
      </c>
      <c r="D183" s="320">
        <f>IF(D$5=0,0,D$5/NMM_fec!D$5)</f>
        <v>0.70465826476325066</v>
      </c>
      <c r="E183" s="320">
        <f>IF(E$5=0,0,E$5/NMM_fec!E$5)</f>
        <v>0.7039946006411586</v>
      </c>
      <c r="F183" s="320">
        <f>IF(F$5=0,0,F$5/NMM_fec!F$5)</f>
        <v>0.70399495186324756</v>
      </c>
      <c r="G183" s="320">
        <f>IF(G$5=0,0,G$5/NMM_fec!G$5)</f>
        <v>0.70417091255384123</v>
      </c>
      <c r="H183" s="320">
        <f>IF(H$5=0,0,H$5/NMM_fec!H$5)</f>
        <v>0.70349146375179539</v>
      </c>
      <c r="I183" s="320">
        <f>IF(I$5=0,0,I$5/NMM_fec!I$5)</f>
        <v>0.70268217254665288</v>
      </c>
      <c r="J183" s="320">
        <f>IF(J$5=0,0,J$5/NMM_fec!J$5)</f>
        <v>0.70903573626978011</v>
      </c>
      <c r="K183" s="320">
        <f>IF(K$5=0,0,K$5/NMM_fec!K$5)</f>
        <v>0.71012985972242615</v>
      </c>
      <c r="L183" s="320">
        <f>IF(L$5=0,0,L$5/NMM_fec!L$5)</f>
        <v>0.70994044653791399</v>
      </c>
      <c r="M183" s="320">
        <f>IF(M$5=0,0,M$5/NMM_fec!M$5)</f>
        <v>0.70947205103161792</v>
      </c>
      <c r="N183" s="320">
        <f>IF(N$5=0,0,N$5/NMM_fec!N$5)</f>
        <v>0.70979157291844686</v>
      </c>
      <c r="O183" s="320">
        <f>IF(O$5=0,0,O$5/NMM_fec!O$5)</f>
        <v>0.71179662525001353</v>
      </c>
      <c r="P183" s="320">
        <f>IF(P$5=0,0,P$5/NMM_fec!P$5)</f>
        <v>0.71076816916259633</v>
      </c>
      <c r="Q183" s="320">
        <f>IF(Q$5=0,0,Q$5/NMM_fec!Q$5)</f>
        <v>0.71105089219029638</v>
      </c>
      <c r="R183" s="320">
        <f>IF(R$5=0,0,R$5/NMM_fec!R$5)</f>
        <v>0.72074930315250074</v>
      </c>
      <c r="S183" s="320">
        <f>IF(S$5=0,0,S$5/NMM_fec!S$5)</f>
        <v>0.72328302674195666</v>
      </c>
      <c r="T183" s="320">
        <f>IF(T$5=0,0,T$5/NMM_fec!T$5)</f>
        <v>0.72558862916040023</v>
      </c>
      <c r="U183" s="320">
        <f>IF(U$5=0,0,U$5/NMM_fec!U$5)</f>
        <v>0.72832040783192387</v>
      </c>
      <c r="V183" s="320">
        <f>IF(V$5=0,0,V$5/NMM_fec!V$5)</f>
        <v>0.73620386777821334</v>
      </c>
      <c r="W183" s="320">
        <f>IF(W$5=0,0,W$5/NMM_fec!W$5)</f>
        <v>0.74174478903798979</v>
      </c>
      <c r="X183" s="320">
        <f>IF(X$5=0,0,X$5/NMM_fec!X$5)</f>
        <v>0.7427810208493465</v>
      </c>
      <c r="Y183" s="320">
        <f>IF(Y$5=0,0,Y$5/NMM_fec!Y$5)</f>
        <v>0.750222647483334</v>
      </c>
      <c r="DA183" s="95"/>
    </row>
    <row r="184" spans="1:105" ht="12" customHeight="1" x14ac:dyDescent="0.25">
      <c r="A184" s="55" t="s">
        <v>91</v>
      </c>
      <c r="B184" s="273">
        <f>IF(B$6=0,0,B$6/NMM_fec!B$6)</f>
        <v>0.54449999999999987</v>
      </c>
      <c r="C184" s="273">
        <f>IF(C$6=0,0,C$6/NMM_fec!C$6)</f>
        <v>0.54449999999999987</v>
      </c>
      <c r="D184" s="273">
        <f>IF(D$6=0,0,D$6/NMM_fec!D$6)</f>
        <v>0.5445000000000001</v>
      </c>
      <c r="E184" s="273">
        <f>IF(E$6=0,0,E$6/NMM_fec!E$6)</f>
        <v>0.54449999999999998</v>
      </c>
      <c r="F184" s="273">
        <f>IF(F$6=0,0,F$6/NMM_fec!F$6)</f>
        <v>0.54449999999999998</v>
      </c>
      <c r="G184" s="273">
        <f>IF(G$6=0,0,G$6/NMM_fec!G$6)</f>
        <v>0.54449999999999998</v>
      </c>
      <c r="H184" s="273">
        <f>IF(H$6=0,0,H$6/NMM_fec!H$6)</f>
        <v>0.54449999999999998</v>
      </c>
      <c r="I184" s="273">
        <f>IF(I$6=0,0,I$6/NMM_fec!I$6)</f>
        <v>0.54449999999999998</v>
      </c>
      <c r="J184" s="273">
        <f>IF(J$6=0,0,J$6/NMM_fec!J$6)</f>
        <v>0.54450000000000021</v>
      </c>
      <c r="K184" s="273">
        <f>IF(K$6=0,0,K$6/NMM_fec!K$6)</f>
        <v>0.5445000000000001</v>
      </c>
      <c r="L184" s="273">
        <f>IF(L$6=0,0,L$6/NMM_fec!L$6)</f>
        <v>0.54449999999999998</v>
      </c>
      <c r="M184" s="273">
        <f>IF(M$6=0,0,M$6/NMM_fec!M$6)</f>
        <v>0.54449999999999998</v>
      </c>
      <c r="N184" s="273">
        <f>IF(N$6=0,0,N$6/NMM_fec!N$6)</f>
        <v>0.54449999999999987</v>
      </c>
      <c r="O184" s="273">
        <f>IF(O$6=0,0,O$6/NMM_fec!O$6)</f>
        <v>0.54449999999999987</v>
      </c>
      <c r="P184" s="273">
        <f>IF(P$6=0,0,P$6/NMM_fec!P$6)</f>
        <v>0.54449999999999987</v>
      </c>
      <c r="Q184" s="273">
        <f>IF(Q$6=0,0,Q$6/NMM_fec!Q$6)</f>
        <v>0.54449999999999998</v>
      </c>
      <c r="R184" s="273">
        <f>IF(R$6=0,0,R$6/NMM_fec!R$6)</f>
        <v>0.5445000000000001</v>
      </c>
      <c r="S184" s="273">
        <f>IF(S$6=0,0,S$6/NMM_fec!S$6)</f>
        <v>0.54449999999999998</v>
      </c>
      <c r="T184" s="273">
        <f>IF(T$6=0,0,T$6/NMM_fec!T$6)</f>
        <v>0.54449999999999998</v>
      </c>
      <c r="U184" s="273">
        <f>IF(U$6=0,0,U$6/NMM_fec!U$6)</f>
        <v>0.54449999999999998</v>
      </c>
      <c r="V184" s="273">
        <f>IF(V$6=0,0,V$6/NMM_fec!V$6)</f>
        <v>0.54449999999999998</v>
      </c>
      <c r="W184" s="273">
        <f>IF(W$6=0,0,W$6/NMM_fec!W$6)</f>
        <v>0.5445000000000001</v>
      </c>
      <c r="X184" s="273">
        <f>IF(X$6=0,0,X$6/NMM_fec!X$6)</f>
        <v>0.54449999999999998</v>
      </c>
      <c r="Y184" s="273">
        <f>IF(Y$6=0,0,Y$6/NMM_fec!Y$6)</f>
        <v>0.54449999999999987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0.16106348605629575</v>
      </c>
      <c r="C185" s="274">
        <f>IF(C$7=0,0,C$7/NMM_fec!C$7)</f>
        <v>0.16106348605629572</v>
      </c>
      <c r="D185" s="274">
        <f>IF(D$7=0,0,D$7/NMM_fec!D$7)</f>
        <v>0.16106348605629572</v>
      </c>
      <c r="E185" s="274">
        <f>IF(E$7=0,0,E$7/NMM_fec!E$7)</f>
        <v>0.1610634860562957</v>
      </c>
      <c r="F185" s="274">
        <f>IF(F$7=0,0,F$7/NMM_fec!F$7)</f>
        <v>0.16106348605629578</v>
      </c>
      <c r="G185" s="274">
        <f>IF(G$7=0,0,G$7/NMM_fec!G$7)</f>
        <v>0.16106348605629572</v>
      </c>
      <c r="H185" s="274">
        <f>IF(H$7=0,0,H$7/NMM_fec!H$7)</f>
        <v>0.16106348605629572</v>
      </c>
      <c r="I185" s="274">
        <f>IF(I$7=0,0,I$7/NMM_fec!I$7)</f>
        <v>0.1610634860562957</v>
      </c>
      <c r="J185" s="274">
        <f>IF(J$7=0,0,J$7/NMM_fec!J$7)</f>
        <v>0.16173252360592355</v>
      </c>
      <c r="K185" s="274">
        <f>IF(K$7=0,0,K$7/NMM_fec!K$7)</f>
        <v>0.16233465740058861</v>
      </c>
      <c r="L185" s="274">
        <f>IF(L$7=0,0,L$7/NMM_fec!L$7)</f>
        <v>0.16274094433918646</v>
      </c>
      <c r="M185" s="274">
        <f>IF(M$7=0,0,M$7/NMM_fec!M$7)</f>
        <v>0.16274094433918646</v>
      </c>
      <c r="N185" s="274">
        <f>IF(N$7=0,0,N$7/NMM_fec!N$7)</f>
        <v>0.16274094433918654</v>
      </c>
      <c r="O185" s="274">
        <f>IF(O$7=0,0,O$7/NMM_fec!O$7)</f>
        <v>0.16274094433918643</v>
      </c>
      <c r="P185" s="274">
        <f>IF(P$7=0,0,P$7/NMM_fec!P$7)</f>
        <v>0.16274094433918643</v>
      </c>
      <c r="Q185" s="274">
        <f>IF(Q$7=0,0,Q$7/NMM_fec!Q$7)</f>
        <v>0.16274094433918643</v>
      </c>
      <c r="R185" s="274">
        <f>IF(R$7=0,0,R$7/NMM_fec!R$7)</f>
        <v>0.16324223606052518</v>
      </c>
      <c r="S185" s="274">
        <f>IF(S$7=0,0,S$7/NMM_fec!S$7)</f>
        <v>0.16369339860973009</v>
      </c>
      <c r="T185" s="274">
        <f>IF(T$7=0,0,T$7/NMM_fec!T$7)</f>
        <v>0.16409944490401454</v>
      </c>
      <c r="U185" s="274">
        <f>IF(U$7=0,0,U$7/NMM_fec!U$7)</f>
        <v>0.16446488656887051</v>
      </c>
      <c r="V185" s="274">
        <f>IF(V$7=0,0,V$7/NMM_fec!V$7)</f>
        <v>0.16479378406724088</v>
      </c>
      <c r="W185" s="274">
        <f>IF(W$7=0,0,W$7/NMM_fec!W$7)</f>
        <v>0.16508979181577421</v>
      </c>
      <c r="X185" s="274">
        <f>IF(X$7=0,0,X$7/NMM_fec!X$7)</f>
        <v>0.16535619878945426</v>
      </c>
      <c r="Y185" s="274">
        <f>IF(Y$7=0,0,Y$7/NMM_fec!Y$7)</f>
        <v>0.16559596506576624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0.75849841896575709</v>
      </c>
      <c r="C186" s="274">
        <f>IF(C$8=0,0,C$8/NMM_fec!C$8)</f>
        <v>0.75849841896575676</v>
      </c>
      <c r="D186" s="274">
        <f>IF(D$8=0,0,D$8/NMM_fec!D$8)</f>
        <v>0.75849841896575687</v>
      </c>
      <c r="E186" s="274">
        <f>IF(E$8=0,0,E$8/NMM_fec!E$8)</f>
        <v>0.75849841896575698</v>
      </c>
      <c r="F186" s="274">
        <f>IF(F$8=0,0,F$8/NMM_fec!F$8)</f>
        <v>0.75849841896575732</v>
      </c>
      <c r="G186" s="274">
        <f>IF(G$8=0,0,G$8/NMM_fec!G$8)</f>
        <v>0.75849841896575754</v>
      </c>
      <c r="H186" s="274">
        <f>IF(H$8=0,0,H$8/NMM_fec!H$8)</f>
        <v>0.75849841896575743</v>
      </c>
      <c r="I186" s="274">
        <f>IF(I$8=0,0,I$8/NMM_fec!I$8)</f>
        <v>0.75849841896575709</v>
      </c>
      <c r="J186" s="274">
        <f>IF(J$8=0,0,J$8/NMM_fec!J$8)</f>
        <v>0.75849841896575732</v>
      </c>
      <c r="K186" s="274">
        <f>IF(K$8=0,0,K$8/NMM_fec!K$8)</f>
        <v>0.75849841896575687</v>
      </c>
      <c r="L186" s="274">
        <f>IF(L$8=0,0,L$8/NMM_fec!L$8)</f>
        <v>0.75849841896575676</v>
      </c>
      <c r="M186" s="274">
        <f>IF(M$8=0,0,M$8/NMM_fec!M$8)</f>
        <v>0.7584984189657572</v>
      </c>
      <c r="N186" s="274">
        <f>IF(N$8=0,0,N$8/NMM_fec!N$8)</f>
        <v>0.75849841896575709</v>
      </c>
      <c r="O186" s="274">
        <f>IF(O$8=0,0,O$8/NMM_fec!O$8)</f>
        <v>0.75849841896575687</v>
      </c>
      <c r="P186" s="274">
        <f>IF(P$8=0,0,P$8/NMM_fec!P$8)</f>
        <v>0.75849841896575709</v>
      </c>
      <c r="Q186" s="274">
        <f>IF(Q$8=0,0,Q$8/NMM_fec!Q$8)</f>
        <v>0.75849841896575709</v>
      </c>
      <c r="R186" s="274">
        <f>IF(R$8=0,0,R$8/NMM_fec!R$8)</f>
        <v>0.75849841896575709</v>
      </c>
      <c r="S186" s="274">
        <f>IF(S$8=0,0,S$8/NMM_fec!S$8)</f>
        <v>0.75849841896575709</v>
      </c>
      <c r="T186" s="274">
        <f>IF(T$8=0,0,T$8/NMM_fec!T$8)</f>
        <v>0.75849841896575732</v>
      </c>
      <c r="U186" s="274">
        <f>IF(U$8=0,0,U$8/NMM_fec!U$8)</f>
        <v>0.75849841896575709</v>
      </c>
      <c r="V186" s="274">
        <f>IF(V$8=0,0,V$8/NMM_fec!V$8)</f>
        <v>0.75849841896575709</v>
      </c>
      <c r="W186" s="274">
        <f>IF(W$8=0,0,W$8/NMM_fec!W$8)</f>
        <v>0.7584984189657572</v>
      </c>
      <c r="X186" s="274">
        <f>IF(X$8=0,0,X$8/NMM_fec!X$8)</f>
        <v>0.75849841896575709</v>
      </c>
      <c r="Y186" s="274">
        <f>IF(Y$8=0,0,Y$8/NMM_fec!Y$8)</f>
        <v>0.75849841896575698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0.61455228974906784</v>
      </c>
      <c r="C187" s="274">
        <f>IF(C$9=0,0,C$9/NMM_fec!C$9)</f>
        <v>0.61455228974906784</v>
      </c>
      <c r="D187" s="274">
        <f>IF(D$9=0,0,D$9/NMM_fec!D$9)</f>
        <v>0.61455228974906773</v>
      </c>
      <c r="E187" s="274">
        <f>IF(E$9=0,0,E$9/NMM_fec!E$9)</f>
        <v>0.6145522897490675</v>
      </c>
      <c r="F187" s="274">
        <f>IF(F$9=0,0,F$9/NMM_fec!F$9)</f>
        <v>0.61455228974906806</v>
      </c>
      <c r="G187" s="274">
        <f>IF(G$9=0,0,G$9/NMM_fec!G$9)</f>
        <v>0.61455228974906762</v>
      </c>
      <c r="H187" s="274">
        <f>IF(H$9=0,0,H$9/NMM_fec!H$9)</f>
        <v>0.61455228974906773</v>
      </c>
      <c r="I187" s="274">
        <f>IF(I$9=0,0,I$9/NMM_fec!I$9)</f>
        <v>0.61455228974906795</v>
      </c>
      <c r="J187" s="274">
        <f>IF(J$9=0,0,J$9/NMM_fec!J$9)</f>
        <v>0.61824927869938961</v>
      </c>
      <c r="K187" s="274">
        <f>IF(K$9=0,0,K$9/NMM_fec!K$9)</f>
        <v>0.62095278345469063</v>
      </c>
      <c r="L187" s="274">
        <f>IF(L$9=0,0,L$9/NMM_fec!L$9)</f>
        <v>0.62095278345469096</v>
      </c>
      <c r="M187" s="274">
        <f>IF(M$9=0,0,M$9/NMM_fec!M$9)</f>
        <v>0.62095278345469118</v>
      </c>
      <c r="N187" s="274">
        <f>IF(N$9=0,0,N$9/NMM_fec!N$9)</f>
        <v>0.62095278345469096</v>
      </c>
      <c r="O187" s="274">
        <f>IF(O$9=0,0,O$9/NMM_fec!O$9)</f>
        <v>0.62095278345469118</v>
      </c>
      <c r="P187" s="274">
        <f>IF(P$9=0,0,P$9/NMM_fec!P$9)</f>
        <v>0.62095278345469096</v>
      </c>
      <c r="Q187" s="274">
        <f>IF(Q$9=0,0,Q$9/NMM_fec!Q$9)</f>
        <v>0.62095278345469118</v>
      </c>
      <c r="R187" s="274">
        <f>IF(R$9=0,0,R$9/NMM_fec!R$9)</f>
        <v>0.62400972303445001</v>
      </c>
      <c r="S187" s="274">
        <f>IF(S$9=0,0,S$9/NMM_fec!S$9)</f>
        <v>0.62676096865623399</v>
      </c>
      <c r="T187" s="274">
        <f>IF(T$9=0,0,T$9/NMM_fec!T$9)</f>
        <v>0.62923708971583914</v>
      </c>
      <c r="U187" s="274">
        <f>IF(U$9=0,0,U$9/NMM_fec!U$9)</f>
        <v>0.63146559866948382</v>
      </c>
      <c r="V187" s="274">
        <f>IF(V$9=0,0,V$9/NMM_fec!V$9)</f>
        <v>0.63347125672776394</v>
      </c>
      <c r="W187" s="274">
        <f>IF(W$9=0,0,W$9/NMM_fec!W$9)</f>
        <v>0.6352763489802159</v>
      </c>
      <c r="X187" s="274">
        <f>IF(X$9=0,0,X$9/NMM_fec!X$9)</f>
        <v>0.63690093200742315</v>
      </c>
      <c r="Y187" s="274">
        <f>IF(Y$9=0,0,Y$9/NMM_fec!Y$9)</f>
        <v>0.63836305673190952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0.91262543480020963</v>
      </c>
      <c r="C188" s="275">
        <f>IF(C$10=0,0,C$10/NMM_fec!C$10)</f>
        <v>0.91052931453503594</v>
      </c>
      <c r="D188" s="275">
        <f>IF(D$10=0,0,D$10/NMM_fec!D$10)</f>
        <v>0.91918107445308606</v>
      </c>
      <c r="E188" s="275">
        <f>IF(E$10=0,0,E$10/NMM_fec!E$10)</f>
        <v>0.91223263228784768</v>
      </c>
      <c r="F188" s="275">
        <f>IF(F$10=0,0,F$10/NMM_fec!F$10)</f>
        <v>0.91010389272390357</v>
      </c>
      <c r="G188" s="275">
        <f>IF(G$10=0,0,G$10/NMM_fec!G$10)</f>
        <v>0.91028580570838391</v>
      </c>
      <c r="H188" s="275">
        <f>IF(H$10=0,0,H$10/NMM_fec!H$10)</f>
        <v>0.91108989533026741</v>
      </c>
      <c r="I188" s="275">
        <f>IF(I$10=0,0,I$10/NMM_fec!I$10)</f>
        <v>0.91073789682705653</v>
      </c>
      <c r="J188" s="275">
        <f>IF(J$10=0,0,J$10/NMM_fec!J$10)</f>
        <v>0.92488498238904349</v>
      </c>
      <c r="K188" s="275">
        <f>IF(K$10=0,0,K$10/NMM_fec!K$10)</f>
        <v>0.92425317495197123</v>
      </c>
      <c r="L188" s="275">
        <f>IF(L$10=0,0,L$10/NMM_fec!L$10)</f>
        <v>0.91902744099348255</v>
      </c>
      <c r="M188" s="275">
        <f>IF(M$10=0,0,M$10/NMM_fec!M$10)</f>
        <v>0.92037241947544757</v>
      </c>
      <c r="N188" s="275">
        <f>IF(N$10=0,0,N$10/NMM_fec!N$10)</f>
        <v>0.9215121991369849</v>
      </c>
      <c r="O188" s="275">
        <f>IF(O$10=0,0,O$10/NMM_fec!O$10)</f>
        <v>0.93171777817767654</v>
      </c>
      <c r="P188" s="275">
        <f>IF(P$10=0,0,P$10/NMM_fec!P$10)</f>
        <v>0.92395094480688367</v>
      </c>
      <c r="Q188" s="275">
        <f>IF(Q$10=0,0,Q$10/NMM_fec!Q$10)</f>
        <v>0.91585659871216551</v>
      </c>
      <c r="R188" s="275">
        <f>IF(R$10=0,0,R$10/NMM_fec!R$10)</f>
        <v>0.94240621266017832</v>
      </c>
      <c r="S188" s="275">
        <f>IF(S$10=0,0,S$10/NMM_fec!S$10)</f>
        <v>0.94185811314844692</v>
      </c>
      <c r="T188" s="275">
        <f>IF(T$10=0,0,T$10/NMM_fec!T$10)</f>
        <v>0.9415945834830719</v>
      </c>
      <c r="U188" s="275">
        <f>IF(U$10=0,0,U$10/NMM_fec!U$10)</f>
        <v>0.93954970483334255</v>
      </c>
      <c r="V188" s="275">
        <f>IF(V$10=0,0,V$10/NMM_fec!V$10)</f>
        <v>0.96482198094696292</v>
      </c>
      <c r="W188" s="275">
        <f>IF(W$10=0,0,W$10/NMM_fec!W$10)</f>
        <v>0.96741891170187111</v>
      </c>
      <c r="X188" s="275">
        <f>IF(X$10=0,0,X$10/NMM_fec!X$10)</f>
        <v>0.96967488548001213</v>
      </c>
      <c r="Y188" s="275">
        <f>IF(Y$10=0,0,Y$10/NMM_fec!Y$10)</f>
        <v>1.004620518236774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0.76180500000000018</v>
      </c>
      <c r="C189" s="276">
        <f>IF(C$16=0,0,C$16/NMM_fec!C$16)</f>
        <v>0.76180499999999995</v>
      </c>
      <c r="D189" s="276">
        <f>IF(D$16=0,0,D$16/NMM_fec!D$16)</f>
        <v>0.76180499999999995</v>
      </c>
      <c r="E189" s="276">
        <f>IF(E$16=0,0,E$16/NMM_fec!E$16)</f>
        <v>0.76180500000000007</v>
      </c>
      <c r="F189" s="276">
        <f>IF(F$16=0,0,F$16/NMM_fec!F$16)</f>
        <v>0.76180499999999984</v>
      </c>
      <c r="G189" s="276">
        <f>IF(G$16=0,0,G$16/NMM_fec!G$16)</f>
        <v>0.76180500000000018</v>
      </c>
      <c r="H189" s="276">
        <f>IF(H$16=0,0,H$16/NMM_fec!H$16)</f>
        <v>0.76180499999999995</v>
      </c>
      <c r="I189" s="276">
        <f>IF(I$16=0,0,I$16/NMM_fec!I$16)</f>
        <v>0.76180500000000007</v>
      </c>
      <c r="J189" s="276">
        <f>IF(J$16=0,0,J$16/NMM_fec!J$16)</f>
        <v>0.76180500000000007</v>
      </c>
      <c r="K189" s="276">
        <f>IF(K$16=0,0,K$16/NMM_fec!K$16)</f>
        <v>0.76180499999999984</v>
      </c>
      <c r="L189" s="276">
        <f>IF(L$16=0,0,L$16/NMM_fec!L$16)</f>
        <v>0.76180499999999984</v>
      </c>
      <c r="M189" s="276">
        <f>IF(M$16=0,0,M$16/NMM_fec!M$16)</f>
        <v>0.76180499999999995</v>
      </c>
      <c r="N189" s="276">
        <f>IF(N$16=0,0,N$16/NMM_fec!N$16)</f>
        <v>0.76180499999999995</v>
      </c>
      <c r="O189" s="276">
        <f>IF(O$16=0,0,O$16/NMM_fec!O$16)</f>
        <v>0.76180499999999984</v>
      </c>
      <c r="P189" s="276">
        <f>IF(P$16=0,0,P$16/NMM_fec!P$16)</f>
        <v>0.76180499999999995</v>
      </c>
      <c r="Q189" s="276">
        <f>IF(Q$16=0,0,Q$16/NMM_fec!Q$16)</f>
        <v>0.76180499999999973</v>
      </c>
      <c r="R189" s="276">
        <f>IF(R$16=0,0,R$16/NMM_fec!R$16)</f>
        <v>0.76180499999999995</v>
      </c>
      <c r="S189" s="276">
        <f>IF(S$16=0,0,S$16/NMM_fec!S$16)</f>
        <v>0.76180500000000018</v>
      </c>
      <c r="T189" s="276">
        <f>IF(T$16=0,0,T$16/NMM_fec!T$16)</f>
        <v>0.76180499999999995</v>
      </c>
      <c r="U189" s="276">
        <f>IF(U$16=0,0,U$16/NMM_fec!U$16)</f>
        <v>0.76180500000000007</v>
      </c>
      <c r="V189" s="276">
        <f>IF(V$16=0,0,V$16/NMM_fec!V$16)</f>
        <v>0.76180499999999995</v>
      </c>
      <c r="W189" s="276">
        <f>IF(W$16=0,0,W$16/NMM_fec!W$16)</f>
        <v>0.76180499999999984</v>
      </c>
      <c r="X189" s="276">
        <f>IF(X$16=0,0,X$16/NMM_fec!X$16)</f>
        <v>0.76180499999999984</v>
      </c>
      <c r="Y189" s="276">
        <f>IF(Y$16=0,0,Y$16/NMM_fec!Y$16)</f>
        <v>0.76180500000000018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0.6108412924048392</v>
      </c>
      <c r="C190" s="276">
        <f>IF(C$17=0,0,C$17/NMM_fec!C$17)</f>
        <v>0.6107746658279154</v>
      </c>
      <c r="D190" s="276">
        <f>IF(D$17=0,0,D$17/NMM_fec!D$17)</f>
        <v>0.61349908876013248</v>
      </c>
      <c r="E190" s="276">
        <f>IF(E$17=0,0,E$17/NMM_fec!E$17)</f>
        <v>0.6135889478185923</v>
      </c>
      <c r="F190" s="276">
        <f>IF(F$17=0,0,F$17/NMM_fec!F$17)</f>
        <v>0.61382777181216552</v>
      </c>
      <c r="G190" s="276">
        <f>IF(G$17=0,0,G$17/NMM_fec!G$17)</f>
        <v>0.6142411650890246</v>
      </c>
      <c r="H190" s="276">
        <f>IF(H$17=0,0,H$17/NMM_fec!H$17)</f>
        <v>0.61347647142322903</v>
      </c>
      <c r="I190" s="276">
        <f>IF(I$17=0,0,I$17/NMM_fec!I$17)</f>
        <v>0.61175813122468448</v>
      </c>
      <c r="J190" s="276">
        <f>IF(J$17=0,0,J$17/NMM_fec!J$17)</f>
        <v>0.61849421508060376</v>
      </c>
      <c r="K190" s="276">
        <f>IF(K$17=0,0,K$17/NMM_fec!K$17)</f>
        <v>0.61940854795065248</v>
      </c>
      <c r="L190" s="276">
        <f>IF(L$17=0,0,L$17/NMM_fec!L$17)</f>
        <v>0.61954963233266724</v>
      </c>
      <c r="M190" s="276">
        <f>IF(M$17=0,0,M$17/NMM_fec!M$17)</f>
        <v>0.61847956210856414</v>
      </c>
      <c r="N190" s="276">
        <f>IF(N$17=0,0,N$17/NMM_fec!N$17)</f>
        <v>0.61859959709408086</v>
      </c>
      <c r="O190" s="276">
        <f>IF(O$17=0,0,O$17/NMM_fec!O$17)</f>
        <v>0.62047348955232595</v>
      </c>
      <c r="P190" s="276">
        <f>IF(P$17=0,0,P$17/NMM_fec!P$17)</f>
        <v>0.61911528562023233</v>
      </c>
      <c r="Q190" s="276">
        <f>IF(Q$17=0,0,Q$17/NMM_fec!Q$17)</f>
        <v>0.62104106164789186</v>
      </c>
      <c r="R190" s="276">
        <f>IF(R$17=0,0,R$17/NMM_fec!R$17)</f>
        <v>0.6341306662708811</v>
      </c>
      <c r="S190" s="276">
        <f>IF(S$17=0,0,S$17/NMM_fec!S$17)</f>
        <v>0.63501472738608278</v>
      </c>
      <c r="T190" s="276">
        <f>IF(T$17=0,0,T$17/NMM_fec!T$17)</f>
        <v>0.63566169116419158</v>
      </c>
      <c r="U190" s="276">
        <f>IF(U$17=0,0,U$17/NMM_fec!U$17)</f>
        <v>0.63873678487196062</v>
      </c>
      <c r="V190" s="276">
        <f>IF(V$17=0,0,V$17/NMM_fec!V$17)</f>
        <v>0.65042094148964491</v>
      </c>
      <c r="W190" s="276">
        <f>IF(W$17=0,0,W$17/NMM_fec!W$17)</f>
        <v>0.65796197112462962</v>
      </c>
      <c r="X190" s="276">
        <f>IF(X$17=0,0,X$17/NMM_fec!X$17)</f>
        <v>0.65749188971344652</v>
      </c>
      <c r="Y190" s="276">
        <f>IF(Y$17=0,0,Y$17/NMM_fec!Y$17)</f>
        <v>0.66863877753170731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0.82448524957669855</v>
      </c>
      <c r="C191" s="276">
        <f>IF(C$25=0,0,C$25/NMM_fec!C$25)</f>
        <v>0.82501736432949502</v>
      </c>
      <c r="D191" s="276">
        <f>IF(D$25=0,0,D$25/NMM_fec!D$25)</f>
        <v>0.82491421831280698</v>
      </c>
      <c r="E191" s="276">
        <f>IF(E$25=0,0,E$25/NMM_fec!E$25)</f>
        <v>0.82461446767291013</v>
      </c>
      <c r="F191" s="276">
        <f>IF(F$25=0,0,F$25/NMM_fec!F$25)</f>
        <v>0.82466976394394176</v>
      </c>
      <c r="G191" s="276">
        <f>IF(G$25=0,0,G$25/NMM_fec!G$25)</f>
        <v>0.82439669421378925</v>
      </c>
      <c r="H191" s="276">
        <f>IF(H$25=0,0,H$25/NMM_fec!H$25)</f>
        <v>0.82361263490979253</v>
      </c>
      <c r="I191" s="276">
        <f>IF(I$25=0,0,I$25/NMM_fec!I$25)</f>
        <v>0.82420395605775343</v>
      </c>
      <c r="J191" s="276">
        <f>IF(J$25=0,0,J$25/NMM_fec!J$25)</f>
        <v>0.83036760134880594</v>
      </c>
      <c r="K191" s="276">
        <f>IF(K$25=0,0,K$25/NMM_fec!K$25)</f>
        <v>0.83226763490995159</v>
      </c>
      <c r="L191" s="276">
        <f>IF(L$25=0,0,L$25/NMM_fec!L$25)</f>
        <v>0.83255646989517973</v>
      </c>
      <c r="M191" s="276">
        <f>IF(M$25=0,0,M$25/NMM_fec!M$25)</f>
        <v>0.83254419701710369</v>
      </c>
      <c r="N191" s="276">
        <f>IF(N$25=0,0,N$25/NMM_fec!N$25)</f>
        <v>0.83314446439792011</v>
      </c>
      <c r="O191" s="276">
        <f>IF(O$25=0,0,O$25/NMM_fec!O$25)</f>
        <v>0.83379626724658928</v>
      </c>
      <c r="P191" s="276">
        <f>IF(P$25=0,0,P$25/NMM_fec!P$25)</f>
        <v>0.83432990235384141</v>
      </c>
      <c r="Q191" s="276">
        <f>IF(Q$25=0,0,Q$25/NMM_fec!Q$25)</f>
        <v>0.83379172548847469</v>
      </c>
      <c r="R191" s="276">
        <f>IF(R$25=0,0,R$25/NMM_fec!R$25)</f>
        <v>0.83972521939578748</v>
      </c>
      <c r="S191" s="276">
        <f>IF(S$25=0,0,S$25/NMM_fec!S$25)</f>
        <v>0.84535732061374513</v>
      </c>
      <c r="T191" s="276">
        <f>IF(T$25=0,0,T$25/NMM_fec!T$25)</f>
        <v>0.85055701412452311</v>
      </c>
      <c r="U191" s="276">
        <f>IF(U$25=0,0,U$25/NMM_fec!U$25)</f>
        <v>0.85353152858729575</v>
      </c>
      <c r="V191" s="276">
        <f>IF(V$25=0,0,V$25/NMM_fec!V$25)</f>
        <v>0.85750222522933173</v>
      </c>
      <c r="W191" s="276">
        <f>IF(W$25=0,0,W$25/NMM_fec!W$25)</f>
        <v>0.86108090516011637</v>
      </c>
      <c r="X191" s="276">
        <f>IF(X$25=0,0,X$25/NMM_fec!X$25)</f>
        <v>0.86433789368369807</v>
      </c>
      <c r="Y191" s="276">
        <f>IF(Y$25=0,0,Y$25/NMM_fec!Y$25)</f>
        <v>0.86717814152879047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0.80634755310919193</v>
      </c>
      <c r="C192" s="277">
        <f>IF(C$33=0,0,C$33/NMM_fec!C$33)</f>
        <v>0.80640048316826507</v>
      </c>
      <c r="D192" s="277">
        <f>IF(D$33=0,0,D$33/NMM_fec!D$33)</f>
        <v>0.80624444804687856</v>
      </c>
      <c r="E192" s="277">
        <f>IF(E$33=0,0,E$33/NMM_fec!E$33)</f>
        <v>0.80645848090206951</v>
      </c>
      <c r="F192" s="277">
        <f>IF(F$33=0,0,F$33/NMM_fec!F$33)</f>
        <v>0.80652907692167097</v>
      </c>
      <c r="G192" s="277">
        <f>IF(G$33=0,0,G$33/NMM_fec!G$33)</f>
        <v>0.80652008202259917</v>
      </c>
      <c r="H192" s="277">
        <f>IF(H$33=0,0,H$33/NMM_fec!H$33)</f>
        <v>0.80647975138716133</v>
      </c>
      <c r="I192" s="277">
        <f>IF(I$33=0,0,I$33/NMM_fec!I$33)</f>
        <v>0.80648635160897275</v>
      </c>
      <c r="J192" s="277">
        <f>IF(J$33=0,0,J$33/NMM_fec!J$33)</f>
        <v>0.8064775237598425</v>
      </c>
      <c r="K192" s="277">
        <f>IF(K$33=0,0,K$33/NMM_fec!K$33)</f>
        <v>0.80665183115766947</v>
      </c>
      <c r="L192" s="277">
        <f>IF(L$33=0,0,L$33/NMM_fec!L$33)</f>
        <v>0.80690227175638585</v>
      </c>
      <c r="M192" s="277">
        <f>IF(M$33=0,0,M$33/NMM_fec!M$33)</f>
        <v>0.80678569062292749</v>
      </c>
      <c r="N192" s="277">
        <f>IF(N$33=0,0,N$33/NMM_fec!N$33)</f>
        <v>0.80678429115416872</v>
      </c>
      <c r="O192" s="277">
        <f>IF(O$33=0,0,O$33/NMM_fec!O$33)</f>
        <v>0.80655471488707697</v>
      </c>
      <c r="P192" s="277">
        <f>IF(P$33=0,0,P$33/NMM_fec!P$33)</f>
        <v>0.80671548249821634</v>
      </c>
      <c r="Q192" s="277">
        <f>IF(Q$33=0,0,Q$33/NMM_fec!Q$33)</f>
        <v>0.80708625783907928</v>
      </c>
      <c r="R192" s="277">
        <f>IF(R$33=0,0,R$33/NMM_fec!R$33)</f>
        <v>0.80702966451656322</v>
      </c>
      <c r="S192" s="277">
        <f>IF(S$33=0,0,S$33/NMM_fec!S$33)</f>
        <v>0.80706691512654305</v>
      </c>
      <c r="T192" s="277">
        <f>IF(T$33=0,0,T$33/NMM_fec!T$33)</f>
        <v>0.80714297936263657</v>
      </c>
      <c r="U192" s="277">
        <f>IF(U$33=0,0,U$33/NMM_fec!U$33)</f>
        <v>0.80737230107483748</v>
      </c>
      <c r="V192" s="277">
        <f>IF(V$33=0,0,V$33/NMM_fec!V$33)</f>
        <v>0.80753972916722871</v>
      </c>
      <c r="W192" s="277">
        <f>IF(W$33=0,0,W$33/NMM_fec!W$33)</f>
        <v>0.80753140476647556</v>
      </c>
      <c r="X192" s="277">
        <f>IF(X$33=0,0,X$33/NMM_fec!X$33)</f>
        <v>0.80746354451543834</v>
      </c>
      <c r="Y192" s="277">
        <f>IF(Y$33=0,0,Y$33/NMM_fec!Y$33)</f>
        <v>0.80735574218419603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0.32696256271862995</v>
      </c>
      <c r="C194" s="320">
        <f>IF(C$48=0,0,C$48/NMM_fec!C$48)</f>
        <v>0.3280893215852751</v>
      </c>
      <c r="D194" s="320">
        <f>IF(D$48=0,0,D$48/NMM_fec!D$48)</f>
        <v>0.32867247782068248</v>
      </c>
      <c r="E194" s="320">
        <f>IF(E$48=0,0,E$48/NMM_fec!E$48)</f>
        <v>0.32816136135650587</v>
      </c>
      <c r="F194" s="320">
        <f>IF(F$48=0,0,F$48/NMM_fec!F$48)</f>
        <v>0.32804733296465444</v>
      </c>
      <c r="G194" s="320">
        <f>IF(G$48=0,0,G$48/NMM_fec!G$48)</f>
        <v>0.33053439647703337</v>
      </c>
      <c r="H194" s="320">
        <f>IF(H$48=0,0,H$48/NMM_fec!H$48)</f>
        <v>0.33031868044908397</v>
      </c>
      <c r="I194" s="320">
        <f>IF(I$48=0,0,I$48/NMM_fec!I$48)</f>
        <v>0.3333298501709398</v>
      </c>
      <c r="J194" s="320">
        <f>IF(J$48=0,0,J$48/NMM_fec!J$48)</f>
        <v>0.33336527168740854</v>
      </c>
      <c r="K194" s="320">
        <f>IF(K$48=0,0,K$48/NMM_fec!K$48)</f>
        <v>0.33348494622540598</v>
      </c>
      <c r="L194" s="320">
        <f>IF(L$48=0,0,L$48/NMM_fec!L$48)</f>
        <v>0.33328004905791531</v>
      </c>
      <c r="M194" s="320">
        <f>IF(M$48=0,0,M$48/NMM_fec!M$48)</f>
        <v>0.33329599628924639</v>
      </c>
      <c r="N194" s="320">
        <f>IF(N$48=0,0,N$48/NMM_fec!N$48)</f>
        <v>0.3334610790121933</v>
      </c>
      <c r="O194" s="320">
        <f>IF(O$48=0,0,O$48/NMM_fec!O$48)</f>
        <v>0.33430293559637342</v>
      </c>
      <c r="P194" s="320">
        <f>IF(P$48=0,0,P$48/NMM_fec!P$48)</f>
        <v>0.33393972895833141</v>
      </c>
      <c r="Q194" s="320">
        <f>IF(Q$48=0,0,Q$48/NMM_fec!Q$48)</f>
        <v>0.33356629260623444</v>
      </c>
      <c r="R194" s="320">
        <f>IF(R$48=0,0,R$48/NMM_fec!R$48)</f>
        <v>0.33374350885034909</v>
      </c>
      <c r="S194" s="320">
        <f>IF(S$48=0,0,S$48/NMM_fec!S$48)</f>
        <v>0.34480435697527084</v>
      </c>
      <c r="T194" s="320">
        <f>IF(T$48=0,0,T$48/NMM_fec!T$48)</f>
        <v>0.35442308171980746</v>
      </c>
      <c r="U194" s="320">
        <f>IF(U$48=0,0,U$48/NMM_fec!U$48)</f>
        <v>0.35433269391874611</v>
      </c>
      <c r="V194" s="320">
        <f>IF(V$48=0,0,V$48/NMM_fec!V$48)</f>
        <v>0.35418033316422698</v>
      </c>
      <c r="W194" s="320">
        <f>IF(W$48=0,0,W$48/NMM_fec!W$48)</f>
        <v>0.36482389575727481</v>
      </c>
      <c r="X194" s="320">
        <f>IF(X$48=0,0,X$48/NMM_fec!X$48)</f>
        <v>0.36493394658733724</v>
      </c>
      <c r="Y194" s="320">
        <f>IF(Y$48=0,0,Y$48/NMM_fec!Y$48)</f>
        <v>0.36518144254401835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0.28985343387803059</v>
      </c>
      <c r="C195" s="273">
        <f>IF(C$49=0,0,C$49/NMM_fec!C$49)</f>
        <v>0.2907368382424948</v>
      </c>
      <c r="D195" s="273">
        <f>IF(D$49=0,0,D$49/NMM_fec!D$49)</f>
        <v>0.29073683824249474</v>
      </c>
      <c r="E195" s="273">
        <f>IF(E$49=0,0,E$49/NMM_fec!E$49)</f>
        <v>0.29073683824249474</v>
      </c>
      <c r="F195" s="273">
        <f>IF(F$49=0,0,F$49/NMM_fec!F$49)</f>
        <v>0.29073683824249469</v>
      </c>
      <c r="G195" s="273">
        <f>IF(G$49=0,0,G$49/NMM_fec!G$49)</f>
        <v>0.29292524491761784</v>
      </c>
      <c r="H195" s="273">
        <f>IF(H$49=0,0,H$49/NMM_fec!H$49)</f>
        <v>0.29292524491761779</v>
      </c>
      <c r="I195" s="273">
        <f>IF(I$49=0,0,I$49/NMM_fec!I$49)</f>
        <v>0.29585466486969197</v>
      </c>
      <c r="J195" s="273">
        <f>IF(J$49=0,0,J$49/NMM_fec!J$49)</f>
        <v>0.29585466486969192</v>
      </c>
      <c r="K195" s="273">
        <f>IF(K$49=0,0,K$49/NMM_fec!K$49)</f>
        <v>0.29585466486969214</v>
      </c>
      <c r="L195" s="273">
        <f>IF(L$49=0,0,L$49/NMM_fec!L$49)</f>
        <v>0.29585466486969203</v>
      </c>
      <c r="M195" s="273">
        <f>IF(M$49=0,0,M$49/NMM_fec!M$49)</f>
        <v>0.29585466486969214</v>
      </c>
      <c r="N195" s="273">
        <f>IF(N$49=0,0,N$49/NMM_fec!N$49)</f>
        <v>0.29585466486969197</v>
      </c>
      <c r="O195" s="273">
        <f>IF(O$49=0,0,O$49/NMM_fec!O$49)</f>
        <v>0.29585466486969192</v>
      </c>
      <c r="P195" s="273">
        <f>IF(P$49=0,0,P$49/NMM_fec!P$49)</f>
        <v>0.29585466486969186</v>
      </c>
      <c r="Q195" s="273">
        <f>IF(Q$49=0,0,Q$49/NMM_fec!Q$49)</f>
        <v>0.29585466486969209</v>
      </c>
      <c r="R195" s="273">
        <f>IF(R$49=0,0,R$49/NMM_fec!R$49)</f>
        <v>0.29585466486969214</v>
      </c>
      <c r="S195" s="273">
        <f>IF(S$49=0,0,S$49/NMM_fec!S$49)</f>
        <v>0.3057272450596944</v>
      </c>
      <c r="T195" s="273">
        <f>IF(T$49=0,0,T$49/NMM_fec!T$49)</f>
        <v>0.31403886182447049</v>
      </c>
      <c r="U195" s="273">
        <f>IF(U$49=0,0,U$49/NMM_fec!U$49)</f>
        <v>0.31403886182447033</v>
      </c>
      <c r="V195" s="273">
        <f>IF(V$49=0,0,V$49/NMM_fec!V$49)</f>
        <v>0.31403886182447038</v>
      </c>
      <c r="W195" s="273">
        <f>IF(W$49=0,0,W$49/NMM_fec!W$49)</f>
        <v>0.32338865834459946</v>
      </c>
      <c r="X195" s="273">
        <f>IF(X$49=0,0,X$49/NMM_fec!X$49)</f>
        <v>0.32338865834459957</v>
      </c>
      <c r="Y195" s="273">
        <f>IF(Y$49=0,0,Y$49/NMM_fec!Y$49)</f>
        <v>0.32338865834459929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7.5242768188313325E-2</v>
      </c>
      <c r="C196" s="274">
        <f>IF(C$50=0,0,C$50/NMM_fec!C$50)</f>
        <v>7.5472090259549859E-2</v>
      </c>
      <c r="D196" s="274">
        <f>IF(D$50=0,0,D$50/NMM_fec!D$50)</f>
        <v>7.5472090259549873E-2</v>
      </c>
      <c r="E196" s="274">
        <f>IF(E$50=0,0,E$50/NMM_fec!E$50)</f>
        <v>7.5472090259549887E-2</v>
      </c>
      <c r="F196" s="274">
        <f>IF(F$50=0,0,F$50/NMM_fec!F$50)</f>
        <v>7.5472090259549818E-2</v>
      </c>
      <c r="G196" s="274">
        <f>IF(G$50=0,0,G$50/NMM_fec!G$50)</f>
        <v>7.6040176598755754E-2</v>
      </c>
      <c r="H196" s="274">
        <f>IF(H$50=0,0,H$50/NMM_fec!H$50)</f>
        <v>7.6040176598755782E-2</v>
      </c>
      <c r="I196" s="274">
        <f>IF(I$50=0,0,I$50/NMM_fec!I$50)</f>
        <v>7.6800621846656134E-2</v>
      </c>
      <c r="J196" s="274">
        <f>IF(J$50=0,0,J$50/NMM_fec!J$50)</f>
        <v>7.6800621846656175E-2</v>
      </c>
      <c r="K196" s="274">
        <f>IF(K$50=0,0,K$50/NMM_fec!K$50)</f>
        <v>7.6800621846656134E-2</v>
      </c>
      <c r="L196" s="274">
        <f>IF(L$50=0,0,L$50/NMM_fec!L$50)</f>
        <v>7.680062184665612E-2</v>
      </c>
      <c r="M196" s="274">
        <f>IF(M$50=0,0,M$50/NMM_fec!M$50)</f>
        <v>7.680062184665612E-2</v>
      </c>
      <c r="N196" s="274">
        <f>IF(N$50=0,0,N$50/NMM_fec!N$50)</f>
        <v>7.6800621846656106E-2</v>
      </c>
      <c r="O196" s="274">
        <f>IF(O$50=0,0,O$50/NMM_fec!O$50)</f>
        <v>7.6800621846656106E-2</v>
      </c>
      <c r="P196" s="274">
        <f>IF(P$50=0,0,P$50/NMM_fec!P$50)</f>
        <v>7.6800621846656106E-2</v>
      </c>
      <c r="Q196" s="274">
        <f>IF(Q$50=0,0,Q$50/NMM_fec!Q$50)</f>
        <v>7.680062184665612E-2</v>
      </c>
      <c r="R196" s="274">
        <f>IF(R$50=0,0,R$50/NMM_fec!R$50)</f>
        <v>7.6800621846656106E-2</v>
      </c>
      <c r="S196" s="274">
        <f>IF(S$50=0,0,S$50/NMM_fec!S$50)</f>
        <v>7.9363435240716068E-2</v>
      </c>
      <c r="T196" s="274">
        <f>IF(T$50=0,0,T$50/NMM_fec!T$50)</f>
        <v>8.1521039672496964E-2</v>
      </c>
      <c r="U196" s="274">
        <f>IF(U$50=0,0,U$50/NMM_fec!U$50)</f>
        <v>8.1521039672496923E-2</v>
      </c>
      <c r="V196" s="274">
        <f>IF(V$50=0,0,V$50/NMM_fec!V$50)</f>
        <v>8.1521039672496964E-2</v>
      </c>
      <c r="W196" s="274">
        <f>IF(W$50=0,0,W$50/NMM_fec!W$50)</f>
        <v>8.3948144167205113E-2</v>
      </c>
      <c r="X196" s="274">
        <f>IF(X$50=0,0,X$50/NMM_fec!X$50)</f>
        <v>8.3948144167205099E-2</v>
      </c>
      <c r="Y196" s="274">
        <f>IF(Y$50=0,0,Y$50/NMM_fec!Y$50)</f>
        <v>8.3948144167205072E-2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0.41094135991840386</v>
      </c>
      <c r="C197" s="274">
        <f>IF(C$51=0,0,C$51/NMM_fec!C$51)</f>
        <v>0.41219381149723705</v>
      </c>
      <c r="D197" s="274">
        <f>IF(D$51=0,0,D$51/NMM_fec!D$51)</f>
        <v>0.41219381149723699</v>
      </c>
      <c r="E197" s="274">
        <f>IF(E$51=0,0,E$51/NMM_fec!E$51)</f>
        <v>0.41219381149723711</v>
      </c>
      <c r="F197" s="274">
        <f>IF(F$51=0,0,F$51/NMM_fec!F$51)</f>
        <v>0.41219381149723705</v>
      </c>
      <c r="G197" s="274">
        <f>IF(G$51=0,0,G$51/NMM_fec!G$51)</f>
        <v>0.41529643754895401</v>
      </c>
      <c r="H197" s="274">
        <f>IF(H$51=0,0,H$51/NMM_fec!H$51)</f>
        <v>0.41529643754895401</v>
      </c>
      <c r="I197" s="274">
        <f>IF(I$51=0,0,I$51/NMM_fec!I$51)</f>
        <v>0.41944963940263291</v>
      </c>
      <c r="J197" s="274">
        <f>IF(J$51=0,0,J$51/NMM_fec!J$51)</f>
        <v>0.41944963940263302</v>
      </c>
      <c r="K197" s="274">
        <f>IF(K$51=0,0,K$51/NMM_fec!K$51)</f>
        <v>0.41944963940263291</v>
      </c>
      <c r="L197" s="274">
        <f>IF(L$51=0,0,L$51/NMM_fec!L$51)</f>
        <v>0.41944963940263297</v>
      </c>
      <c r="M197" s="274">
        <f>IF(M$51=0,0,M$51/NMM_fec!M$51)</f>
        <v>0.41944963940263313</v>
      </c>
      <c r="N197" s="274">
        <f>IF(N$51=0,0,N$51/NMM_fec!N$51)</f>
        <v>0.41944963940263313</v>
      </c>
      <c r="O197" s="274">
        <f>IF(O$51=0,0,O$51/NMM_fec!O$51)</f>
        <v>0.41944963940263302</v>
      </c>
      <c r="P197" s="274">
        <f>IF(P$51=0,0,P$51/NMM_fec!P$51)</f>
        <v>0.41944963940263302</v>
      </c>
      <c r="Q197" s="274">
        <f>IF(Q$51=0,0,Q$51/NMM_fec!Q$51)</f>
        <v>0.41944963940263302</v>
      </c>
      <c r="R197" s="274">
        <f>IF(R$51=0,0,R$51/NMM_fec!R$51)</f>
        <v>0.41944963940263291</v>
      </c>
      <c r="S197" s="274">
        <f>IF(S$51=0,0,S$51/NMM_fec!S$51)</f>
        <v>0.43344654630452012</v>
      </c>
      <c r="T197" s="274">
        <f>IF(T$51=0,0,T$51/NMM_fec!T$51)</f>
        <v>0.4452303884027129</v>
      </c>
      <c r="U197" s="274">
        <f>IF(U$51=0,0,U$51/NMM_fec!U$51)</f>
        <v>0.44523038840271301</v>
      </c>
      <c r="V197" s="274">
        <f>IF(V$51=0,0,V$51/NMM_fec!V$51)</f>
        <v>0.4452303884027129</v>
      </c>
      <c r="W197" s="274">
        <f>IF(W$51=0,0,W$51/NMM_fec!W$51)</f>
        <v>0.45848611577339138</v>
      </c>
      <c r="X197" s="274">
        <f>IF(X$51=0,0,X$51/NMM_fec!X$51)</f>
        <v>0.45848611577339166</v>
      </c>
      <c r="Y197" s="274">
        <f>IF(Y$51=0,0,Y$51/NMM_fec!Y$51)</f>
        <v>0.45848611577339132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0.28708388946179975</v>
      </c>
      <c r="C198" s="274">
        <f>IF(C$52=0,0,C$52/NMM_fec!C$52)</f>
        <v>0.28795885291324058</v>
      </c>
      <c r="D198" s="274">
        <f>IF(D$52=0,0,D$52/NMM_fec!D$52)</f>
        <v>0.28795885291324042</v>
      </c>
      <c r="E198" s="274">
        <f>IF(E$52=0,0,E$52/NMM_fec!E$52)</f>
        <v>0.28795885291324058</v>
      </c>
      <c r="F198" s="274">
        <f>IF(F$52=0,0,F$52/NMM_fec!F$52)</f>
        <v>0.28795885291324047</v>
      </c>
      <c r="G198" s="274">
        <f>IF(G$52=0,0,G$52/NMM_fec!G$52)</f>
        <v>0.29012634940142379</v>
      </c>
      <c r="H198" s="274">
        <f>IF(H$52=0,0,H$52/NMM_fec!H$52)</f>
        <v>0.29012634940142379</v>
      </c>
      <c r="I198" s="274">
        <f>IF(I$52=0,0,I$52/NMM_fec!I$52)</f>
        <v>0.2930277787978488</v>
      </c>
      <c r="J198" s="274">
        <f>IF(J$52=0,0,J$52/NMM_fec!J$52)</f>
        <v>0.29302777879784897</v>
      </c>
      <c r="K198" s="274">
        <f>IF(K$52=0,0,K$52/NMM_fec!K$52)</f>
        <v>0.2930277787978488</v>
      </c>
      <c r="L198" s="274">
        <f>IF(L$52=0,0,L$52/NMM_fec!L$52)</f>
        <v>0.29302777879784886</v>
      </c>
      <c r="M198" s="274">
        <f>IF(M$52=0,0,M$52/NMM_fec!M$52)</f>
        <v>0.29302777879784886</v>
      </c>
      <c r="N198" s="274">
        <f>IF(N$52=0,0,N$52/NMM_fec!N$52)</f>
        <v>0.29302777879784891</v>
      </c>
      <c r="O198" s="274">
        <f>IF(O$52=0,0,O$52/NMM_fec!O$52)</f>
        <v>0.29302777879784891</v>
      </c>
      <c r="P198" s="274">
        <f>IF(P$52=0,0,P$52/NMM_fec!P$52)</f>
        <v>0.29302777879784891</v>
      </c>
      <c r="Q198" s="274">
        <f>IF(Q$52=0,0,Q$52/NMM_fec!Q$52)</f>
        <v>0.2930277787978488</v>
      </c>
      <c r="R198" s="274">
        <f>IF(R$52=0,0,R$52/NMM_fec!R$52)</f>
        <v>0.2930277787978488</v>
      </c>
      <c r="S198" s="274">
        <f>IF(S$52=0,0,S$52/NMM_fec!S$52)</f>
        <v>0.30280602665935968</v>
      </c>
      <c r="T198" s="274">
        <f>IF(T$52=0,0,T$52/NMM_fec!T$52)</f>
        <v>0.31103822607346726</v>
      </c>
      <c r="U198" s="274">
        <f>IF(U$52=0,0,U$52/NMM_fec!U$52)</f>
        <v>0.31103822607346726</v>
      </c>
      <c r="V198" s="274">
        <f>IF(V$52=0,0,V$52/NMM_fec!V$52)</f>
        <v>0.31103822607346721</v>
      </c>
      <c r="W198" s="274">
        <f>IF(W$52=0,0,W$52/NMM_fec!W$52)</f>
        <v>0.32029868545379159</v>
      </c>
      <c r="X198" s="274">
        <f>IF(X$52=0,0,X$52/NMM_fec!X$52)</f>
        <v>0.32029868545379159</v>
      </c>
      <c r="Y198" s="274">
        <f>IF(Y$52=0,0,Y$52/NMM_fec!Y$52)</f>
        <v>0.32029868545379148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0.42486361090821584</v>
      </c>
      <c r="C199" s="275">
        <f>IF(C$53=0,0,C$53/NMM_fec!C$53)</f>
        <v>0.4251796923574096</v>
      </c>
      <c r="D199" s="275">
        <f>IF(D$53=0,0,D$53/NMM_fec!D$53)</f>
        <v>0.42921970794129594</v>
      </c>
      <c r="E199" s="275">
        <f>IF(E$53=0,0,E$53/NMM_fec!E$53)</f>
        <v>0.42597507160173104</v>
      </c>
      <c r="F199" s="275">
        <f>IF(F$53=0,0,F$53/NMM_fec!F$53)</f>
        <v>0.42498103789138436</v>
      </c>
      <c r="G199" s="275">
        <f>IF(G$53=0,0,G$53/NMM_fec!G$53)</f>
        <v>0.42826550000602565</v>
      </c>
      <c r="H199" s="275">
        <f>IF(H$53=0,0,H$53/NMM_fec!H$53)</f>
        <v>0.4286438029981256</v>
      </c>
      <c r="I199" s="275">
        <f>IF(I$53=0,0,I$53/NMM_fec!I$53)</f>
        <v>0.43276322395754702</v>
      </c>
      <c r="J199" s="275">
        <f>IF(J$53=0,0,J$53/NMM_fec!J$53)</f>
        <v>0.43495560308052539</v>
      </c>
      <c r="K199" s="275">
        <f>IF(K$53=0,0,K$53/NMM_fec!K$53)</f>
        <v>0.43465847620523268</v>
      </c>
      <c r="L199" s="275">
        <f>IF(L$53=0,0,L$53/NMM_fec!L$53)</f>
        <v>0.43220091412050565</v>
      </c>
      <c r="M199" s="275">
        <f>IF(M$53=0,0,M$53/NMM_fec!M$53)</f>
        <v>0.43283343160959098</v>
      </c>
      <c r="N199" s="275">
        <f>IF(N$53=0,0,N$53/NMM_fec!N$53)</f>
        <v>0.43336944804352862</v>
      </c>
      <c r="O199" s="275">
        <f>IF(O$53=0,0,O$53/NMM_fec!O$53)</f>
        <v>0.43816893540785379</v>
      </c>
      <c r="P199" s="275">
        <f>IF(P$53=0,0,P$53/NMM_fec!P$53)</f>
        <v>0.43451634318596138</v>
      </c>
      <c r="Q199" s="275">
        <f>IF(Q$53=0,0,Q$53/NMM_fec!Q$53)</f>
        <v>0.43070972803466284</v>
      </c>
      <c r="R199" s="275">
        <f>IF(R$53=0,0,R$53/NMM_fec!R$53)</f>
        <v>0.43230716870425029</v>
      </c>
      <c r="S199" s="275">
        <f>IF(S$53=0,0,S$53/NMM_fec!S$53)</f>
        <v>0.44647330933014812</v>
      </c>
      <c r="T199" s="275">
        <f>IF(T$53=0,0,T$53/NMM_fec!T$53)</f>
        <v>0.45848298359135536</v>
      </c>
      <c r="U199" s="275">
        <f>IF(U$53=0,0,U$53/NMM_fec!U$53)</f>
        <v>0.45748728748088918</v>
      </c>
      <c r="V199" s="275">
        <f>IF(V$53=0,0,V$53/NMM_fec!V$53)</f>
        <v>0.45628606967130259</v>
      </c>
      <c r="W199" s="275">
        <f>IF(W$53=0,0,W$53/NMM_fec!W$53)</f>
        <v>0.4711356673465375</v>
      </c>
      <c r="X199" s="275">
        <f>IF(X$53=0,0,X$53/NMM_fec!X$53)</f>
        <v>0.47223433277329802</v>
      </c>
      <c r="Y199" s="275">
        <f>IF(Y$53=0,0,Y$53/NMM_fec!Y$53)</f>
        <v>0.47423828000108015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0.34900901357234826</v>
      </c>
      <c r="C200" s="276">
        <f>IF(C$59=0,0,C$59/NMM_fec!C$59)</f>
        <v>0.35007271008165675</v>
      </c>
      <c r="D200" s="276">
        <f>IF(D$59=0,0,D$59/NMM_fec!D$59)</f>
        <v>0.35007271008165664</v>
      </c>
      <c r="E200" s="276">
        <f>IF(E$59=0,0,E$59/NMM_fec!E$59)</f>
        <v>0.3500727100816568</v>
      </c>
      <c r="F200" s="276">
        <f>IF(F$59=0,0,F$59/NMM_fec!F$59)</f>
        <v>0.35007271008165664</v>
      </c>
      <c r="G200" s="276">
        <f>IF(G$59=0,0,G$59/NMM_fec!G$59)</f>
        <v>0.35270774408750266</v>
      </c>
      <c r="H200" s="276">
        <f>IF(H$59=0,0,H$59/NMM_fec!H$59)</f>
        <v>0.35270774408750261</v>
      </c>
      <c r="I200" s="276">
        <f>IF(I$59=0,0,I$59/NMM_fec!I$59)</f>
        <v>0.35623502321659123</v>
      </c>
      <c r="J200" s="276">
        <f>IF(J$59=0,0,J$59/NMM_fec!J$59)</f>
        <v>0.35623502321659106</v>
      </c>
      <c r="K200" s="276">
        <f>IF(K$59=0,0,K$59/NMM_fec!K$59)</f>
        <v>0.35623502321659101</v>
      </c>
      <c r="L200" s="276">
        <f>IF(L$59=0,0,L$59/NMM_fec!L$59)</f>
        <v>0.35623502321659112</v>
      </c>
      <c r="M200" s="276">
        <f>IF(M$59=0,0,M$59/NMM_fec!M$59)</f>
        <v>0.35623502321659106</v>
      </c>
      <c r="N200" s="276">
        <f>IF(N$59=0,0,N$59/NMM_fec!N$59)</f>
        <v>0.35623502321659117</v>
      </c>
      <c r="O200" s="276">
        <f>IF(O$59=0,0,O$59/NMM_fec!O$59)</f>
        <v>0.35623502321659112</v>
      </c>
      <c r="P200" s="276">
        <f>IF(P$59=0,0,P$59/NMM_fec!P$59)</f>
        <v>0.35623502321659106</v>
      </c>
      <c r="Q200" s="276">
        <f>IF(Q$59=0,0,Q$59/NMM_fec!Q$59)</f>
        <v>0.35623502321659106</v>
      </c>
      <c r="R200" s="276">
        <f>IF(R$59=0,0,R$59/NMM_fec!R$59)</f>
        <v>0.35623502321659112</v>
      </c>
      <c r="S200" s="276">
        <f>IF(S$59=0,0,S$59/NMM_fec!S$59)</f>
        <v>0.36812247760147354</v>
      </c>
      <c r="T200" s="276">
        <f>IF(T$59=0,0,T$59/NMM_fec!T$59)</f>
        <v>0.37813039480795574</v>
      </c>
      <c r="U200" s="276">
        <f>IF(U$59=0,0,U$59/NMM_fec!U$59)</f>
        <v>0.37813039480795563</v>
      </c>
      <c r="V200" s="276">
        <f>IF(V$59=0,0,V$59/NMM_fec!V$59)</f>
        <v>0.37813039480795574</v>
      </c>
      <c r="W200" s="276">
        <f>IF(W$59=0,0,W$59/NMM_fec!W$59)</f>
        <v>0.38938837169970281</v>
      </c>
      <c r="X200" s="276">
        <f>IF(X$59=0,0,X$59/NMM_fec!X$59)</f>
        <v>0.38938837169970281</v>
      </c>
      <c r="Y200" s="276">
        <f>IF(Y$59=0,0,Y$59/NMM_fec!Y$59)</f>
        <v>0.38938837169970264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0.26628336618932263</v>
      </c>
      <c r="C201" s="276">
        <f>IF(C$60=0,0,C$60/NMM_fec!C$60)</f>
        <v>0.26834158576551886</v>
      </c>
      <c r="D201" s="276">
        <f>IF(D$60=0,0,D$60/NMM_fec!D$60)</f>
        <v>0.26814882508209409</v>
      </c>
      <c r="E201" s="276">
        <f>IF(E$60=0,0,E$60/NMM_fec!E$60)</f>
        <v>0.26735276192312224</v>
      </c>
      <c r="F201" s="276">
        <f>IF(F$60=0,0,F$60/NMM_fec!F$60)</f>
        <v>0.26658826701761895</v>
      </c>
      <c r="G201" s="276">
        <f>IF(G$60=0,0,G$60/NMM_fec!G$60)</f>
        <v>0.26904213117131515</v>
      </c>
      <c r="H201" s="276">
        <f>IF(H$60=0,0,H$60/NMM_fec!H$60)</f>
        <v>0.26945908985448397</v>
      </c>
      <c r="I201" s="276">
        <f>IF(I$60=0,0,I$60/NMM_fec!I$60)</f>
        <v>0.2677900386260485</v>
      </c>
      <c r="J201" s="276">
        <f>IF(J$60=0,0,J$60/NMM_fec!J$60)</f>
        <v>0.26695003661473576</v>
      </c>
      <c r="K201" s="276">
        <f>IF(K$60=0,0,K$60/NMM_fec!K$60)</f>
        <v>0.26701865416941201</v>
      </c>
      <c r="L201" s="276">
        <f>IF(L$60=0,0,L$60/NMM_fec!L$60)</f>
        <v>0.26716680041608987</v>
      </c>
      <c r="M201" s="276">
        <f>IF(M$60=0,0,M$60/NMM_fec!M$60)</f>
        <v>0.26747250296289565</v>
      </c>
      <c r="N201" s="276">
        <f>IF(N$60=0,0,N$60/NMM_fec!N$60)</f>
        <v>0.26734941491613096</v>
      </c>
      <c r="O201" s="276">
        <f>IF(O$60=0,0,O$60/NMM_fec!O$60)</f>
        <v>0.26755972262553213</v>
      </c>
      <c r="P201" s="276">
        <f>IF(P$60=0,0,P$60/NMM_fec!P$60)</f>
        <v>0.26686100938248725</v>
      </c>
      <c r="Q201" s="276">
        <f>IF(Q$60=0,0,Q$60/NMM_fec!Q$60)</f>
        <v>0.2678254309205424</v>
      </c>
      <c r="R201" s="276">
        <f>IF(R$60=0,0,R$60/NMM_fec!R$60)</f>
        <v>0.26780475465038595</v>
      </c>
      <c r="S201" s="276">
        <f>IF(S$60=0,0,S$60/NMM_fec!S$60)</f>
        <v>0.27589477758021941</v>
      </c>
      <c r="T201" s="276">
        <f>IF(T$60=0,0,T$60/NMM_fec!T$60)</f>
        <v>0.28368587349679025</v>
      </c>
      <c r="U201" s="276">
        <f>IF(U$60=0,0,U$60/NMM_fec!U$60)</f>
        <v>0.28507519431991629</v>
      </c>
      <c r="V201" s="276">
        <f>IF(V$60=0,0,V$60/NMM_fec!V$60)</f>
        <v>0.28504287141248352</v>
      </c>
      <c r="W201" s="276">
        <f>IF(W$60=0,0,W$60/NMM_fec!W$60)</f>
        <v>0.29370426904075581</v>
      </c>
      <c r="X201" s="276">
        <f>IF(X$60=0,0,X$60/NMM_fec!X$60)</f>
        <v>0.29352381661177995</v>
      </c>
      <c r="Y201" s="276">
        <f>IF(Y$60=0,0,Y$60/NMM_fec!Y$60)</f>
        <v>0.29409786116103387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0.34837528551691771</v>
      </c>
      <c r="C202" s="276">
        <f>IF(C$79=0,0,C$79/NMM_fec!C$79)</f>
        <v>0.34961347771858303</v>
      </c>
      <c r="D202" s="276">
        <f>IF(D$79=0,0,D$79/NMM_fec!D$79)</f>
        <v>0.34976698383065674</v>
      </c>
      <c r="E202" s="276">
        <f>IF(E$79=0,0,E$79/NMM_fec!E$79)</f>
        <v>0.34947128100173153</v>
      </c>
      <c r="F202" s="276">
        <f>IF(F$79=0,0,F$79/NMM_fec!F$79)</f>
        <v>0.34945036967664866</v>
      </c>
      <c r="G202" s="276">
        <f>IF(G$79=0,0,G$79/NMM_fec!G$79)</f>
        <v>0.351986391392203</v>
      </c>
      <c r="H202" s="276">
        <f>IF(H$79=0,0,H$79/NMM_fec!H$79)</f>
        <v>0.35167917762604956</v>
      </c>
      <c r="I202" s="276">
        <f>IF(I$79=0,0,I$79/NMM_fec!I$79)</f>
        <v>0.35541474861124206</v>
      </c>
      <c r="J202" s="276">
        <f>IF(J$79=0,0,J$79/NMM_fec!J$79)</f>
        <v>0.35524815111986963</v>
      </c>
      <c r="K202" s="276">
        <f>IF(K$79=0,0,K$79/NMM_fec!K$79)</f>
        <v>0.35541505833072246</v>
      </c>
      <c r="L202" s="276">
        <f>IF(L$79=0,0,L$79/NMM_fec!L$79)</f>
        <v>0.35537616616990286</v>
      </c>
      <c r="M202" s="276">
        <f>IF(M$79=0,0,M$79/NMM_fec!M$79)</f>
        <v>0.35538438726228994</v>
      </c>
      <c r="N202" s="276">
        <f>IF(N$79=0,0,N$79/NMM_fec!N$79)</f>
        <v>0.35560787982313358</v>
      </c>
      <c r="O202" s="276">
        <f>IF(O$79=0,0,O$79/NMM_fec!O$79)</f>
        <v>0.35607982111472164</v>
      </c>
      <c r="P202" s="276">
        <f>IF(P$79=0,0,P$79/NMM_fec!P$79)</f>
        <v>0.35612734924057643</v>
      </c>
      <c r="Q202" s="276">
        <f>IF(Q$79=0,0,Q$79/NMM_fec!Q$79)</f>
        <v>0.35572219346758305</v>
      </c>
      <c r="R202" s="276">
        <f>IF(R$79=0,0,R$79/NMM_fec!R$79)</f>
        <v>0.35581357112080048</v>
      </c>
      <c r="S202" s="276">
        <f>IF(S$79=0,0,S$79/NMM_fec!S$79)</f>
        <v>0.36787350617757664</v>
      </c>
      <c r="T202" s="276">
        <f>IF(T$79=0,0,T$79/NMM_fec!T$79)</f>
        <v>0.3781317383416638</v>
      </c>
      <c r="U202" s="276">
        <f>IF(U$79=0,0,U$79/NMM_fec!U$79)</f>
        <v>0.37758938722097107</v>
      </c>
      <c r="V202" s="276">
        <f>IF(V$79=0,0,V$79/NMM_fec!V$79)</f>
        <v>0.37752349693146714</v>
      </c>
      <c r="W202" s="276">
        <f>IF(W$79=0,0,W$79/NMM_fec!W$79)</f>
        <v>0.38876903387180695</v>
      </c>
      <c r="X202" s="276">
        <f>IF(X$79=0,0,X$79/NMM_fec!X$79)</f>
        <v>0.38888584302819784</v>
      </c>
      <c r="Y202" s="276">
        <f>IF(Y$79=0,0,Y$79/NMM_fec!Y$79)</f>
        <v>0.3887973326443796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0.29031089659520015</v>
      </c>
      <c r="C203" s="277">
        <f>IF(C$89=0,0,C$89/NMM_fec!C$89)</f>
        <v>0.29084572938370662</v>
      </c>
      <c r="D203" s="277">
        <f>IF(D$89=0,0,D$89/NMM_fec!D$89)</f>
        <v>0.29336150619116247</v>
      </c>
      <c r="E203" s="277">
        <f>IF(E$89=0,0,E$89/NMM_fec!E$89)</f>
        <v>0.29179493752963248</v>
      </c>
      <c r="F203" s="277">
        <f>IF(F$89=0,0,F$89/NMM_fec!F$89)</f>
        <v>0.2914611752607652</v>
      </c>
      <c r="G203" s="277">
        <f>IF(G$89=0,0,G$89/NMM_fec!G$89)</f>
        <v>0.29391286017021961</v>
      </c>
      <c r="H203" s="277">
        <f>IF(H$89=0,0,H$89/NMM_fec!H$89)</f>
        <v>0.29376439093676937</v>
      </c>
      <c r="I203" s="277">
        <f>IF(I$89=0,0,I$89/NMM_fec!I$89)</f>
        <v>0.29602042746748847</v>
      </c>
      <c r="J203" s="277">
        <f>IF(J$89=0,0,J$89/NMM_fec!J$89)</f>
        <v>0.29713717445108223</v>
      </c>
      <c r="K203" s="277">
        <f>IF(K$89=0,0,K$89/NMM_fec!K$89)</f>
        <v>0.29704729658531798</v>
      </c>
      <c r="L203" s="277">
        <f>IF(L$89=0,0,L$89/NMM_fec!L$89)</f>
        <v>0.29593563040608739</v>
      </c>
      <c r="M203" s="277">
        <f>IF(M$89=0,0,M$89/NMM_fec!M$89)</f>
        <v>0.29600982748175669</v>
      </c>
      <c r="N203" s="277">
        <f>IF(N$89=0,0,N$89/NMM_fec!N$89)</f>
        <v>0.29613347369148035</v>
      </c>
      <c r="O203" s="277">
        <f>IF(O$89=0,0,O$89/NMM_fec!O$89)</f>
        <v>0.29884204431412359</v>
      </c>
      <c r="P203" s="277">
        <f>IF(P$89=0,0,P$89/NMM_fec!P$89)</f>
        <v>0.29707267963012313</v>
      </c>
      <c r="Q203" s="277">
        <f>IF(Q$89=0,0,Q$89/NMM_fec!Q$89)</f>
        <v>0.29582991946834319</v>
      </c>
      <c r="R203" s="277">
        <f>IF(R$89=0,0,R$89/NMM_fec!R$89)</f>
        <v>0.29653731269725941</v>
      </c>
      <c r="S203" s="277">
        <f>IF(S$89=0,0,S$89/NMM_fec!S$89)</f>
        <v>0.30579488350694017</v>
      </c>
      <c r="T203" s="277">
        <f>IF(T$89=0,0,T$89/NMM_fec!T$89)</f>
        <v>0.31435927181132917</v>
      </c>
      <c r="U203" s="277">
        <f>IF(U$89=0,0,U$89/NMM_fec!U$89)</f>
        <v>0.31499432744152134</v>
      </c>
      <c r="V203" s="277">
        <f>IF(V$89=0,0,V$89/NMM_fec!V$89)</f>
        <v>0.31436499808665086</v>
      </c>
      <c r="W203" s="277">
        <f>IF(W$89=0,0,W$89/NMM_fec!W$89)</f>
        <v>0.32415353135916036</v>
      </c>
      <c r="X203" s="277">
        <f>IF(X$89=0,0,X$89/NMM_fec!X$89)</f>
        <v>0.32447831498987462</v>
      </c>
      <c r="Y203" s="277">
        <f>IF(Y$89=0,0,Y$89/NMM_fec!Y$89)</f>
        <v>0.32587328814658445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0.41612772360042377</v>
      </c>
      <c r="C205" s="320">
        <f>IF(C$99=0,0,C$99/NMM_fec!C$99)</f>
        <v>0.4160251292988415</v>
      </c>
      <c r="D205" s="320">
        <f>IF(D$99=0,0,D$99/NMM_fec!D$99)</f>
        <v>0.42026178805637571</v>
      </c>
      <c r="E205" s="320">
        <f>IF(E$99=0,0,E$99/NMM_fec!E$99)</f>
        <v>0.41933116900917933</v>
      </c>
      <c r="F205" s="320">
        <f>IF(F$99=0,0,F$99/NMM_fec!F$99)</f>
        <v>0.4200923827080697</v>
      </c>
      <c r="G205" s="320">
        <f>IF(G$99=0,0,G$99/NMM_fec!G$99)</f>
        <v>0.42252459228145856</v>
      </c>
      <c r="H205" s="320">
        <f>IF(H$99=0,0,H$99/NMM_fec!H$99)</f>
        <v>0.424747910058204</v>
      </c>
      <c r="I205" s="320">
        <f>IF(I$99=0,0,I$99/NMM_fec!I$99)</f>
        <v>0.42573037247590423</v>
      </c>
      <c r="J205" s="320">
        <f>IF(J$99=0,0,J$99/NMM_fec!J$99)</f>
        <v>0.42708063187505452</v>
      </c>
      <c r="K205" s="320">
        <f>IF(K$99=0,0,K$99/NMM_fec!K$99)</f>
        <v>0.4271258187436161</v>
      </c>
      <c r="L205" s="320">
        <f>IF(L$99=0,0,L$99/NMM_fec!L$99)</f>
        <v>0.43032331972894444</v>
      </c>
      <c r="M205" s="320">
        <f>IF(M$99=0,0,M$99/NMM_fec!M$99)</f>
        <v>0.43022812768632585</v>
      </c>
      <c r="N205" s="320">
        <f>IF(N$99=0,0,N$99/NMM_fec!N$99)</f>
        <v>0.43576474107548985</v>
      </c>
      <c r="O205" s="320">
        <f>IF(O$99=0,0,O$99/NMM_fec!O$99)</f>
        <v>0.43930730858717704</v>
      </c>
      <c r="P205" s="320">
        <f>IF(P$99=0,0,P$99/NMM_fec!P$99)</f>
        <v>0.43695379520944994</v>
      </c>
      <c r="Q205" s="320">
        <f>IF(Q$99=0,0,Q$99/NMM_fec!Q$99)</f>
        <v>0.44291707275774433</v>
      </c>
      <c r="R205" s="320">
        <f>IF(R$99=0,0,R$99/NMM_fec!R$99)</f>
        <v>0.45092064837182683</v>
      </c>
      <c r="S205" s="320">
        <f>IF(S$99=0,0,S$99/NMM_fec!S$99)</f>
        <v>0.45203810030206931</v>
      </c>
      <c r="T205" s="320">
        <f>IF(T$99=0,0,T$99/NMM_fec!T$99)</f>
        <v>0.46017317896489268</v>
      </c>
      <c r="U205" s="320">
        <f>IF(U$99=0,0,U$99/NMM_fec!U$99)</f>
        <v>0.46375261251812094</v>
      </c>
      <c r="V205" s="320">
        <f>IF(V$99=0,0,V$99/NMM_fec!V$99)</f>
        <v>0.47131233293794045</v>
      </c>
      <c r="W205" s="320">
        <f>IF(W$99=0,0,W$99/NMM_fec!W$99)</f>
        <v>0.48183778312976183</v>
      </c>
      <c r="X205" s="320">
        <f>IF(X$99=0,0,X$99/NMM_fec!X$99)</f>
        <v>0.49195364484741871</v>
      </c>
      <c r="Y205" s="320">
        <f>IF(Y$99=0,0,Y$99/NMM_fec!Y$99)</f>
        <v>0.49393547926281334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0.40138351972834835</v>
      </c>
      <c r="C206" s="273">
        <f>IF(C$100=0,0,C$100/NMM_fec!C$100)</f>
        <v>0.40168482721633458</v>
      </c>
      <c r="D206" s="273">
        <f>IF(D$100=0,0,D$100/NMM_fec!D$100)</f>
        <v>0.40253161177236479</v>
      </c>
      <c r="E206" s="273">
        <f>IF(E$100=0,0,E$100/NMM_fec!E$100)</f>
        <v>0.40337993473330269</v>
      </c>
      <c r="F206" s="273">
        <f>IF(F$100=0,0,F$100/NMM_fec!F$100)</f>
        <v>0.40444588466837189</v>
      </c>
      <c r="G206" s="273">
        <f>IF(G$100=0,0,G$100/NMM_fec!G$100)</f>
        <v>0.40643964200745569</v>
      </c>
      <c r="H206" s="273">
        <f>IF(H$100=0,0,H$100/NMM_fec!H$100)</f>
        <v>0.40886199685764818</v>
      </c>
      <c r="I206" s="273">
        <f>IF(I$100=0,0,I$100/NMM_fec!I$100)</f>
        <v>0.41083216949381263</v>
      </c>
      <c r="J206" s="273">
        <f>IF(J$100=0,0,J$100/NMM_fec!J$100)</f>
        <v>0.41083216949381263</v>
      </c>
      <c r="K206" s="273">
        <f>IF(K$100=0,0,K$100/NMM_fec!K$100)</f>
        <v>0.41083216949381268</v>
      </c>
      <c r="L206" s="273">
        <f>IF(L$100=0,0,L$100/NMM_fec!L$100)</f>
        <v>0.41512624559843347</v>
      </c>
      <c r="M206" s="273">
        <f>IF(M$100=0,0,M$100/NMM_fec!M$100)</f>
        <v>0.41512624559843342</v>
      </c>
      <c r="N206" s="273">
        <f>IF(N$100=0,0,N$100/NMM_fec!N$100)</f>
        <v>0.42030639410394821</v>
      </c>
      <c r="O206" s="273">
        <f>IF(O$100=0,0,O$100/NMM_fec!O$100)</f>
        <v>0.42030639410394838</v>
      </c>
      <c r="P206" s="273">
        <f>IF(P$100=0,0,P$100/NMM_fec!P$100)</f>
        <v>0.42030639410394849</v>
      </c>
      <c r="Q206" s="273">
        <f>IF(Q$100=0,0,Q$100/NMM_fec!Q$100)</f>
        <v>0.42714712903204366</v>
      </c>
      <c r="R206" s="273">
        <f>IF(R$100=0,0,R$100/NMM_fec!R$100)</f>
        <v>0.43405585553225778</v>
      </c>
      <c r="S206" s="273">
        <f>IF(S$100=0,0,S$100/NMM_fec!S$100)</f>
        <v>0.43611757411090551</v>
      </c>
      <c r="T206" s="273">
        <f>IF(T$100=0,0,T$100/NMM_fec!T$100)</f>
        <v>0.44357851012631971</v>
      </c>
      <c r="U206" s="273">
        <f>IF(U$100=0,0,U$100/NMM_fec!U$100)</f>
        <v>0.44579571362083642</v>
      </c>
      <c r="V206" s="273">
        <f>IF(V$100=0,0,V$100/NMM_fec!V$100)</f>
        <v>0.45379025896478042</v>
      </c>
      <c r="W206" s="273">
        <f>IF(W$100=0,0,W$100/NMM_fec!W$100)</f>
        <v>0.46338637470700694</v>
      </c>
      <c r="X206" s="273">
        <f>IF(X$100=0,0,X$100/NMM_fec!X$100)</f>
        <v>0.47204773723630655</v>
      </c>
      <c r="Y206" s="273">
        <f>IF(Y$100=0,0,Y$100/NMM_fec!Y$100)</f>
        <v>0.47286436569215312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0.10418372966133034</v>
      </c>
      <c r="C207" s="274">
        <f>IF(C$101=0,0,C$101/NMM_fec!C$101)</f>
        <v>0.10426193750079159</v>
      </c>
      <c r="D207" s="274">
        <f>IF(D$101=0,0,D$101/NMM_fec!D$101)</f>
        <v>0.10448173021506772</v>
      </c>
      <c r="E207" s="274">
        <f>IF(E$101=0,0,E$101/NMM_fec!E$101)</f>
        <v>0.10470192224011073</v>
      </c>
      <c r="F207" s="274">
        <f>IF(F$101=0,0,F$101/NMM_fec!F$101)</f>
        <v>0.10497860186049708</v>
      </c>
      <c r="G207" s="274">
        <f>IF(G$101=0,0,G$101/NMM_fec!G$101)</f>
        <v>0.1054961046113972</v>
      </c>
      <c r="H207" s="274">
        <f>IF(H$101=0,0,H$101/NMM_fec!H$101)</f>
        <v>0.10612485479782</v>
      </c>
      <c r="I207" s="274">
        <f>IF(I$101=0,0,I$101/NMM_fec!I$101)</f>
        <v>0.10663623586660741</v>
      </c>
      <c r="J207" s="274">
        <f>IF(J$101=0,0,J$101/NMM_fec!J$101)</f>
        <v>0.10663623586660739</v>
      </c>
      <c r="K207" s="274">
        <f>IF(K$101=0,0,K$101/NMM_fec!K$101)</f>
        <v>0.10663623586660738</v>
      </c>
      <c r="L207" s="274">
        <f>IF(L$101=0,0,L$101/NMM_fec!L$101)</f>
        <v>0.10775081292829586</v>
      </c>
      <c r="M207" s="274">
        <f>IF(M$101=0,0,M$101/NMM_fec!M$101)</f>
        <v>0.10775081292829586</v>
      </c>
      <c r="N207" s="274">
        <f>IF(N$101=0,0,N$101/NMM_fec!N$101)</f>
        <v>0.10909538031828077</v>
      </c>
      <c r="O207" s="274">
        <f>IF(O$101=0,0,O$101/NMM_fec!O$101)</f>
        <v>0.10909538031828075</v>
      </c>
      <c r="P207" s="274">
        <f>IF(P$101=0,0,P$101/NMM_fec!P$101)</f>
        <v>0.10909538031828075</v>
      </c>
      <c r="Q207" s="274">
        <f>IF(Q$101=0,0,Q$101/NMM_fec!Q$101)</f>
        <v>0.11087097209872021</v>
      </c>
      <c r="R207" s="274">
        <f>IF(R$101=0,0,R$101/NMM_fec!R$101)</f>
        <v>0.11266421187719815</v>
      </c>
      <c r="S207" s="274">
        <f>IF(S$101=0,0,S$101/NMM_fec!S$101)</f>
        <v>0.1131993547529718</v>
      </c>
      <c r="T207" s="274">
        <f>IF(T$101=0,0,T$101/NMM_fec!T$101)</f>
        <v>0.11513592689070301</v>
      </c>
      <c r="U207" s="274">
        <f>IF(U$101=0,0,U$101/NMM_fec!U$101)</f>
        <v>0.11571142767268135</v>
      </c>
      <c r="V207" s="274">
        <f>IF(V$101=0,0,V$101/NMM_fec!V$101)</f>
        <v>0.11778650427633067</v>
      </c>
      <c r="W207" s="274">
        <f>IF(W$101=0,0,W$101/NMM_fec!W$101)</f>
        <v>0.12027728697952589</v>
      </c>
      <c r="X207" s="274">
        <f>IF(X$101=0,0,X$101/NMM_fec!X$101)</f>
        <v>0.12273740903734549</v>
      </c>
      <c r="Y207" s="274">
        <f>IF(Y$101=0,0,Y$101/NMM_fec!Y$101)</f>
        <v>0.12273740903734552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0.56926508164682343</v>
      </c>
      <c r="C208" s="274">
        <f>IF(C$102=0,0,C$102/NMM_fec!C$102)</f>
        <v>0.56969241317220687</v>
      </c>
      <c r="D208" s="274">
        <f>IF(D$102=0,0,D$102/NMM_fec!D$102)</f>
        <v>0.57089337149693298</v>
      </c>
      <c r="E208" s="274">
        <f>IF(E$102=0,0,E$102/NMM_fec!E$102)</f>
        <v>0.57209651167555364</v>
      </c>
      <c r="F208" s="274">
        <f>IF(F$102=0,0,F$102/NMM_fec!F$102)</f>
        <v>0.57360830288519082</v>
      </c>
      <c r="G208" s="274">
        <f>IF(G$102=0,0,G$102/NMM_fec!G$102)</f>
        <v>0.57643596366006711</v>
      </c>
      <c r="H208" s="274">
        <f>IF(H$102=0,0,H$102/NMM_fec!H$102)</f>
        <v>0.57987148595681071</v>
      </c>
      <c r="I208" s="274">
        <f>IF(I$102=0,0,I$102/NMM_fec!I$102)</f>
        <v>0.58266569755609021</v>
      </c>
      <c r="J208" s="274">
        <f>IF(J$102=0,0,J$102/NMM_fec!J$102)</f>
        <v>0.58266569755609032</v>
      </c>
      <c r="K208" s="274">
        <f>IF(K$102=0,0,K$102/NMM_fec!K$102)</f>
        <v>0.58266569755609021</v>
      </c>
      <c r="L208" s="274">
        <f>IF(L$102=0,0,L$102/NMM_fec!L$102)</f>
        <v>0.58875580206747902</v>
      </c>
      <c r="M208" s="274">
        <f>IF(M$102=0,0,M$102/NMM_fec!M$102)</f>
        <v>0.5887558020674788</v>
      </c>
      <c r="N208" s="274">
        <f>IF(N$102=0,0,N$102/NMM_fec!N$102)</f>
        <v>0.59610258517389647</v>
      </c>
      <c r="O208" s="274">
        <f>IF(O$102=0,0,O$102/NMM_fec!O$102)</f>
        <v>0.59610258517389614</v>
      </c>
      <c r="P208" s="274">
        <f>IF(P$102=0,0,P$102/NMM_fec!P$102)</f>
        <v>0.59610258517389614</v>
      </c>
      <c r="Q208" s="274">
        <f>IF(Q$102=0,0,Q$102/NMM_fec!Q$102)</f>
        <v>0.60580450699171795</v>
      </c>
      <c r="R208" s="274">
        <f>IF(R$102=0,0,R$102/NMM_fec!R$102)</f>
        <v>0.61560285834874806</v>
      </c>
      <c r="S208" s="274">
        <f>IF(S$102=0,0,S$102/NMM_fec!S$102)</f>
        <v>0.61852690564346757</v>
      </c>
      <c r="T208" s="274">
        <f>IF(T$102=0,0,T$102/NMM_fec!T$102)</f>
        <v>0.62910843214174317</v>
      </c>
      <c r="U208" s="274">
        <f>IF(U$102=0,0,U$102/NMM_fec!U$102)</f>
        <v>0.63225299704363025</v>
      </c>
      <c r="V208" s="274">
        <f>IF(V$102=0,0,V$102/NMM_fec!V$102)</f>
        <v>0.64359131883379617</v>
      </c>
      <c r="W208" s="274">
        <f>IF(W$102=0,0,W$102/NMM_fec!W$102)</f>
        <v>0.65584818886614982</v>
      </c>
      <c r="X208" s="274">
        <f>IF(X$102=0,0,X$102/NMM_fec!X$102)</f>
        <v>0.66687937189526802</v>
      </c>
      <c r="Y208" s="274">
        <f>IF(Y$102=0,0,Y$102/NMM_fec!Y$102)</f>
        <v>0.67064330873823186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0.39766677944094442</v>
      </c>
      <c r="C209" s="274">
        <f>IF(C$103=0,0,C$103/NMM_fec!C$103)</f>
        <v>0.39796529687496901</v>
      </c>
      <c r="D209" s="274">
        <f>IF(D$103=0,0,D$103/NMM_fec!D$103)</f>
        <v>0.39880424035601819</v>
      </c>
      <c r="E209" s="274">
        <f>IF(E$103=0,0,E$103/NMM_fec!E$103)</f>
        <v>0.39964470799661889</v>
      </c>
      <c r="F209" s="274">
        <f>IF(F$103=0,0,F$103/NMM_fec!F$103)</f>
        <v>0.40070078742412291</v>
      </c>
      <c r="G209" s="274">
        <f>IF(G$103=0,0,G$103/NMM_fec!G$103)</f>
        <v>0.40267608292344176</v>
      </c>
      <c r="H209" s="274">
        <f>IF(H$103=0,0,H$103/NMM_fec!H$103)</f>
        <v>0.4050760071968425</v>
      </c>
      <c r="I209" s="274">
        <f>IF(I$103=0,0,I$103/NMM_fec!I$103)</f>
        <v>0.40702793638341339</v>
      </c>
      <c r="J209" s="274">
        <f>IF(J$103=0,0,J$103/NMM_fec!J$103)</f>
        <v>0.40702793638341339</v>
      </c>
      <c r="K209" s="274">
        <f>IF(K$103=0,0,K$103/NMM_fec!K$103)</f>
        <v>0.40702793638341317</v>
      </c>
      <c r="L209" s="274">
        <f>IF(L$103=0,0,L$103/NMM_fec!L$103)</f>
        <v>0.41128225010400288</v>
      </c>
      <c r="M209" s="274">
        <f>IF(M$103=0,0,M$103/NMM_fec!M$103)</f>
        <v>0.41128225010400299</v>
      </c>
      <c r="N209" s="274">
        <f>IF(N$103=0,0,N$103/NMM_fec!N$103)</f>
        <v>0.41641443135202255</v>
      </c>
      <c r="O209" s="274">
        <f>IF(O$103=0,0,O$103/NMM_fec!O$103)</f>
        <v>0.41641443135202255</v>
      </c>
      <c r="P209" s="274">
        <f>IF(P$103=0,0,P$103/NMM_fec!P$103)</f>
        <v>0.4164144313520225</v>
      </c>
      <c r="Q209" s="274">
        <f>IF(Q$103=0,0,Q$103/NMM_fec!Q$103)</f>
        <v>0.42319182228652319</v>
      </c>
      <c r="R209" s="274">
        <f>IF(R$103=0,0,R$103/NMM_fec!R$103)</f>
        <v>0.43003657520322919</v>
      </c>
      <c r="S209" s="274">
        <f>IF(S$103=0,0,S$103/NMM_fec!S$103)</f>
        <v>0.4320792026330732</v>
      </c>
      <c r="T209" s="274">
        <f>IF(T$103=0,0,T$103/NMM_fec!T$103)</f>
        <v>0.43947105170269302</v>
      </c>
      <c r="U209" s="274">
        <f>IF(U$103=0,0,U$103/NMM_fec!U$103)</f>
        <v>0.44166772428562928</v>
      </c>
      <c r="V209" s="274">
        <f>IF(V$103=0,0,V$103/NMM_fec!V$103)</f>
        <v>0.44958824155592586</v>
      </c>
      <c r="W209" s="274">
        <f>IF(W$103=0,0,W$103/NMM_fec!W$103)</f>
        <v>0.459095498966336</v>
      </c>
      <c r="X209" s="274">
        <f>IF(X$103=0,0,X$103/NMM_fec!X$103)</f>
        <v>0.46848572543399014</v>
      </c>
      <c r="Y209" s="274">
        <f>IF(Y$103=0,0,Y$103/NMM_fec!Y$103)</f>
        <v>0.46848572543399009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0.58768899779196415</v>
      </c>
      <c r="C210" s="275">
        <f>IF(C$104=0,0,C$104/NMM_fec!C$104)</f>
        <v>0.58677934089391304</v>
      </c>
      <c r="D210" s="275">
        <f>IF(D$104=0,0,D$104/NMM_fec!D$104)</f>
        <v>0.59360359305299282</v>
      </c>
      <c r="E210" s="275">
        <f>IF(E$104=0,0,E$104/NMM_fec!E$104)</f>
        <v>0.59035786037150029</v>
      </c>
      <c r="F210" s="275">
        <f>IF(F$104=0,0,F$104/NMM_fec!F$104)</f>
        <v>0.59053663857719119</v>
      </c>
      <c r="G210" s="275">
        <f>IF(G$104=0,0,G$104/NMM_fec!G$104)</f>
        <v>0.59356636857464196</v>
      </c>
      <c r="H210" s="275">
        <f>IF(H$104=0,0,H$104/NMM_fec!H$104)</f>
        <v>0.59763143137886876</v>
      </c>
      <c r="I210" s="275">
        <f>IF(I$104=0,0,I$104/NMM_fec!I$104)</f>
        <v>0.60027921556342267</v>
      </c>
      <c r="J210" s="275">
        <f>IF(J$104=0,0,J$104/NMM_fec!J$104)</f>
        <v>0.60332023094389864</v>
      </c>
      <c r="K210" s="275">
        <f>IF(K$104=0,0,K$104/NMM_fec!K$104)</f>
        <v>0.60290809082258068</v>
      </c>
      <c r="L210" s="275">
        <f>IF(L$104=0,0,L$104/NMM_fec!L$104)</f>
        <v>0.60576529536100698</v>
      </c>
      <c r="M210" s="275">
        <f>IF(M$104=0,0,M$104/NMM_fec!M$104)</f>
        <v>0.60665182088901637</v>
      </c>
      <c r="N210" s="275">
        <f>IF(N$104=0,0,N$104/NMM_fec!N$104)</f>
        <v>0.61498256533513074</v>
      </c>
      <c r="O210" s="275">
        <f>IF(O$104=0,0,O$104/NMM_fec!O$104)</f>
        <v>0.62179338475244572</v>
      </c>
      <c r="P210" s="275">
        <f>IF(P$104=0,0,P$104/NMM_fec!P$104)</f>
        <v>0.61661009242557974</v>
      </c>
      <c r="Q210" s="275">
        <f>IF(Q$104=0,0,Q$104/NMM_fec!Q$104)</f>
        <v>0.62115600555150807</v>
      </c>
      <c r="R210" s="275">
        <f>IF(R$104=0,0,R$104/NMM_fec!R$104)</f>
        <v>0.63354369400617772</v>
      </c>
      <c r="S210" s="275">
        <f>IF(S$104=0,0,S$104/NMM_fec!S$104)</f>
        <v>0.63618274180033751</v>
      </c>
      <c r="T210" s="275">
        <f>IF(T$104=0,0,T$104/NMM_fec!T$104)</f>
        <v>0.64688527010631136</v>
      </c>
      <c r="U210" s="275">
        <f>IF(U$104=0,0,U$104/NMM_fec!U$104)</f>
        <v>0.64870681660503915</v>
      </c>
      <c r="V210" s="275">
        <f>IF(V$104=0,0,V$104/NMM_fec!V$104)</f>
        <v>0.65860636227917391</v>
      </c>
      <c r="W210" s="275">
        <f>IF(W$104=0,0,W$104/NMM_fec!W$104)</f>
        <v>0.67434384245371948</v>
      </c>
      <c r="X210" s="275">
        <f>IF(X$104=0,0,X$104/NMM_fec!X$104)</f>
        <v>0.68974140689813512</v>
      </c>
      <c r="Y210" s="275">
        <f>IF(Y$104=0,0,Y$104/NMM_fec!Y$104)</f>
        <v>0.6926683549921524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0.40255742701179398</v>
      </c>
      <c r="C211" s="276">
        <f>IF(C$110=0,0,C$110/NMM_fec!C$110)</f>
        <v>0.40263213302365186</v>
      </c>
      <c r="D211" s="276">
        <f>IF(D$110=0,0,D$110/NMM_fec!D$110)</f>
        <v>0.40609215360343265</v>
      </c>
      <c r="E211" s="276">
        <f>IF(E$110=0,0,E$110/NMM_fec!E$110)</f>
        <v>0.40606484261876186</v>
      </c>
      <c r="F211" s="276">
        <f>IF(F$110=0,0,F$110/NMM_fec!F$110)</f>
        <v>0.40704918773593879</v>
      </c>
      <c r="G211" s="276">
        <f>IF(G$110=0,0,G$110/NMM_fec!G$110)</f>
        <v>0.40937868113738329</v>
      </c>
      <c r="H211" s="276">
        <f>IF(H$110=0,0,H$110/NMM_fec!H$110)</f>
        <v>0.41140487521057634</v>
      </c>
      <c r="I211" s="276">
        <f>IF(I$110=0,0,I$110/NMM_fec!I$110)</f>
        <v>0.41225744552621535</v>
      </c>
      <c r="J211" s="276">
        <f>IF(J$110=0,0,J$110/NMM_fec!J$110)</f>
        <v>0.41305477023225573</v>
      </c>
      <c r="K211" s="276">
        <f>IF(K$110=0,0,K$110/NMM_fec!K$110)</f>
        <v>0.41339033222573673</v>
      </c>
      <c r="L211" s="276">
        <f>IF(L$110=0,0,L$110/NMM_fec!L$110)</f>
        <v>0.41713492470652191</v>
      </c>
      <c r="M211" s="276">
        <f>IF(M$110=0,0,M$110/NMM_fec!M$110)</f>
        <v>0.41671201642617745</v>
      </c>
      <c r="N211" s="276">
        <f>IF(N$110=0,0,N$110/NMM_fec!N$110)</f>
        <v>0.42203600704448901</v>
      </c>
      <c r="O211" s="276">
        <f>IF(O$110=0,0,O$110/NMM_fec!O$110)</f>
        <v>0.42447009476138042</v>
      </c>
      <c r="P211" s="276">
        <f>IF(P$110=0,0,P$110/NMM_fec!P$110)</f>
        <v>0.42281115072573799</v>
      </c>
      <c r="Q211" s="276">
        <f>IF(Q$110=0,0,Q$110/NMM_fec!Q$110)</f>
        <v>0.42982358498778594</v>
      </c>
      <c r="R211" s="276">
        <f>IF(R$110=0,0,R$110/NMM_fec!R$110)</f>
        <v>0.43716898267373394</v>
      </c>
      <c r="S211" s="276">
        <f>IF(S$110=0,0,S$110/NMM_fec!S$110)</f>
        <v>0.4381565339018833</v>
      </c>
      <c r="T211" s="276">
        <f>IF(T$110=0,0,T$110/NMM_fec!T$110)</f>
        <v>0.44608816528341622</v>
      </c>
      <c r="U211" s="276">
        <f>IF(U$110=0,0,U$110/NMM_fec!U$110)</f>
        <v>0.45008909477343045</v>
      </c>
      <c r="V211" s="276">
        <f>IF(V$110=0,0,V$110/NMM_fec!V$110)</f>
        <v>0.45775616644661427</v>
      </c>
      <c r="W211" s="276">
        <f>IF(W$110=0,0,W$110/NMM_fec!W$110)</f>
        <v>0.46786457135916276</v>
      </c>
      <c r="X211" s="276">
        <f>IF(X$110=0,0,X$110/NMM_fec!X$110)</f>
        <v>0.47740144611408947</v>
      </c>
      <c r="Y211" s="276">
        <f>IF(Y$110=0,0,Y$110/NMM_fec!Y$110)</f>
        <v>0.47885262192395855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0.48537513216228168</v>
      </c>
      <c r="C212" s="276">
        <f>IF(C$118=0,0,C$118/NMM_fec!C$118)</f>
        <v>0.48573948982674658</v>
      </c>
      <c r="D212" s="276">
        <f>IF(D$118=0,0,D$118/NMM_fec!D$118)</f>
        <v>0.48676346850448154</v>
      </c>
      <c r="E212" s="276">
        <f>IF(E$118=0,0,E$118/NMM_fec!E$118)</f>
        <v>0.4877893075064425</v>
      </c>
      <c r="F212" s="276">
        <f>IF(F$118=0,0,F$118/NMM_fec!F$118)</f>
        <v>0.48907831307140115</v>
      </c>
      <c r="G212" s="276">
        <f>IF(G$118=0,0,G$118/NMM_fec!G$118)</f>
        <v>0.49148927461913039</v>
      </c>
      <c r="H212" s="276">
        <f>IF(H$118=0,0,H$118/NMM_fec!H$118)</f>
        <v>0.49441851996122066</v>
      </c>
      <c r="I212" s="276">
        <f>IF(I$118=0,0,I$118/NMM_fec!I$118)</f>
        <v>0.49680096158290965</v>
      </c>
      <c r="J212" s="276">
        <f>IF(J$118=0,0,J$118/NMM_fec!J$118)</f>
        <v>0.49680096158290971</v>
      </c>
      <c r="K212" s="276">
        <f>IF(K$118=0,0,K$118/NMM_fec!K$118)</f>
        <v>0.49680096158290959</v>
      </c>
      <c r="L212" s="276">
        <f>IF(L$118=0,0,L$118/NMM_fec!L$118)</f>
        <v>0.50199359569555546</v>
      </c>
      <c r="M212" s="276">
        <f>IF(M$118=0,0,M$118/NMM_fec!M$118)</f>
        <v>0.50199359569555557</v>
      </c>
      <c r="N212" s="276">
        <f>IF(N$118=0,0,N$118/NMM_fec!N$118)</f>
        <v>0.50825771751895821</v>
      </c>
      <c r="O212" s="276">
        <f>IF(O$118=0,0,O$118/NMM_fec!O$118)</f>
        <v>0.50825771751895832</v>
      </c>
      <c r="P212" s="276">
        <f>IF(P$118=0,0,P$118/NMM_fec!P$118)</f>
        <v>0.50825771751895799</v>
      </c>
      <c r="Q212" s="276">
        <f>IF(Q$118=0,0,Q$118/NMM_fec!Q$118)</f>
        <v>0.51652991220711719</v>
      </c>
      <c r="R212" s="276">
        <f>IF(R$118=0,0,R$118/NMM_fec!R$118)</f>
        <v>0.52488432606143742</v>
      </c>
      <c r="S212" s="276">
        <f>IF(S$118=0,0,S$118/NMM_fec!S$118)</f>
        <v>0.52737747009552693</v>
      </c>
      <c r="T212" s="276">
        <f>IF(T$118=0,0,T$118/NMM_fec!T$118)</f>
        <v>0.53639964621024883</v>
      </c>
      <c r="U212" s="276">
        <f>IF(U$118=0,0,U$118/NMM_fec!U$118)</f>
        <v>0.53908081119656948</v>
      </c>
      <c r="V212" s="276">
        <f>IF(V$118=0,0,V$118/NMM_fec!V$118)</f>
        <v>0.54874825719813991</v>
      </c>
      <c r="W212" s="276">
        <f>IF(W$118=0,0,W$118/NMM_fec!W$118)</f>
        <v>0.56035241062671159</v>
      </c>
      <c r="X212" s="276">
        <f>IF(X$118=0,0,X$118/NMM_fec!X$118)</f>
        <v>0.57181372107154926</v>
      </c>
      <c r="Y212" s="276">
        <f>IF(Y$118=0,0,Y$118/NMM_fec!Y$118)</f>
        <v>0.57181372107154915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0.42877605405474184</v>
      </c>
      <c r="C213" s="276">
        <f>IF(C$119=0,0,C$119/NMM_fec!C$119)</f>
        <v>0.42866860734495232</v>
      </c>
      <c r="D213" s="276">
        <f>IF(D$119=0,0,D$119/NMM_fec!D$119)</f>
        <v>0.43307672307318223</v>
      </c>
      <c r="E213" s="276">
        <f>IF(E$119=0,0,E$119/NMM_fec!E$119)</f>
        <v>0.43210262503332647</v>
      </c>
      <c r="F213" s="276">
        <f>IF(F$119=0,0,F$119/NMM_fec!F$119)</f>
        <v>0.43288616765283527</v>
      </c>
      <c r="G213" s="276">
        <f>IF(G$119=0,0,G$119/NMM_fec!G$119)</f>
        <v>0.43540051660525197</v>
      </c>
      <c r="H213" s="276">
        <f>IF(H$119=0,0,H$119/NMM_fec!H$119)</f>
        <v>0.43768193674019196</v>
      </c>
      <c r="I213" s="276">
        <f>IF(I$119=0,0,I$119/NMM_fec!I$119)</f>
        <v>0.4386709178125609</v>
      </c>
      <c r="J213" s="276">
        <f>IF(J$119=0,0,J$119/NMM_fec!J$119)</f>
        <v>0.44007682368895024</v>
      </c>
      <c r="K213" s="276">
        <f>IF(K$119=0,0,K$119/NMM_fec!K$119)</f>
        <v>0.44012568133798574</v>
      </c>
      <c r="L213" s="276">
        <f>IF(L$119=0,0,L$119/NMM_fec!L$119)</f>
        <v>0.44340914731367947</v>
      </c>
      <c r="M213" s="276">
        <f>IF(M$119=0,0,M$119/NMM_fec!M$119)</f>
        <v>0.44330572249529931</v>
      </c>
      <c r="N213" s="276">
        <f>IF(N$119=0,0,N$119/NMM_fec!N$119)</f>
        <v>0.44900997603012749</v>
      </c>
      <c r="O213" s="276">
        <f>IF(O$119=0,0,O$119/NMM_fec!O$119)</f>
        <v>0.452698406517205</v>
      </c>
      <c r="P213" s="276">
        <f>IF(P$119=0,0,P$119/NMM_fec!P$119)</f>
        <v>0.45025491903605358</v>
      </c>
      <c r="Q213" s="276">
        <f>IF(Q$119=0,0,Q$119/NMM_fec!Q$119)</f>
        <v>0.45639900513451459</v>
      </c>
      <c r="R213" s="276">
        <f>IF(R$119=0,0,R$119/NMM_fec!R$119)</f>
        <v>0.46465503753429516</v>
      </c>
      <c r="S213" s="276">
        <f>IF(S$119=0,0,S$119/NMM_fec!S$119)</f>
        <v>0.46578533933298005</v>
      </c>
      <c r="T213" s="276">
        <f>IF(T$119=0,0,T$119/NMM_fec!T$119)</f>
        <v>0.47417806797809048</v>
      </c>
      <c r="U213" s="276">
        <f>IF(U$119=0,0,U$119/NMM_fec!U$119)</f>
        <v>0.47790254435717849</v>
      </c>
      <c r="V213" s="276">
        <f>IF(V$119=0,0,V$119/NMM_fec!V$119)</f>
        <v>0.48568395900178651</v>
      </c>
      <c r="W213" s="276">
        <f>IF(W$119=0,0,W$119/NMM_fec!W$119)</f>
        <v>0.49655222029183327</v>
      </c>
      <c r="X213" s="276">
        <f>IF(X$119=0,0,X$119/NMM_fec!X$119)</f>
        <v>0.50701957838727052</v>
      </c>
      <c r="Y213" s="276">
        <f>IF(Y$119=0,0,Y$119/NMM_fec!Y$119)</f>
        <v>0.50902684878513804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0.49885777472234522</v>
      </c>
      <c r="C214" s="277">
        <f>IF(C$127=0,0,C$127/NMM_fec!C$127)</f>
        <v>0.49923225343304517</v>
      </c>
      <c r="D214" s="277">
        <f>IF(D$127=0,0,D$127/NMM_fec!D$127)</f>
        <v>0.50028467596293924</v>
      </c>
      <c r="E214" s="277">
        <f>IF(E$127=0,0,E$127/NMM_fec!E$127)</f>
        <v>0.50133901049273266</v>
      </c>
      <c r="F214" s="277">
        <f>IF(F$127=0,0,F$127/NMM_fec!F$127)</f>
        <v>0.50266382176782909</v>
      </c>
      <c r="G214" s="277">
        <f>IF(G$127=0,0,G$127/NMM_fec!G$127)</f>
        <v>0.50514175446966181</v>
      </c>
      <c r="H214" s="277">
        <f>IF(H$127=0,0,H$127/NMM_fec!H$127)</f>
        <v>0.50815236773792116</v>
      </c>
      <c r="I214" s="277">
        <f>IF(I$127=0,0,I$127/NMM_fec!I$127)</f>
        <v>0.51060098829354617</v>
      </c>
      <c r="J214" s="277">
        <f>IF(J$127=0,0,J$127/NMM_fec!J$127)</f>
        <v>0.51060098829354617</v>
      </c>
      <c r="K214" s="277">
        <f>IF(K$127=0,0,K$127/NMM_fec!K$127)</f>
        <v>0.51060098829354594</v>
      </c>
      <c r="L214" s="277">
        <f>IF(L$127=0,0,L$127/NMM_fec!L$127)</f>
        <v>0.51593786224265414</v>
      </c>
      <c r="M214" s="277">
        <f>IF(M$127=0,0,M$127/NMM_fec!M$127)</f>
        <v>0.51593786224265437</v>
      </c>
      <c r="N214" s="277">
        <f>IF(N$127=0,0,N$127/NMM_fec!N$127)</f>
        <v>0.52237598745004032</v>
      </c>
      <c r="O214" s="277">
        <f>IF(O$127=0,0,O$127/NMM_fec!O$127)</f>
        <v>0.52237598745004021</v>
      </c>
      <c r="P214" s="277">
        <f>IF(P$127=0,0,P$127/NMM_fec!P$127)</f>
        <v>0.52237598745004044</v>
      </c>
      <c r="Q214" s="277">
        <f>IF(Q$127=0,0,Q$127/NMM_fec!Q$127)</f>
        <v>0.53087796532398179</v>
      </c>
      <c r="R214" s="277">
        <f>IF(R$127=0,0,R$127/NMM_fec!R$127)</f>
        <v>0.5394644462298106</v>
      </c>
      <c r="S214" s="277">
        <f>IF(S$127=0,0,S$127/NMM_fec!S$127)</f>
        <v>0.54202684426484737</v>
      </c>
      <c r="T214" s="277">
        <f>IF(T$127=0,0,T$127/NMM_fec!T$127)</f>
        <v>0.55129963638275581</v>
      </c>
      <c r="U214" s="277">
        <f>IF(U$127=0,0,U$127/NMM_fec!U$127)</f>
        <v>0.55405527817425193</v>
      </c>
      <c r="V214" s="277">
        <f>IF(V$127=0,0,V$127/NMM_fec!V$127)</f>
        <v>0.56399126434253277</v>
      </c>
      <c r="W214" s="277">
        <f>IF(W$127=0,0,W$127/NMM_fec!W$127)</f>
        <v>0.57591775536634227</v>
      </c>
      <c r="X214" s="277">
        <f>IF(X$127=0,0,X$127/NMM_fec!X$127)</f>
        <v>0.58769743554575904</v>
      </c>
      <c r="Y214" s="277">
        <f>IF(Y$127=0,0,Y$127/NMM_fec!Y$127)</f>
        <v>0.58769743554575893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NL: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1207.9179642269569</v>
      </c>
      <c r="C5" s="223">
        <f t="shared" si="0"/>
        <v>1212.4558329102501</v>
      </c>
      <c r="D5" s="223">
        <f t="shared" si="0"/>
        <v>1126.6756127244578</v>
      </c>
      <c r="E5" s="223">
        <f t="shared" si="0"/>
        <v>998.56258822048028</v>
      </c>
      <c r="F5" s="223">
        <f t="shared" si="0"/>
        <v>989.36356006994606</v>
      </c>
      <c r="G5" s="223">
        <f t="shared" si="0"/>
        <v>1015.7990778239588</v>
      </c>
      <c r="H5" s="223">
        <f t="shared" si="0"/>
        <v>987.52691320270878</v>
      </c>
      <c r="I5" s="223">
        <f t="shared" si="0"/>
        <v>1021.0546377991725</v>
      </c>
      <c r="J5" s="223">
        <f t="shared" si="0"/>
        <v>1030.1709141362612</v>
      </c>
      <c r="K5" s="223">
        <f t="shared" si="0"/>
        <v>955.9411232312134</v>
      </c>
      <c r="L5" s="223">
        <f t="shared" si="0"/>
        <v>887.00952930539734</v>
      </c>
      <c r="M5" s="223">
        <f t="shared" si="0"/>
        <v>881.52632590839585</v>
      </c>
      <c r="N5" s="223">
        <f t="shared" si="0"/>
        <v>772.93782931154362</v>
      </c>
      <c r="O5" s="223">
        <f t="shared" si="0"/>
        <v>742.73022087910601</v>
      </c>
      <c r="P5" s="223">
        <f t="shared" si="0"/>
        <v>751.48159079455354</v>
      </c>
      <c r="Q5" s="223">
        <f t="shared" si="0"/>
        <v>692.83945908452552</v>
      </c>
      <c r="R5" s="223">
        <f t="shared" si="0"/>
        <v>709.49389430942574</v>
      </c>
      <c r="S5" s="223">
        <f t="shared" si="0"/>
        <v>837.51479694735815</v>
      </c>
      <c r="T5" s="223">
        <f t="shared" si="0"/>
        <v>742.35379625280473</v>
      </c>
      <c r="U5" s="223">
        <f t="shared" si="0"/>
        <v>499.03556424603755</v>
      </c>
      <c r="V5" s="223">
        <f t="shared" si="0"/>
        <v>430.59691279316939</v>
      </c>
      <c r="W5" s="223">
        <f t="shared" si="0"/>
        <v>420.80661832927717</v>
      </c>
      <c r="X5" s="223">
        <f t="shared" si="0"/>
        <v>425.35016645689228</v>
      </c>
      <c r="Y5" s="223">
        <f t="shared" si="0"/>
        <v>380.28544122472329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2.1457857169831902</v>
      </c>
      <c r="C10" s="260">
        <v>2.1546220474813</v>
      </c>
      <c r="D10" s="260">
        <v>1.796141496550786</v>
      </c>
      <c r="E10" s="260">
        <v>1.5866743206777789</v>
      </c>
      <c r="F10" s="260">
        <v>1.5401822882284231</v>
      </c>
      <c r="G10" s="260">
        <v>1.6086418622467329</v>
      </c>
      <c r="H10" s="260">
        <v>1.632638107478406</v>
      </c>
      <c r="I10" s="260">
        <v>1.7007055434988121</v>
      </c>
      <c r="J10" s="260">
        <v>1.768896502497604</v>
      </c>
      <c r="K10" s="260">
        <v>1.3707881483597419</v>
      </c>
      <c r="L10" s="260">
        <v>1.432336355749527</v>
      </c>
      <c r="M10" s="260">
        <v>1.3275763351754351</v>
      </c>
      <c r="N10" s="260">
        <v>1.1171845191987559</v>
      </c>
      <c r="O10" s="260">
        <v>1.1127450005208941</v>
      </c>
      <c r="P10" s="260">
        <v>1.069457015191529</v>
      </c>
      <c r="Q10" s="260">
        <v>1.161419010853656</v>
      </c>
      <c r="R10" s="260">
        <v>1.1090922245362029</v>
      </c>
      <c r="S10" s="260">
        <v>1.131873278789634</v>
      </c>
      <c r="T10" s="260">
        <v>1.2347890434663431</v>
      </c>
      <c r="U10" s="260">
        <v>1.164130819176793</v>
      </c>
      <c r="V10" s="260">
        <v>0.93917600060796236</v>
      </c>
      <c r="W10" s="260">
        <v>0.89501447736247353</v>
      </c>
      <c r="X10" s="260">
        <v>0.83183515672404795</v>
      </c>
      <c r="Y10" s="260">
        <v>0.70413510404789736</v>
      </c>
      <c r="DA10" s="68" t="s">
        <v>1696</v>
      </c>
    </row>
    <row r="11" spans="1:105" ht="12" customHeight="1" x14ac:dyDescent="0.25">
      <c r="A11" s="37" t="s">
        <v>159</v>
      </c>
      <c r="B11" s="226">
        <v>2.767303830389424E-2</v>
      </c>
      <c r="C11" s="226">
        <v>3.7587996668202089E-2</v>
      </c>
      <c r="D11" s="226">
        <v>2.655051671600684E-2</v>
      </c>
      <c r="E11" s="226">
        <v>1.9626518929401371E-2</v>
      </c>
      <c r="F11" s="226">
        <v>1.5195032211413819E-2</v>
      </c>
      <c r="G11" s="226">
        <v>1.561028961822699E-2</v>
      </c>
      <c r="H11" s="226">
        <v>1.6108266663815131E-2</v>
      </c>
      <c r="I11" s="226">
        <v>1.209644365314385E-2</v>
      </c>
      <c r="J11" s="226">
        <v>8.5191122675213303E-3</v>
      </c>
      <c r="K11" s="226">
        <v>1.452679918287542E-2</v>
      </c>
      <c r="L11" s="226">
        <v>1.4409474556272551E-2</v>
      </c>
      <c r="M11" s="226">
        <v>1.9187036889365679E-2</v>
      </c>
      <c r="N11" s="226">
        <v>1.7469166804804669E-2</v>
      </c>
      <c r="O11" s="226">
        <v>1.488571281631979E-2</v>
      </c>
      <c r="P11" s="226">
        <v>2.4687861362597319E-2</v>
      </c>
      <c r="Q11" s="226">
        <v>1.4558594037540101E-2</v>
      </c>
      <c r="R11" s="226">
        <v>1.4748575660244449E-2</v>
      </c>
      <c r="S11" s="226">
        <v>1.9426582778955578E-2</v>
      </c>
      <c r="T11" s="226">
        <v>1.8118298820905581E-2</v>
      </c>
      <c r="U11" s="226">
        <v>1.8909676606446629E-2</v>
      </c>
      <c r="V11" s="226">
        <v>2.5921314415999829E-2</v>
      </c>
      <c r="W11" s="226">
        <v>1.002979381460139E-2</v>
      </c>
      <c r="X11" s="226">
        <v>1.2168072381052889E-2</v>
      </c>
      <c r="Y11" s="226">
        <v>4.3408649345931414E-3</v>
      </c>
      <c r="DA11" s="69" t="s">
        <v>1697</v>
      </c>
    </row>
    <row r="12" spans="1:105" ht="12" customHeight="1" x14ac:dyDescent="0.25">
      <c r="A12" s="37" t="s">
        <v>35</v>
      </c>
      <c r="B12" s="226">
        <v>2.1181126786792959</v>
      </c>
      <c r="C12" s="226">
        <v>2.117034050813098</v>
      </c>
      <c r="D12" s="226">
        <v>1.7695909798347791</v>
      </c>
      <c r="E12" s="226">
        <v>1.567047801748378</v>
      </c>
      <c r="F12" s="226">
        <v>1.524987256017009</v>
      </c>
      <c r="G12" s="226">
        <v>1.593031572628506</v>
      </c>
      <c r="H12" s="226">
        <v>1.6165298408145909</v>
      </c>
      <c r="I12" s="226">
        <v>1.688609099845668</v>
      </c>
      <c r="J12" s="226">
        <v>1.760377390230083</v>
      </c>
      <c r="K12" s="226">
        <v>1.356261349176866</v>
      </c>
      <c r="L12" s="226">
        <v>1.4179268811932551</v>
      </c>
      <c r="M12" s="226">
        <v>1.308389298286069</v>
      </c>
      <c r="N12" s="226">
        <v>1.0997153523939509</v>
      </c>
      <c r="O12" s="226">
        <v>1.0978592877045741</v>
      </c>
      <c r="P12" s="226">
        <v>1.0447691538289321</v>
      </c>
      <c r="Q12" s="226">
        <v>1.1468604168161161</v>
      </c>
      <c r="R12" s="226">
        <v>1.094343648875959</v>
      </c>
      <c r="S12" s="226">
        <v>1.112446696010678</v>
      </c>
      <c r="T12" s="226">
        <v>1.216670744645437</v>
      </c>
      <c r="U12" s="226">
        <v>1.1452211425703469</v>
      </c>
      <c r="V12" s="226">
        <v>0.91325468619196248</v>
      </c>
      <c r="W12" s="226">
        <v>0.88498468354787219</v>
      </c>
      <c r="X12" s="226">
        <v>0.81966708434299507</v>
      </c>
      <c r="Y12" s="226">
        <v>0.69979423911330418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360.32675373341641</v>
      </c>
      <c r="C17" s="261">
        <v>359.53325436023141</v>
      </c>
      <c r="D17" s="261">
        <v>304.08141872688668</v>
      </c>
      <c r="E17" s="261">
        <v>262.43722488130629</v>
      </c>
      <c r="F17" s="261">
        <v>252.22360500335239</v>
      </c>
      <c r="G17" s="261">
        <v>261.96189568156967</v>
      </c>
      <c r="H17" s="261">
        <v>267.93481310915172</v>
      </c>
      <c r="I17" s="261">
        <v>282.95862374537228</v>
      </c>
      <c r="J17" s="261">
        <v>298.16440200021748</v>
      </c>
      <c r="K17" s="261">
        <v>229.78909028141561</v>
      </c>
      <c r="L17" s="261">
        <v>235.51668189116091</v>
      </c>
      <c r="M17" s="261">
        <v>220.79701925887781</v>
      </c>
      <c r="N17" s="261">
        <v>187.1383799460454</v>
      </c>
      <c r="O17" s="261">
        <v>190.295643679016</v>
      </c>
      <c r="P17" s="261">
        <v>179.58792341421579</v>
      </c>
      <c r="Q17" s="261">
        <v>186.54604049913661</v>
      </c>
      <c r="R17" s="261">
        <v>180.5979674892846</v>
      </c>
      <c r="S17" s="261">
        <v>186.24103817670169</v>
      </c>
      <c r="T17" s="261">
        <v>202.35477263536839</v>
      </c>
      <c r="U17" s="261">
        <v>184.99013401488861</v>
      </c>
      <c r="V17" s="261">
        <v>148.15803689328911</v>
      </c>
      <c r="W17" s="261">
        <v>142.35665512849121</v>
      </c>
      <c r="X17" s="261">
        <v>133.98264863944249</v>
      </c>
      <c r="Y17" s="261">
        <v>113.704240524317</v>
      </c>
      <c r="DA17" s="70" t="s">
        <v>1703</v>
      </c>
    </row>
    <row r="18" spans="1:105" ht="12" customHeight="1" x14ac:dyDescent="0.25">
      <c r="A18" s="18" t="s">
        <v>28</v>
      </c>
      <c r="B18" s="230">
        <v>48.429235947192183</v>
      </c>
      <c r="C18" s="230">
        <v>51.00423114057358</v>
      </c>
      <c r="D18" s="230">
        <v>35.721012934544348</v>
      </c>
      <c r="E18" s="230">
        <v>29.84747199520778</v>
      </c>
      <c r="F18" s="230">
        <v>28.67435064917937</v>
      </c>
      <c r="G18" s="230">
        <v>27.229403195525769</v>
      </c>
      <c r="H18" s="230">
        <v>26.504363274919591</v>
      </c>
      <c r="I18" s="230">
        <v>35.888153009245528</v>
      </c>
      <c r="J18" s="230">
        <v>34.056951253680431</v>
      </c>
      <c r="K18" s="230">
        <v>25.101819722479199</v>
      </c>
      <c r="L18" s="230">
        <v>26.225348958577928</v>
      </c>
      <c r="M18" s="230">
        <v>26.081421814937229</v>
      </c>
      <c r="N18" s="230">
        <v>23.425536810767579</v>
      </c>
      <c r="O18" s="230">
        <v>21.953834999888819</v>
      </c>
      <c r="P18" s="230">
        <v>23.734458083557168</v>
      </c>
      <c r="Q18" s="230">
        <v>20.666883850793688</v>
      </c>
      <c r="R18" s="230">
        <v>20.118676456937081</v>
      </c>
      <c r="S18" s="230">
        <v>24.600378701588959</v>
      </c>
      <c r="T18" s="230">
        <v>27.875283125386488</v>
      </c>
      <c r="U18" s="230">
        <v>16.762823974090789</v>
      </c>
      <c r="V18" s="230">
        <v>12.67247173609733</v>
      </c>
      <c r="W18" s="230">
        <v>12.65569636754257</v>
      </c>
      <c r="X18" s="230">
        <v>12.52279732256793</v>
      </c>
      <c r="Y18" s="230">
        <v>8.9345615454871012</v>
      </c>
      <c r="DA18" s="71" t="s">
        <v>1704</v>
      </c>
    </row>
    <row r="19" spans="1:105" ht="12" customHeight="1" x14ac:dyDescent="0.25">
      <c r="A19" s="18" t="s">
        <v>31</v>
      </c>
      <c r="B19" s="230">
        <v>0.57042783926779372</v>
      </c>
      <c r="C19" s="230">
        <v>0.57798421724232829</v>
      </c>
      <c r="D19" s="230">
        <v>0.57791019799776633</v>
      </c>
      <c r="E19" s="230">
        <v>0.5007082692474103</v>
      </c>
      <c r="F19" s="230">
        <v>0.4810284933896295</v>
      </c>
      <c r="G19" s="230">
        <v>0.49585493698050381</v>
      </c>
      <c r="H19" s="230">
        <v>0.50855216511437862</v>
      </c>
      <c r="I19" s="230">
        <v>0.49905671983704891</v>
      </c>
      <c r="J19" s="230">
        <v>0.53519117276667416</v>
      </c>
      <c r="K19" s="230">
        <v>0.92563870089479605</v>
      </c>
      <c r="L19" s="230">
        <v>0.90307654899527146</v>
      </c>
      <c r="M19" s="230">
        <v>0.95650141406727152</v>
      </c>
      <c r="N19" s="230">
        <v>0.87892108897963084</v>
      </c>
      <c r="O19" s="230">
        <v>0.9884861353720249</v>
      </c>
      <c r="P19" s="230">
        <v>0.45280882617257312</v>
      </c>
      <c r="Q19" s="230">
        <v>0.12948235925355789</v>
      </c>
      <c r="R19" s="230">
        <v>0.21105128238222681</v>
      </c>
      <c r="S19" s="230">
        <v>0.1983110559828147</v>
      </c>
      <c r="T19" s="230">
        <v>0.18871037425844689</v>
      </c>
      <c r="U19" s="230">
        <v>0.16542533040202159</v>
      </c>
      <c r="V19" s="230">
        <v>0.1364055556472869</v>
      </c>
      <c r="W19" s="230">
        <v>0.24134678217625061</v>
      </c>
      <c r="X19" s="230">
        <v>0.64328099953075457</v>
      </c>
      <c r="Y19" s="230">
        <v>0.2252040406740711</v>
      </c>
      <c r="DA19" s="71" t="s">
        <v>1705</v>
      </c>
    </row>
    <row r="20" spans="1:105" ht="12" customHeight="1" x14ac:dyDescent="0.25">
      <c r="A20" s="18" t="s">
        <v>159</v>
      </c>
      <c r="B20" s="295">
        <v>3.802176196816295</v>
      </c>
      <c r="C20" s="295">
        <v>5.1366669235348592</v>
      </c>
      <c r="D20" s="295">
        <v>3.8537862747992899</v>
      </c>
      <c r="E20" s="295">
        <v>2.781250044878905</v>
      </c>
      <c r="F20" s="295">
        <v>2.1373608587111241</v>
      </c>
      <c r="G20" s="295">
        <v>2.2034281397945281</v>
      </c>
      <c r="H20" s="295">
        <v>2.2597793896292799</v>
      </c>
      <c r="I20" s="295">
        <v>1.662916403524844</v>
      </c>
      <c r="J20" s="295">
        <v>1.1919380992335391</v>
      </c>
      <c r="K20" s="295">
        <v>2.061107370523918</v>
      </c>
      <c r="L20" s="295">
        <v>2.0104816816965609</v>
      </c>
      <c r="M20" s="295">
        <v>2.6618956462638179</v>
      </c>
      <c r="N20" s="295">
        <v>2.4458241204002902</v>
      </c>
      <c r="O20" s="295">
        <v>2.2019787092877769</v>
      </c>
      <c r="P20" s="295">
        <v>3.5291852766822891</v>
      </c>
      <c r="Q20" s="295">
        <v>2.0502860718372951</v>
      </c>
      <c r="R20" s="295">
        <v>2.10413090316497</v>
      </c>
      <c r="S20" s="295">
        <v>2.729888725119296</v>
      </c>
      <c r="T20" s="295">
        <v>2.5574023634390688</v>
      </c>
      <c r="U20" s="295">
        <v>2.7283079370087608</v>
      </c>
      <c r="V20" s="295">
        <v>3.7340496182968521</v>
      </c>
      <c r="W20" s="295">
        <v>1.4507266658749081</v>
      </c>
      <c r="X20" s="295">
        <v>1.767268416303889</v>
      </c>
      <c r="Y20" s="295">
        <v>0.64447453942666744</v>
      </c>
      <c r="DA20" s="122" t="s">
        <v>1706</v>
      </c>
    </row>
    <row r="21" spans="1:105" ht="12" customHeight="1" x14ac:dyDescent="0.25">
      <c r="A21" s="18" t="s">
        <v>32</v>
      </c>
      <c r="B21" s="295">
        <v>16.503829595607069</v>
      </c>
      <c r="C21" s="295">
        <v>13.506620968855639</v>
      </c>
      <c r="D21" s="295">
        <v>7.0739933439247666</v>
      </c>
      <c r="E21" s="295">
        <v>7.2433630435127672</v>
      </c>
      <c r="F21" s="295">
        <v>6.4233848141930254</v>
      </c>
      <c r="G21" s="295">
        <v>7.1731536027283394</v>
      </c>
      <c r="H21" s="295">
        <v>11.88409844452716</v>
      </c>
      <c r="I21" s="295">
        <v>12.77285082331502</v>
      </c>
      <c r="J21" s="295">
        <v>16.079907234891991</v>
      </c>
      <c r="K21" s="295">
        <v>9.2699533786085571</v>
      </c>
      <c r="L21" s="295">
        <v>8.5415517715251674</v>
      </c>
      <c r="M21" s="295">
        <v>9.5790328412213981</v>
      </c>
      <c r="N21" s="295">
        <v>6.4190870100561277</v>
      </c>
      <c r="O21" s="295">
        <v>2.749797657319724</v>
      </c>
      <c r="P21" s="295">
        <v>2.519372191349845</v>
      </c>
      <c r="Q21" s="295">
        <v>2.187092945029379</v>
      </c>
      <c r="R21" s="295">
        <v>2.0360191061965431</v>
      </c>
      <c r="S21" s="295">
        <v>2.387709876172063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1707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0</v>
      </c>
      <c r="H22" s="295">
        <v>0</v>
      </c>
      <c r="I22" s="295">
        <v>0</v>
      </c>
      <c r="J22" s="295">
        <v>0</v>
      </c>
      <c r="K22" s="295">
        <v>0</v>
      </c>
      <c r="L22" s="295">
        <v>0</v>
      </c>
      <c r="M22" s="295">
        <v>0</v>
      </c>
      <c r="N22" s="295">
        <v>0</v>
      </c>
      <c r="O22" s="295">
        <v>0</v>
      </c>
      <c r="P22" s="295">
        <v>0</v>
      </c>
      <c r="Q22" s="295">
        <v>0</v>
      </c>
      <c r="R22" s="295">
        <v>1.6716154209721779E-3</v>
      </c>
      <c r="S22" s="295">
        <v>0</v>
      </c>
      <c r="T22" s="295">
        <v>0</v>
      </c>
      <c r="U22" s="295">
        <v>9.9871410085551268E-2</v>
      </c>
      <c r="V22" s="295">
        <v>5.7803218046872128E-2</v>
      </c>
      <c r="W22" s="295">
        <v>3.1752209607964492E-3</v>
      </c>
      <c r="X22" s="295">
        <v>2.364581792306121E-3</v>
      </c>
      <c r="Y22" s="295">
        <v>3.7546639484149959E-3</v>
      </c>
      <c r="DA22" s="122" t="s">
        <v>1708</v>
      </c>
    </row>
    <row r="23" spans="1:105" ht="12" customHeight="1" x14ac:dyDescent="0.25">
      <c r="A23" s="18" t="s">
        <v>35</v>
      </c>
      <c r="B23" s="295">
        <v>291.02108415453313</v>
      </c>
      <c r="C23" s="295">
        <v>289.30775111002498</v>
      </c>
      <c r="D23" s="295">
        <v>256.85471597562048</v>
      </c>
      <c r="E23" s="295">
        <v>222.06443152845949</v>
      </c>
      <c r="F23" s="295">
        <v>214.50748018787931</v>
      </c>
      <c r="G23" s="295">
        <v>224.8600558065406</v>
      </c>
      <c r="H23" s="295">
        <v>226.7780198349613</v>
      </c>
      <c r="I23" s="295">
        <v>232.13564678944979</v>
      </c>
      <c r="J23" s="295">
        <v>246.30041423964491</v>
      </c>
      <c r="K23" s="295">
        <v>192.43057110890911</v>
      </c>
      <c r="L23" s="295">
        <v>197.83622293036601</v>
      </c>
      <c r="M23" s="295">
        <v>181.518167542388</v>
      </c>
      <c r="N23" s="295">
        <v>153.96901091584181</v>
      </c>
      <c r="O23" s="295">
        <v>162.40154617714759</v>
      </c>
      <c r="P23" s="295">
        <v>149.35209903645401</v>
      </c>
      <c r="Q23" s="295">
        <v>161.5122952722227</v>
      </c>
      <c r="R23" s="295">
        <v>156.12641812518279</v>
      </c>
      <c r="S23" s="295">
        <v>156.32474981783861</v>
      </c>
      <c r="T23" s="295">
        <v>171.7333767722844</v>
      </c>
      <c r="U23" s="295">
        <v>165.23370536330151</v>
      </c>
      <c r="V23" s="295">
        <v>131.55730676520071</v>
      </c>
      <c r="W23" s="295">
        <v>128.00571009193669</v>
      </c>
      <c r="X23" s="295">
        <v>119.0469373192476</v>
      </c>
      <c r="Y23" s="295">
        <v>103.89624573478071</v>
      </c>
      <c r="DA23" s="122" t="s">
        <v>1709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0</v>
      </c>
      <c r="K24" s="295">
        <v>0</v>
      </c>
      <c r="L24" s="295">
        <v>0</v>
      </c>
      <c r="M24" s="295">
        <v>0</v>
      </c>
      <c r="N24" s="295">
        <v>0</v>
      </c>
      <c r="O24" s="295">
        <v>0</v>
      </c>
      <c r="P24" s="295">
        <v>0</v>
      </c>
      <c r="Q24" s="295">
        <v>0</v>
      </c>
      <c r="R24" s="295">
        <v>0</v>
      </c>
      <c r="S24" s="295">
        <v>0</v>
      </c>
      <c r="T24" s="295">
        <v>0</v>
      </c>
      <c r="U24" s="295">
        <v>0</v>
      </c>
      <c r="V24" s="295">
        <v>0</v>
      </c>
      <c r="W24" s="295">
        <v>0</v>
      </c>
      <c r="X24" s="295">
        <v>0</v>
      </c>
      <c r="Y24" s="295">
        <v>0</v>
      </c>
      <c r="DA24" s="122" t="s">
        <v>1710</v>
      </c>
    </row>
    <row r="25" spans="1:105" ht="12" customHeight="1" x14ac:dyDescent="0.25">
      <c r="A25" s="57" t="s">
        <v>1461</v>
      </c>
      <c r="B25" s="261">
        <v>244.346293551607</v>
      </c>
      <c r="C25" s="261">
        <v>243.8082024196986</v>
      </c>
      <c r="D25" s="261">
        <v>206.2049704441315</v>
      </c>
      <c r="E25" s="261">
        <v>177.96503458402461</v>
      </c>
      <c r="F25" s="261">
        <v>171.0389317202627</v>
      </c>
      <c r="G25" s="261">
        <v>177.6427023481607</v>
      </c>
      <c r="H25" s="261">
        <v>181.69308223252301</v>
      </c>
      <c r="I25" s="261">
        <v>191.88109188194721</v>
      </c>
      <c r="J25" s="261">
        <v>202.19249817815549</v>
      </c>
      <c r="K25" s="261">
        <v>155.82554425142689</v>
      </c>
      <c r="L25" s="261">
        <v>159.70956276051041</v>
      </c>
      <c r="M25" s="261">
        <v>149.7278032345734</v>
      </c>
      <c r="N25" s="261">
        <v>126.9030651964823</v>
      </c>
      <c r="O25" s="261">
        <v>129.04408215656909</v>
      </c>
      <c r="P25" s="261">
        <v>121.78291786060061</v>
      </c>
      <c r="Q25" s="261">
        <v>126.5013854797337</v>
      </c>
      <c r="R25" s="261">
        <v>122.4678531964025</v>
      </c>
      <c r="S25" s="261">
        <v>126.2945560221944</v>
      </c>
      <c r="T25" s="261">
        <v>137.22166939763639</v>
      </c>
      <c r="U25" s="261">
        <v>125.4462876314619</v>
      </c>
      <c r="V25" s="261">
        <v>100.4695510385025</v>
      </c>
      <c r="W25" s="261">
        <v>96.535493639159355</v>
      </c>
      <c r="X25" s="261">
        <v>90.856877142949983</v>
      </c>
      <c r="Y25" s="261">
        <v>77.105597753566656</v>
      </c>
      <c r="DA25" s="70" t="s">
        <v>1711</v>
      </c>
    </row>
    <row r="26" spans="1:105" ht="12" customHeight="1" x14ac:dyDescent="0.25">
      <c r="A26" s="18" t="s">
        <v>28</v>
      </c>
      <c r="B26" s="230">
        <v>32.841037143713017</v>
      </c>
      <c r="C26" s="230">
        <v>34.587203713074793</v>
      </c>
      <c r="D26" s="230">
        <v>24.223283511505379</v>
      </c>
      <c r="E26" s="230">
        <v>20.240293229267511</v>
      </c>
      <c r="F26" s="230">
        <v>19.444771248681011</v>
      </c>
      <c r="G26" s="230">
        <v>18.46491740486039</v>
      </c>
      <c r="H26" s="230">
        <v>17.973250284832599</v>
      </c>
      <c r="I26" s="230">
        <v>24.33662524184879</v>
      </c>
      <c r="J26" s="230">
        <v>23.094843006470931</v>
      </c>
      <c r="K26" s="230">
        <v>17.022151552827101</v>
      </c>
      <c r="L26" s="230">
        <v>17.78404392327456</v>
      </c>
      <c r="M26" s="230">
        <v>17.686443443361011</v>
      </c>
      <c r="N26" s="230">
        <v>15.885423535335329</v>
      </c>
      <c r="O26" s="230">
        <v>14.887426914281029</v>
      </c>
      <c r="P26" s="230">
        <v>16.094910527969869</v>
      </c>
      <c r="Q26" s="230">
        <v>14.014714188941671</v>
      </c>
      <c r="R26" s="230">
        <v>13.642961485600759</v>
      </c>
      <c r="S26" s="230">
        <v>16.68211225899239</v>
      </c>
      <c r="T26" s="230">
        <v>18.90290421906624</v>
      </c>
      <c r="U26" s="230">
        <v>11.367276687307641</v>
      </c>
      <c r="V26" s="230">
        <v>8.5935098262055973</v>
      </c>
      <c r="W26" s="230">
        <v>8.5821340427344914</v>
      </c>
      <c r="X26" s="230">
        <v>8.492011983465682</v>
      </c>
      <c r="Y26" s="230">
        <v>6.0587424484268304</v>
      </c>
      <c r="DA26" s="71" t="s">
        <v>1712</v>
      </c>
    </row>
    <row r="27" spans="1:105" ht="12" customHeight="1" x14ac:dyDescent="0.25">
      <c r="A27" s="18" t="s">
        <v>31</v>
      </c>
      <c r="B27" s="295">
        <v>0.38682092522848682</v>
      </c>
      <c r="C27" s="295">
        <v>0.39194508803799749</v>
      </c>
      <c r="D27" s="295">
        <v>0.39189489379659642</v>
      </c>
      <c r="E27" s="295">
        <v>0.33954239720917639</v>
      </c>
      <c r="F27" s="295">
        <v>0.3261970648436181</v>
      </c>
      <c r="G27" s="295">
        <v>0.33625123512224908</v>
      </c>
      <c r="H27" s="295">
        <v>0.34486153286102561</v>
      </c>
      <c r="I27" s="295">
        <v>0.33842244157763401</v>
      </c>
      <c r="J27" s="295">
        <v>0.36292608875727472</v>
      </c>
      <c r="K27" s="295">
        <v>0.62769800851063617</v>
      </c>
      <c r="L27" s="295">
        <v>0.61239806718217216</v>
      </c>
      <c r="M27" s="295">
        <v>0.64862676135650443</v>
      </c>
      <c r="N27" s="295">
        <v>0.59601766505354603</v>
      </c>
      <c r="O27" s="295">
        <v>0.67031637507550079</v>
      </c>
      <c r="P27" s="295">
        <v>0.30706062543604362</v>
      </c>
      <c r="Q27" s="295">
        <v>8.7805121979179723E-2</v>
      </c>
      <c r="R27" s="295">
        <v>0.14311898315927951</v>
      </c>
      <c r="S27" s="295">
        <v>0.13447952725585299</v>
      </c>
      <c r="T27" s="295">
        <v>0.12796907259043691</v>
      </c>
      <c r="U27" s="295">
        <v>0.1121789207281261</v>
      </c>
      <c r="V27" s="295">
        <v>9.2499909032347324E-2</v>
      </c>
      <c r="W27" s="295">
        <v>0.16366309488360589</v>
      </c>
      <c r="X27" s="295">
        <v>0.43622441664102207</v>
      </c>
      <c r="Y27" s="295">
        <v>0.1527163111298315</v>
      </c>
      <c r="DA27" s="122" t="s">
        <v>1713</v>
      </c>
    </row>
    <row r="28" spans="1:105" ht="12" customHeight="1" x14ac:dyDescent="0.25">
      <c r="A28" s="18" t="s">
        <v>159</v>
      </c>
      <c r="B28" s="295">
        <v>2.5783477121700278</v>
      </c>
      <c r="C28" s="295">
        <v>3.4832981758092498</v>
      </c>
      <c r="D28" s="295">
        <v>2.613345755291701</v>
      </c>
      <c r="E28" s="295">
        <v>1.8860329766387161</v>
      </c>
      <c r="F28" s="295">
        <v>1.4493961339177399</v>
      </c>
      <c r="G28" s="295">
        <v>1.494197956403853</v>
      </c>
      <c r="H28" s="295">
        <v>1.532411102920054</v>
      </c>
      <c r="I28" s="295">
        <v>1.1276638647489401</v>
      </c>
      <c r="J28" s="295">
        <v>0.80828207640151406</v>
      </c>
      <c r="K28" s="295">
        <v>1.397686797833553</v>
      </c>
      <c r="L28" s="295">
        <v>1.36335629282583</v>
      </c>
      <c r="M28" s="295">
        <v>1.80509586991959</v>
      </c>
      <c r="N28" s="295">
        <v>1.658572538138753</v>
      </c>
      <c r="O28" s="295">
        <v>1.4932150624932119</v>
      </c>
      <c r="P28" s="295">
        <v>2.393225961378973</v>
      </c>
      <c r="Q28" s="295">
        <v>1.3903486132605369</v>
      </c>
      <c r="R28" s="295">
        <v>1.426862096718285</v>
      </c>
      <c r="S28" s="295">
        <v>1.8512036224896089</v>
      </c>
      <c r="T28" s="295">
        <v>1.7342364455368069</v>
      </c>
      <c r="U28" s="295">
        <v>1.8501316518082831</v>
      </c>
      <c r="V28" s="295">
        <v>2.5321494302464642</v>
      </c>
      <c r="W28" s="295">
        <v>0.98377286751588766</v>
      </c>
      <c r="X28" s="295">
        <v>1.1984274904942369</v>
      </c>
      <c r="Y28" s="295">
        <v>0.43703378493452422</v>
      </c>
      <c r="DA28" s="122" t="s">
        <v>1714</v>
      </c>
    </row>
    <row r="29" spans="1:105" ht="12" customHeight="1" x14ac:dyDescent="0.25">
      <c r="A29" s="18" t="s">
        <v>32</v>
      </c>
      <c r="B29" s="295">
        <v>11.191646330201211</v>
      </c>
      <c r="C29" s="295">
        <v>9.1591666118358059</v>
      </c>
      <c r="D29" s="295">
        <v>4.797046115192348</v>
      </c>
      <c r="E29" s="295">
        <v>4.9118998081404301</v>
      </c>
      <c r="F29" s="295">
        <v>4.3558527229564037</v>
      </c>
      <c r="G29" s="295">
        <v>4.8642890868985154</v>
      </c>
      <c r="H29" s="295">
        <v>8.0588948143189985</v>
      </c>
      <c r="I29" s="295">
        <v>8.6615793149615872</v>
      </c>
      <c r="J29" s="295">
        <v>10.90417431619969</v>
      </c>
      <c r="K29" s="295">
        <v>6.2861797687523087</v>
      </c>
      <c r="L29" s="295">
        <v>5.7922330077534312</v>
      </c>
      <c r="M29" s="295">
        <v>6.4957740337350431</v>
      </c>
      <c r="N29" s="295">
        <v>4.3529382779412016</v>
      </c>
      <c r="O29" s="295">
        <v>1.8647043513179331</v>
      </c>
      <c r="P29" s="295">
        <v>1.7084472653084439</v>
      </c>
      <c r="Q29" s="295">
        <v>1.4831206654340541</v>
      </c>
      <c r="R29" s="295">
        <v>1.380673838522259</v>
      </c>
      <c r="S29" s="295">
        <v>1.619163862450393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1715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1.1335628790429761E-3</v>
      </c>
      <c r="S30" s="295">
        <v>0</v>
      </c>
      <c r="T30" s="295">
        <v>0</v>
      </c>
      <c r="U30" s="295">
        <v>6.7725220604161612E-2</v>
      </c>
      <c r="V30" s="295">
        <v>3.9197761306278243E-2</v>
      </c>
      <c r="W30" s="295">
        <v>2.1531941909370129E-3</v>
      </c>
      <c r="X30" s="295">
        <v>1.603480148956903E-3</v>
      </c>
      <c r="Y30" s="295">
        <v>2.5461285064772138E-3</v>
      </c>
      <c r="DA30" s="122" t="s">
        <v>1716</v>
      </c>
    </row>
    <row r="31" spans="1:105" ht="12" customHeight="1" x14ac:dyDescent="0.25">
      <c r="A31" s="18" t="s">
        <v>35</v>
      </c>
      <c r="B31" s="295">
        <v>197.34844144029429</v>
      </c>
      <c r="C31" s="295">
        <v>196.18658883094071</v>
      </c>
      <c r="D31" s="295">
        <v>174.1794001683455</v>
      </c>
      <c r="E31" s="295">
        <v>150.58726617276881</v>
      </c>
      <c r="F31" s="295">
        <v>145.4627145498639</v>
      </c>
      <c r="G31" s="295">
        <v>152.4830466648757</v>
      </c>
      <c r="H31" s="295">
        <v>153.78366449759031</v>
      </c>
      <c r="I31" s="295">
        <v>157.4168010188103</v>
      </c>
      <c r="J31" s="295">
        <v>167.0222726903261</v>
      </c>
      <c r="K31" s="295">
        <v>130.4918281235033</v>
      </c>
      <c r="L31" s="295">
        <v>134.15753146947441</v>
      </c>
      <c r="M31" s="295">
        <v>123.0918631262012</v>
      </c>
      <c r="N31" s="295">
        <v>104.4101131800135</v>
      </c>
      <c r="O31" s="295">
        <v>110.12841945340141</v>
      </c>
      <c r="P31" s="295">
        <v>101.2792734805073</v>
      </c>
      <c r="Q31" s="295">
        <v>109.5253968901183</v>
      </c>
      <c r="R31" s="295">
        <v>105.8731032295229</v>
      </c>
      <c r="S31" s="295">
        <v>106.0075967510062</v>
      </c>
      <c r="T31" s="295">
        <v>116.45655966044291</v>
      </c>
      <c r="U31" s="295">
        <v>112.04897515101371</v>
      </c>
      <c r="V31" s="295">
        <v>89.212194111711838</v>
      </c>
      <c r="W31" s="295">
        <v>86.803770439834437</v>
      </c>
      <c r="X31" s="295">
        <v>80.728609772200087</v>
      </c>
      <c r="Y31" s="295">
        <v>70.454559080568998</v>
      </c>
      <c r="DA31" s="122" t="s">
        <v>1717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0</v>
      </c>
      <c r="W32" s="295">
        <v>0</v>
      </c>
      <c r="X32" s="295">
        <v>0</v>
      </c>
      <c r="Y32" s="295">
        <v>0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0.50422122495022736</v>
      </c>
      <c r="C33" s="261">
        <f t="shared" si="1"/>
        <v>0.47336408283861292</v>
      </c>
      <c r="D33" s="261">
        <f t="shared" si="1"/>
        <v>0.42521205688877378</v>
      </c>
      <c r="E33" s="261">
        <f t="shared" si="1"/>
        <v>0.38229443447151928</v>
      </c>
      <c r="F33" s="261">
        <f t="shared" si="1"/>
        <v>0.3833710581026088</v>
      </c>
      <c r="G33" s="261">
        <f t="shared" si="1"/>
        <v>0.39261793198172951</v>
      </c>
      <c r="H33" s="261">
        <f t="shared" si="1"/>
        <v>0.38751975355561241</v>
      </c>
      <c r="I33" s="261">
        <f t="shared" si="1"/>
        <v>0.48961662835410868</v>
      </c>
      <c r="J33" s="261">
        <f t="shared" si="1"/>
        <v>0.54205745539071937</v>
      </c>
      <c r="K33" s="261">
        <f t="shared" si="1"/>
        <v>0.4248105500112363</v>
      </c>
      <c r="L33" s="261">
        <f t="shared" si="1"/>
        <v>0.43349829797663381</v>
      </c>
      <c r="M33" s="261">
        <f t="shared" si="1"/>
        <v>0.39116707976905901</v>
      </c>
      <c r="N33" s="261">
        <f t="shared" si="1"/>
        <v>0.33446964981717658</v>
      </c>
      <c r="O33" s="261">
        <f t="shared" si="1"/>
        <v>0.35050004299995169</v>
      </c>
      <c r="P33" s="261">
        <f t="shared" si="1"/>
        <v>0.33274250454566429</v>
      </c>
      <c r="Q33" s="261">
        <f t="shared" si="1"/>
        <v>0.34322409480146171</v>
      </c>
      <c r="R33" s="261">
        <f t="shared" si="1"/>
        <v>0.33231139920266378</v>
      </c>
      <c r="S33" s="261">
        <f t="shared" si="1"/>
        <v>0.3450694696723407</v>
      </c>
      <c r="T33" s="261">
        <f t="shared" si="1"/>
        <v>0.37492517633360528</v>
      </c>
      <c r="U33" s="261">
        <f t="shared" si="1"/>
        <v>0.34275178051020111</v>
      </c>
      <c r="V33" s="261">
        <f t="shared" si="1"/>
        <v>0.27450886076975223</v>
      </c>
      <c r="W33" s="261">
        <f t="shared" si="1"/>
        <v>0.26365508426410528</v>
      </c>
      <c r="X33" s="261">
        <f t="shared" si="1"/>
        <v>0.24782551777586259</v>
      </c>
      <c r="Y33" s="261">
        <f t="shared" si="1"/>
        <v>0.21046784279187039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0.50422122495022736</v>
      </c>
      <c r="C35" s="262">
        <v>0.47336408283861292</v>
      </c>
      <c r="D35" s="262">
        <v>0.42521205688877378</v>
      </c>
      <c r="E35" s="262">
        <v>0.38229443447151928</v>
      </c>
      <c r="F35" s="262">
        <v>0.3833710581026088</v>
      </c>
      <c r="G35" s="262">
        <v>0.39261793198172951</v>
      </c>
      <c r="H35" s="262">
        <v>0.38751975355561241</v>
      </c>
      <c r="I35" s="262">
        <v>0.48961662835410868</v>
      </c>
      <c r="J35" s="262">
        <v>0.54205745539071937</v>
      </c>
      <c r="K35" s="262">
        <v>0.4248105500112363</v>
      </c>
      <c r="L35" s="262">
        <v>0.43349829797663381</v>
      </c>
      <c r="M35" s="262">
        <v>0.39116707976905901</v>
      </c>
      <c r="N35" s="262">
        <v>0.33446964981717658</v>
      </c>
      <c r="O35" s="262">
        <v>0.35050004299995169</v>
      </c>
      <c r="P35" s="262">
        <v>0.33274250454566429</v>
      </c>
      <c r="Q35" s="262">
        <v>0.34322409480146171</v>
      </c>
      <c r="R35" s="262">
        <v>0.33231139920266378</v>
      </c>
      <c r="S35" s="262">
        <v>0.3450694696723407</v>
      </c>
      <c r="T35" s="262">
        <v>0.37492517633360528</v>
      </c>
      <c r="U35" s="262">
        <v>0.34275178051020111</v>
      </c>
      <c r="V35" s="262">
        <v>0.27450886076975223</v>
      </c>
      <c r="W35" s="262">
        <v>0.26365508426410528</v>
      </c>
      <c r="X35" s="262">
        <v>0.24782551777586259</v>
      </c>
      <c r="Y35" s="262">
        <v>0.21046784279187039</v>
      </c>
      <c r="DA35" s="72" t="s">
        <v>1720</v>
      </c>
    </row>
    <row r="36" spans="1:105" ht="12" customHeight="1" x14ac:dyDescent="0.25">
      <c r="A36" s="64" t="s">
        <v>28</v>
      </c>
      <c r="B36" s="229">
        <v>6.7769180111346888E-2</v>
      </c>
      <c r="C36" s="229">
        <v>6.7152539582766346E-2</v>
      </c>
      <c r="D36" s="229">
        <v>4.9950455531418823E-2</v>
      </c>
      <c r="E36" s="229">
        <v>4.3479054589047571E-2</v>
      </c>
      <c r="F36" s="229">
        <v>4.3584010103396201E-2</v>
      </c>
      <c r="G36" s="229">
        <v>4.081033214356973E-2</v>
      </c>
      <c r="H36" s="229">
        <v>3.8333817861365638E-2</v>
      </c>
      <c r="I36" s="229">
        <v>6.2098960765568582E-2</v>
      </c>
      <c r="J36" s="229">
        <v>6.1914917445182863E-2</v>
      </c>
      <c r="K36" s="229">
        <v>4.6405675001933343E-2</v>
      </c>
      <c r="L36" s="229">
        <v>4.8271078065886631E-2</v>
      </c>
      <c r="M36" s="229">
        <v>4.6206210762348522E-2</v>
      </c>
      <c r="N36" s="229">
        <v>4.1868114366148693E-2</v>
      </c>
      <c r="O36" s="229">
        <v>4.04361338111041E-2</v>
      </c>
      <c r="P36" s="229">
        <v>4.3975468264319563E-2</v>
      </c>
      <c r="Q36" s="229">
        <v>3.802478188803176E-2</v>
      </c>
      <c r="R36" s="229">
        <v>3.7019605571735628E-2</v>
      </c>
      <c r="S36" s="229">
        <v>4.5579855629037068E-2</v>
      </c>
      <c r="T36" s="229">
        <v>5.164763501756918E-2</v>
      </c>
      <c r="U36" s="229">
        <v>3.1058346944255352E-2</v>
      </c>
      <c r="V36" s="229">
        <v>2.3479696764060819E-2</v>
      </c>
      <c r="W36" s="229">
        <v>2.3439288378851179E-2</v>
      </c>
      <c r="X36" s="229">
        <v>2.316321375926263E-2</v>
      </c>
      <c r="Y36" s="229">
        <v>1.6537975066705769E-2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7.9822500239355514E-4</v>
      </c>
      <c r="C38" s="229">
        <v>7.6097820040863374E-4</v>
      </c>
      <c r="D38" s="229">
        <v>8.0812035479332293E-4</v>
      </c>
      <c r="E38" s="229">
        <v>7.2938579774163277E-4</v>
      </c>
      <c r="F38" s="229">
        <v>7.3114648601519641E-4</v>
      </c>
      <c r="G38" s="229">
        <v>7.4316739621117724E-4</v>
      </c>
      <c r="H38" s="229">
        <v>7.3552968876430726E-4</v>
      </c>
      <c r="I38" s="229">
        <v>8.6354133791645242E-4</v>
      </c>
      <c r="J38" s="229">
        <v>9.7296781007836966E-4</v>
      </c>
      <c r="K38" s="229">
        <v>1.711226086309141E-3</v>
      </c>
      <c r="L38" s="229">
        <v>1.662226827367488E-3</v>
      </c>
      <c r="M38" s="229">
        <v>1.6945512497928629E-3</v>
      </c>
      <c r="N38" s="229">
        <v>1.5708826213666331E-3</v>
      </c>
      <c r="O38" s="229">
        <v>1.8206640270607289E-3</v>
      </c>
      <c r="P38" s="229">
        <v>8.3896923599662075E-4</v>
      </c>
      <c r="Q38" s="229">
        <v>2.3823322879782999E-4</v>
      </c>
      <c r="R38" s="229">
        <v>3.8834737692225463E-4</v>
      </c>
      <c r="S38" s="229">
        <v>3.674329330854873E-4</v>
      </c>
      <c r="T38" s="229">
        <v>3.496446830652241E-4</v>
      </c>
      <c r="U38" s="229">
        <v>3.065018944859934E-4</v>
      </c>
      <c r="V38" s="229">
        <v>2.5273373263153622E-4</v>
      </c>
      <c r="W38" s="229">
        <v>4.4699214191367092E-4</v>
      </c>
      <c r="X38" s="229">
        <v>1.18986636256982E-3</v>
      </c>
      <c r="Y38" s="229">
        <v>4.168552413711229E-4</v>
      </c>
      <c r="DA38" s="73" t="s">
        <v>1723</v>
      </c>
    </row>
    <row r="39" spans="1:105" ht="12" customHeight="1" x14ac:dyDescent="0.25">
      <c r="A39" s="64" t="s">
        <v>159</v>
      </c>
      <c r="B39" s="229">
        <v>5.3205539682287407E-3</v>
      </c>
      <c r="C39" s="229">
        <v>6.7629728199502899E-3</v>
      </c>
      <c r="D39" s="229">
        <v>5.3889395661788943E-3</v>
      </c>
      <c r="E39" s="229">
        <v>4.051469502894465E-3</v>
      </c>
      <c r="F39" s="229">
        <v>3.2487137511982411E-3</v>
      </c>
      <c r="G39" s="229">
        <v>3.3024092960758839E-3</v>
      </c>
      <c r="H39" s="229">
        <v>3.2683664433051599E-3</v>
      </c>
      <c r="I39" s="229">
        <v>2.8774225430967808E-3</v>
      </c>
      <c r="J39" s="229">
        <v>2.1669217677209888E-3</v>
      </c>
      <c r="K39" s="229">
        <v>3.8103643416325058E-3</v>
      </c>
      <c r="L39" s="229">
        <v>3.7005463058087042E-3</v>
      </c>
      <c r="M39" s="229">
        <v>4.7158514643631157E-3</v>
      </c>
      <c r="N39" s="229">
        <v>4.3713851605456074E-3</v>
      </c>
      <c r="O39" s="229">
        <v>4.0557609063935178E-3</v>
      </c>
      <c r="P39" s="229">
        <v>6.5389137846447853E-3</v>
      </c>
      <c r="Q39" s="229">
        <v>3.772299745454297E-3</v>
      </c>
      <c r="R39" s="229">
        <v>3.8717306415854491E-3</v>
      </c>
      <c r="S39" s="229">
        <v>5.0579682322628916E-3</v>
      </c>
      <c r="T39" s="229">
        <v>4.7383835803869899E-3</v>
      </c>
      <c r="U39" s="229">
        <v>5.0550393304466907E-3</v>
      </c>
      <c r="V39" s="229">
        <v>6.9184887183317339E-3</v>
      </c>
      <c r="W39" s="229">
        <v>2.6868533893985962E-3</v>
      </c>
      <c r="X39" s="229">
        <v>3.268887537057594E-3</v>
      </c>
      <c r="Y39" s="229">
        <v>1.192929704485441E-3</v>
      </c>
      <c r="DA39" s="73" t="s">
        <v>1724</v>
      </c>
    </row>
    <row r="40" spans="1:105" ht="12" customHeight="1" x14ac:dyDescent="0.25">
      <c r="A40" s="64" t="s">
        <v>32</v>
      </c>
      <c r="B40" s="229">
        <v>2.309454152056507E-2</v>
      </c>
      <c r="C40" s="229">
        <v>1.7782914847607301E-2</v>
      </c>
      <c r="D40" s="229">
        <v>9.8919140563776403E-3</v>
      </c>
      <c r="E40" s="229">
        <v>1.055146570629989E-2</v>
      </c>
      <c r="F40" s="229">
        <v>9.7633202601504279E-3</v>
      </c>
      <c r="G40" s="229">
        <v>1.075083353616392E-2</v>
      </c>
      <c r="H40" s="229">
        <v>1.7188221444660409E-2</v>
      </c>
      <c r="I40" s="229">
        <v>2.2101465125194938E-2</v>
      </c>
      <c r="J40" s="229">
        <v>2.923297865268978E-2</v>
      </c>
      <c r="K40" s="229">
        <v>1.7137340978731871E-2</v>
      </c>
      <c r="L40" s="229">
        <v>1.572180843116076E-2</v>
      </c>
      <c r="M40" s="229">
        <v>1.6970348223402609E-2</v>
      </c>
      <c r="N40" s="229">
        <v>1.1472738970052359E-2</v>
      </c>
      <c r="O40" s="229">
        <v>5.0647727845911251E-3</v>
      </c>
      <c r="P40" s="229">
        <v>4.6679208540037469E-3</v>
      </c>
      <c r="Q40" s="229">
        <v>4.024009270289744E-3</v>
      </c>
      <c r="R40" s="229">
        <v>3.7464007341260611E-3</v>
      </c>
      <c r="S40" s="229">
        <v>4.4239754501388681E-3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1725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3.0758754774190559E-6</v>
      </c>
      <c r="S41" s="229">
        <v>0</v>
      </c>
      <c r="T41" s="229">
        <v>0</v>
      </c>
      <c r="U41" s="229">
        <v>1.850428608594451E-4</v>
      </c>
      <c r="V41" s="229">
        <v>1.070984461430265E-4</v>
      </c>
      <c r="W41" s="229">
        <v>5.8807447338539768E-6</v>
      </c>
      <c r="X41" s="229">
        <v>4.3737283368581727E-6</v>
      </c>
      <c r="Y41" s="229">
        <v>6.9499256842783229E-6</v>
      </c>
      <c r="DA41" s="73" t="s">
        <v>1726</v>
      </c>
    </row>
    <row r="42" spans="1:105" ht="12" customHeight="1" x14ac:dyDescent="0.25">
      <c r="A42" s="64" t="s">
        <v>35</v>
      </c>
      <c r="B42" s="229">
        <v>0.40723872434769309</v>
      </c>
      <c r="C42" s="229">
        <v>0.38090467738788042</v>
      </c>
      <c r="D42" s="229">
        <v>0.35917262738000511</v>
      </c>
      <c r="E42" s="229">
        <v>0.3234830588755358</v>
      </c>
      <c r="F42" s="229">
        <v>0.32604386750184872</v>
      </c>
      <c r="G42" s="229">
        <v>0.33701118960970877</v>
      </c>
      <c r="H42" s="229">
        <v>0.32799381811751682</v>
      </c>
      <c r="I42" s="229">
        <v>0.40167523858233189</v>
      </c>
      <c r="J42" s="229">
        <v>0.44776966971504728</v>
      </c>
      <c r="K42" s="229">
        <v>0.35574594360262951</v>
      </c>
      <c r="L42" s="229">
        <v>0.3641426383464102</v>
      </c>
      <c r="M42" s="229">
        <v>0.32158011806915188</v>
      </c>
      <c r="N42" s="229">
        <v>0.27518652869906329</v>
      </c>
      <c r="O42" s="229">
        <v>0.29912271147080222</v>
      </c>
      <c r="P42" s="229">
        <v>0.2767212324066996</v>
      </c>
      <c r="Q42" s="229">
        <v>0.29716477066888802</v>
      </c>
      <c r="R42" s="229">
        <v>0.28728223900281702</v>
      </c>
      <c r="S42" s="229">
        <v>0.28964023742781642</v>
      </c>
      <c r="T42" s="229">
        <v>0.31818951305258392</v>
      </c>
      <c r="U42" s="229">
        <v>0.30614684948015353</v>
      </c>
      <c r="V42" s="229">
        <v>0.24375084310858511</v>
      </c>
      <c r="W42" s="229">
        <v>0.23707606960920799</v>
      </c>
      <c r="X42" s="229">
        <v>0.2201991763886357</v>
      </c>
      <c r="Y42" s="229">
        <v>0.19231313285362381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600.59491000000014</v>
      </c>
      <c r="C46" s="279">
        <v>606.48639000000003</v>
      </c>
      <c r="D46" s="279">
        <v>614.16786999999999</v>
      </c>
      <c r="E46" s="279">
        <v>556.19136000000003</v>
      </c>
      <c r="F46" s="279">
        <v>564.17746999999997</v>
      </c>
      <c r="G46" s="279">
        <v>574.19322</v>
      </c>
      <c r="H46" s="279">
        <v>535.87886000000003</v>
      </c>
      <c r="I46" s="279">
        <v>544.02460000000008</v>
      </c>
      <c r="J46" s="279">
        <v>527.50306</v>
      </c>
      <c r="K46" s="279">
        <v>568.53089</v>
      </c>
      <c r="L46" s="279">
        <v>489.91744999999992</v>
      </c>
      <c r="M46" s="279">
        <v>509.28276000000022</v>
      </c>
      <c r="N46" s="279">
        <v>457.44472999999999</v>
      </c>
      <c r="O46" s="279">
        <v>421.92725000000007</v>
      </c>
      <c r="P46" s="279">
        <v>448.70855</v>
      </c>
      <c r="Q46" s="279">
        <v>378.28739000000002</v>
      </c>
      <c r="R46" s="279">
        <v>404.98666999999989</v>
      </c>
      <c r="S46" s="279">
        <v>523.50226000000009</v>
      </c>
      <c r="T46" s="279">
        <v>401.16764000000001</v>
      </c>
      <c r="U46" s="279">
        <v>187.0922600000001</v>
      </c>
      <c r="V46" s="279">
        <v>180.75564000000011</v>
      </c>
      <c r="W46" s="279">
        <v>180.75579999999999</v>
      </c>
      <c r="X46" s="279">
        <v>199.43097999999989</v>
      </c>
      <c r="Y46" s="279">
        <v>188.56099999999989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1299.7511283197723</v>
      </c>
      <c r="C48" s="223">
        <f t="shared" si="2"/>
        <v>1399.3042582098064</v>
      </c>
      <c r="D48" s="223">
        <f t="shared" si="2"/>
        <v>1235.5388140867447</v>
      </c>
      <c r="E48" s="223">
        <f t="shared" si="2"/>
        <v>1257.8185141265633</v>
      </c>
      <c r="F48" s="223">
        <f t="shared" si="2"/>
        <v>1324.8455168520218</v>
      </c>
      <c r="G48" s="223">
        <f t="shared" si="2"/>
        <v>1354.5211818245973</v>
      </c>
      <c r="H48" s="223">
        <f t="shared" si="2"/>
        <v>1313.1335603093967</v>
      </c>
      <c r="I48" s="223">
        <f t="shared" si="2"/>
        <v>1376.6432353693599</v>
      </c>
      <c r="J48" s="223">
        <f t="shared" si="2"/>
        <v>1386.8323936188822</v>
      </c>
      <c r="K48" s="223">
        <f t="shared" si="2"/>
        <v>1183.4771858933045</v>
      </c>
      <c r="L48" s="223">
        <f t="shared" si="2"/>
        <v>1254.4332126141692</v>
      </c>
      <c r="M48" s="223">
        <f t="shared" si="2"/>
        <v>1253.4451660766717</v>
      </c>
      <c r="N48" s="223">
        <f t="shared" si="2"/>
        <v>1265.4093541359018</v>
      </c>
      <c r="O48" s="223">
        <f t="shared" si="2"/>
        <v>1229.5724444110497</v>
      </c>
      <c r="P48" s="223">
        <f t="shared" si="2"/>
        <v>1312.9416471041636</v>
      </c>
      <c r="Q48" s="223">
        <f t="shared" si="2"/>
        <v>1428.3480673002105</v>
      </c>
      <c r="R48" s="223">
        <f t="shared" si="2"/>
        <v>1485.9732866791246</v>
      </c>
      <c r="S48" s="223">
        <f t="shared" si="2"/>
        <v>1489.9698353919091</v>
      </c>
      <c r="T48" s="223">
        <f t="shared" si="2"/>
        <v>1505.6693748553271</v>
      </c>
      <c r="U48" s="223">
        <f t="shared" si="2"/>
        <v>1327.7858439254815</v>
      </c>
      <c r="V48" s="223">
        <f t="shared" si="2"/>
        <v>1249.6502904948982</v>
      </c>
      <c r="W48" s="223">
        <f t="shared" si="2"/>
        <v>1303.6729395807954</v>
      </c>
      <c r="X48" s="223">
        <f t="shared" si="2"/>
        <v>1290.3694564302386</v>
      </c>
      <c r="Y48" s="223">
        <f t="shared" si="2"/>
        <v>1094.8421857654025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4.2410895044156662</v>
      </c>
      <c r="C53" s="260">
        <v>4.2331243727362997</v>
      </c>
      <c r="D53" s="260">
        <v>3.4659584316828571</v>
      </c>
      <c r="E53" s="260">
        <v>3.6301385741497412</v>
      </c>
      <c r="F53" s="260">
        <v>4.0229765191823743</v>
      </c>
      <c r="G53" s="260">
        <v>4.1481411212838646</v>
      </c>
      <c r="H53" s="260">
        <v>3.849435534576839</v>
      </c>
      <c r="I53" s="260">
        <v>4.2115431321178782</v>
      </c>
      <c r="J53" s="260">
        <v>3.913835454623749</v>
      </c>
      <c r="K53" s="260">
        <v>3.350659705739325</v>
      </c>
      <c r="L53" s="260">
        <v>3.4430929001094461</v>
      </c>
      <c r="M53" s="260">
        <v>3.0233405058293652</v>
      </c>
      <c r="N53" s="260">
        <v>2.7049654046458871</v>
      </c>
      <c r="O53" s="260">
        <v>2.4385031590546582</v>
      </c>
      <c r="P53" s="260">
        <v>2.736369359245082</v>
      </c>
      <c r="Q53" s="260">
        <v>3.5412877431991672</v>
      </c>
      <c r="R53" s="260">
        <v>3.7842548220837502</v>
      </c>
      <c r="S53" s="260">
        <v>3.5740892533676778</v>
      </c>
      <c r="T53" s="260">
        <v>3.7419088259116999</v>
      </c>
      <c r="U53" s="260">
        <v>3.448215735356734</v>
      </c>
      <c r="V53" s="260">
        <v>3.416927443784227</v>
      </c>
      <c r="W53" s="260">
        <v>3.3478360053211089</v>
      </c>
      <c r="X53" s="260">
        <v>3.1504926436513139</v>
      </c>
      <c r="Y53" s="260">
        <v>3.1012221854609341</v>
      </c>
      <c r="DA53" s="68" t="s">
        <v>1736</v>
      </c>
    </row>
    <row r="54" spans="1:105" ht="12" customHeight="1" x14ac:dyDescent="0.25">
      <c r="A54" s="37" t="s">
        <v>159</v>
      </c>
      <c r="B54" s="226">
        <v>5.4695038454698572E-2</v>
      </c>
      <c r="C54" s="226">
        <v>7.3848063053331456E-2</v>
      </c>
      <c r="D54" s="226">
        <v>5.1233707062665473E-2</v>
      </c>
      <c r="E54" s="226">
        <v>4.4903344381010367E-2</v>
      </c>
      <c r="F54" s="226">
        <v>3.9689625222901932E-2</v>
      </c>
      <c r="G54" s="226">
        <v>4.0253636188529132E-2</v>
      </c>
      <c r="H54" s="226">
        <v>3.7980084999914558E-2</v>
      </c>
      <c r="I54" s="226">
        <v>2.9955035064824821E-2</v>
      </c>
      <c r="J54" s="226">
        <v>1.8849267657812131E-2</v>
      </c>
      <c r="K54" s="226">
        <v>3.550830282102338E-2</v>
      </c>
      <c r="L54" s="226">
        <v>3.4637925191145259E-2</v>
      </c>
      <c r="M54" s="226">
        <v>4.3695375005909413E-2</v>
      </c>
      <c r="N54" s="226">
        <v>4.2296944723934332E-2</v>
      </c>
      <c r="O54" s="226">
        <v>3.2621002754794778E-2</v>
      </c>
      <c r="P54" s="226">
        <v>6.3167669591473366E-2</v>
      </c>
      <c r="Q54" s="226">
        <v>4.4390672222128377E-2</v>
      </c>
      <c r="R54" s="226">
        <v>5.032256770575283E-2</v>
      </c>
      <c r="S54" s="226">
        <v>6.1342857050367038E-2</v>
      </c>
      <c r="T54" s="226">
        <v>5.4905753033028193E-2</v>
      </c>
      <c r="U54" s="226">
        <v>5.6011440768285313E-2</v>
      </c>
      <c r="V54" s="226">
        <v>9.4307404096414513E-2</v>
      </c>
      <c r="W54" s="226">
        <v>3.7516828730436991E-2</v>
      </c>
      <c r="X54" s="226">
        <v>4.6085359838477238E-2</v>
      </c>
      <c r="Y54" s="226">
        <v>1.9118471102860891E-2</v>
      </c>
      <c r="DA54" s="69" t="s">
        <v>1737</v>
      </c>
    </row>
    <row r="55" spans="1:105" ht="12" customHeight="1" x14ac:dyDescent="0.25">
      <c r="A55" s="37" t="s">
        <v>35</v>
      </c>
      <c r="B55" s="226">
        <v>4.1863944659609684</v>
      </c>
      <c r="C55" s="226">
        <v>4.1592763096829684</v>
      </c>
      <c r="D55" s="226">
        <v>3.4147247246201911</v>
      </c>
      <c r="E55" s="226">
        <v>3.5852352297687302</v>
      </c>
      <c r="F55" s="226">
        <v>3.9832868939594732</v>
      </c>
      <c r="G55" s="226">
        <v>4.1078874850953362</v>
      </c>
      <c r="H55" s="226">
        <v>3.8114554495769251</v>
      </c>
      <c r="I55" s="226">
        <v>4.1815880970530532</v>
      </c>
      <c r="J55" s="226">
        <v>3.8949861869659359</v>
      </c>
      <c r="K55" s="226">
        <v>3.315151402918302</v>
      </c>
      <c r="L55" s="226">
        <v>3.4084549749183011</v>
      </c>
      <c r="M55" s="226">
        <v>2.9796451308234548</v>
      </c>
      <c r="N55" s="226">
        <v>2.662668459921953</v>
      </c>
      <c r="O55" s="226">
        <v>2.4058821562998629</v>
      </c>
      <c r="P55" s="226">
        <v>2.673201689653609</v>
      </c>
      <c r="Q55" s="226">
        <v>3.4968970709770382</v>
      </c>
      <c r="R55" s="226">
        <v>3.733932254377998</v>
      </c>
      <c r="S55" s="226">
        <v>3.5127463963173109</v>
      </c>
      <c r="T55" s="226">
        <v>3.6870030728786718</v>
      </c>
      <c r="U55" s="226">
        <v>3.3922042945884492</v>
      </c>
      <c r="V55" s="226">
        <v>3.3226200396878132</v>
      </c>
      <c r="W55" s="226">
        <v>3.310319176590673</v>
      </c>
      <c r="X55" s="226">
        <v>3.104407283812836</v>
      </c>
      <c r="Y55" s="226">
        <v>3.0821037143580732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98.329217176970516</v>
      </c>
      <c r="C60" s="261">
        <f t="shared" si="3"/>
        <v>96.783342897225808</v>
      </c>
      <c r="D60" s="261">
        <f t="shared" si="3"/>
        <v>81.007989377377982</v>
      </c>
      <c r="E60" s="261">
        <f t="shared" si="3"/>
        <v>83.338400725547288</v>
      </c>
      <c r="F60" s="261">
        <f t="shared" si="3"/>
        <v>91.972083492933535</v>
      </c>
      <c r="G60" s="261">
        <f t="shared" si="3"/>
        <v>94.121144727019072</v>
      </c>
      <c r="H60" s="261">
        <f t="shared" si="3"/>
        <v>87.600571072024607</v>
      </c>
      <c r="I60" s="261">
        <f t="shared" si="3"/>
        <v>99.695823379106884</v>
      </c>
      <c r="J60" s="261">
        <f t="shared" si="3"/>
        <v>94.599195960680845</v>
      </c>
      <c r="K60" s="261">
        <f t="shared" si="3"/>
        <v>80.761192163860812</v>
      </c>
      <c r="L60" s="261">
        <f t="shared" si="3"/>
        <v>81.344558856462044</v>
      </c>
      <c r="M60" s="261">
        <f t="shared" si="3"/>
        <v>71.806229368569078</v>
      </c>
      <c r="N60" s="261">
        <f t="shared" si="3"/>
        <v>64.7958039937038</v>
      </c>
      <c r="O60" s="261">
        <f t="shared" si="3"/>
        <v>59.924921012554968</v>
      </c>
      <c r="P60" s="261">
        <f t="shared" si="3"/>
        <v>66.093670887374984</v>
      </c>
      <c r="Q60" s="261">
        <f t="shared" si="3"/>
        <v>81.72088867337763</v>
      </c>
      <c r="R60" s="261">
        <f t="shared" si="3"/>
        <v>88.533098189492492</v>
      </c>
      <c r="S60" s="261">
        <f t="shared" si="3"/>
        <v>84.589085548601872</v>
      </c>
      <c r="T60" s="261">
        <f t="shared" si="3"/>
        <v>88.203383646383372</v>
      </c>
      <c r="U60" s="261">
        <f t="shared" si="3"/>
        <v>78.799554534992069</v>
      </c>
      <c r="V60" s="261">
        <f t="shared" si="3"/>
        <v>77.521052704058874</v>
      </c>
      <c r="W60" s="261">
        <f t="shared" si="3"/>
        <v>76.58640100202976</v>
      </c>
      <c r="X60" s="261">
        <f t="shared" si="3"/>
        <v>72.968993918103621</v>
      </c>
      <c r="Y60" s="261">
        <f t="shared" si="3"/>
        <v>72.019630476523218</v>
      </c>
      <c r="DA60" s="70"/>
    </row>
    <row r="61" spans="1:105" ht="12" customHeight="1" x14ac:dyDescent="0.25">
      <c r="A61" s="60" t="s">
        <v>1499</v>
      </c>
      <c r="B61" s="262">
        <v>85.651555606547547</v>
      </c>
      <c r="C61" s="262">
        <v>84.952595697732875</v>
      </c>
      <c r="D61" s="262">
        <v>70.570036861078592</v>
      </c>
      <c r="E61" s="262">
        <v>72.211855706551873</v>
      </c>
      <c r="F61" s="262">
        <v>79.233485283810253</v>
      </c>
      <c r="G61" s="262">
        <v>81.241875228781282</v>
      </c>
      <c r="H61" s="262">
        <v>75.977312204392092</v>
      </c>
      <c r="I61" s="262">
        <v>84.27188691369507</v>
      </c>
      <c r="J61" s="262">
        <v>79.342081474851639</v>
      </c>
      <c r="K61" s="262">
        <v>67.551818700884596</v>
      </c>
      <c r="L61" s="262">
        <v>68.088388845634341</v>
      </c>
      <c r="M61" s="262">
        <v>60.473962288947568</v>
      </c>
      <c r="N61" s="262">
        <v>54.493829633921209</v>
      </c>
      <c r="O61" s="262">
        <v>50.153838300042153</v>
      </c>
      <c r="P61" s="262">
        <v>55.263218199309158</v>
      </c>
      <c r="Q61" s="262">
        <v>68.407856019996103</v>
      </c>
      <c r="R61" s="262">
        <v>74.109125393877747</v>
      </c>
      <c r="S61" s="262">
        <v>70.727878012981648</v>
      </c>
      <c r="T61" s="262">
        <v>73.749918425223299</v>
      </c>
      <c r="U61" s="262">
        <v>65.884408977307743</v>
      </c>
      <c r="V61" s="262">
        <v>64.816128415403156</v>
      </c>
      <c r="W61" s="262">
        <v>64.040634242114777</v>
      </c>
      <c r="X61" s="262">
        <v>61.028723466951703</v>
      </c>
      <c r="Y61" s="262">
        <v>60.227573230583197</v>
      </c>
      <c r="DA61" s="72" t="s">
        <v>1743</v>
      </c>
    </row>
    <row r="62" spans="1:105" ht="12" customHeight="1" x14ac:dyDescent="0.25">
      <c r="A62" s="59" t="s">
        <v>28</v>
      </c>
      <c r="B62" s="230">
        <v>11.511882902767811</v>
      </c>
      <c r="C62" s="230">
        <v>12.051574574566359</v>
      </c>
      <c r="D62" s="230">
        <v>8.289994206354212</v>
      </c>
      <c r="E62" s="230">
        <v>8.2127881892444865</v>
      </c>
      <c r="F62" s="230">
        <v>9.0077561937724706</v>
      </c>
      <c r="G62" s="230">
        <v>8.4446166157466838</v>
      </c>
      <c r="H62" s="230">
        <v>7.5157470578369141</v>
      </c>
      <c r="I62" s="230">
        <v>10.68835553376905</v>
      </c>
      <c r="J62" s="230">
        <v>9.0626157349011507</v>
      </c>
      <c r="K62" s="230">
        <v>7.3792605770733752</v>
      </c>
      <c r="L62" s="230">
        <v>7.5818058541148394</v>
      </c>
      <c r="M62" s="230">
        <v>7.1434248730929433</v>
      </c>
      <c r="N62" s="230">
        <v>6.8214078395739284</v>
      </c>
      <c r="O62" s="230">
        <v>5.7860971978290499</v>
      </c>
      <c r="P62" s="230">
        <v>7.3036232669648982</v>
      </c>
      <c r="Q62" s="230">
        <v>7.5787039546069659</v>
      </c>
      <c r="R62" s="230">
        <v>8.2558587876429606</v>
      </c>
      <c r="S62" s="230">
        <v>9.3423694418430099</v>
      </c>
      <c r="T62" s="230">
        <v>10.159384084711901</v>
      </c>
      <c r="U62" s="230">
        <v>5.9733202536699013</v>
      </c>
      <c r="V62" s="230">
        <v>5.5461124874967771</v>
      </c>
      <c r="W62" s="230">
        <v>5.6934247247030614</v>
      </c>
      <c r="X62" s="230">
        <v>5.704199988879207</v>
      </c>
      <c r="Y62" s="230">
        <v>4.7326707154515288</v>
      </c>
      <c r="DA62" s="71" t="s">
        <v>1744</v>
      </c>
    </row>
    <row r="63" spans="1:105" ht="12" customHeight="1" x14ac:dyDescent="0.25">
      <c r="A63" s="59" t="s">
        <v>31</v>
      </c>
      <c r="B63" s="295">
        <v>0.13559368347851081</v>
      </c>
      <c r="C63" s="295">
        <v>0.13656945200919171</v>
      </c>
      <c r="D63" s="295">
        <v>0.13411915843409469</v>
      </c>
      <c r="E63" s="295">
        <v>0.13777417935403119</v>
      </c>
      <c r="F63" s="295">
        <v>0.15111021845704739</v>
      </c>
      <c r="G63" s="295">
        <v>0.1537787960227357</v>
      </c>
      <c r="H63" s="295">
        <v>0.1442083101212164</v>
      </c>
      <c r="I63" s="295">
        <v>0.14863109984402881</v>
      </c>
      <c r="J63" s="295">
        <v>0.14241532976241711</v>
      </c>
      <c r="K63" s="295">
        <v>0.27211290853186632</v>
      </c>
      <c r="L63" s="295">
        <v>0.2610814093151137</v>
      </c>
      <c r="M63" s="295">
        <v>0.26197559476928239</v>
      </c>
      <c r="N63" s="295">
        <v>0.25593775097511018</v>
      </c>
      <c r="O63" s="295">
        <v>0.26052290444917292</v>
      </c>
      <c r="P63" s="295">
        <v>0.13933939703524151</v>
      </c>
      <c r="Q63" s="295">
        <v>4.7482168826777083E-2</v>
      </c>
      <c r="R63" s="295">
        <v>8.6606571164268981E-2</v>
      </c>
      <c r="S63" s="295">
        <v>7.5311651575258071E-2</v>
      </c>
      <c r="T63" s="295">
        <v>6.8777101356695541E-2</v>
      </c>
      <c r="U63" s="295">
        <v>5.8948210521552462E-2</v>
      </c>
      <c r="V63" s="295">
        <v>5.9697947747984967E-2</v>
      </c>
      <c r="W63" s="295">
        <v>0.1085748027578987</v>
      </c>
      <c r="X63" s="295">
        <v>0.29301787578696409</v>
      </c>
      <c r="Y63" s="295">
        <v>0.1192914238570421</v>
      </c>
      <c r="DA63" s="122" t="s">
        <v>1745</v>
      </c>
    </row>
    <row r="64" spans="1:105" ht="12" customHeight="1" x14ac:dyDescent="0.25">
      <c r="A64" s="59" t="s">
        <v>159</v>
      </c>
      <c r="B64" s="295">
        <v>0.90379718567453349</v>
      </c>
      <c r="C64" s="295">
        <v>1.2137213542749341</v>
      </c>
      <c r="D64" s="295">
        <v>0.89437177913054111</v>
      </c>
      <c r="E64" s="295">
        <v>0.76528482960247302</v>
      </c>
      <c r="F64" s="295">
        <v>0.67143021820907289</v>
      </c>
      <c r="G64" s="295">
        <v>0.68334607803560399</v>
      </c>
      <c r="H64" s="295">
        <v>0.64079752163064518</v>
      </c>
      <c r="I64" s="295">
        <v>0.49525651930962239</v>
      </c>
      <c r="J64" s="295">
        <v>0.31717686332756218</v>
      </c>
      <c r="K64" s="295">
        <v>0.6059101902800349</v>
      </c>
      <c r="L64" s="295">
        <v>0.58123465994498569</v>
      </c>
      <c r="M64" s="295">
        <v>0.72906499131916813</v>
      </c>
      <c r="N64" s="295">
        <v>0.71221265766036712</v>
      </c>
      <c r="O64" s="295">
        <v>0.58034793645637572</v>
      </c>
      <c r="P64" s="295">
        <v>1.086009194288863</v>
      </c>
      <c r="Q64" s="295">
        <v>0.7518555420783547</v>
      </c>
      <c r="R64" s="295">
        <v>0.86344683977736736</v>
      </c>
      <c r="S64" s="295">
        <v>1.036716926782066</v>
      </c>
      <c r="T64" s="295">
        <v>0.93206704851961031</v>
      </c>
      <c r="U64" s="295">
        <v>0.9722142929838119</v>
      </c>
      <c r="V64" s="295">
        <v>1.6342083571572059</v>
      </c>
      <c r="W64" s="295">
        <v>0.65263916171861014</v>
      </c>
      <c r="X64" s="295">
        <v>0.80500005078418324</v>
      </c>
      <c r="Y64" s="295">
        <v>0.34138057744303268</v>
      </c>
      <c r="DA64" s="122" t="s">
        <v>1746</v>
      </c>
    </row>
    <row r="65" spans="1:105" ht="12" customHeight="1" x14ac:dyDescent="0.25">
      <c r="A65" s="59" t="s">
        <v>32</v>
      </c>
      <c r="B65" s="295">
        <v>3.92304668938056</v>
      </c>
      <c r="C65" s="295">
        <v>3.19142248038081</v>
      </c>
      <c r="D65" s="295">
        <v>1.6417049523310949</v>
      </c>
      <c r="E65" s="295">
        <v>1.9930735327843809</v>
      </c>
      <c r="F65" s="295">
        <v>2.0178411379888441</v>
      </c>
      <c r="G65" s="295">
        <v>2.2246000643472148</v>
      </c>
      <c r="H65" s="295">
        <v>3.3699310937236699</v>
      </c>
      <c r="I65" s="295">
        <v>3.8040623250858059</v>
      </c>
      <c r="J65" s="295">
        <v>4.2788921191803659</v>
      </c>
      <c r="K65" s="295">
        <v>2.7251172335054168</v>
      </c>
      <c r="L65" s="295">
        <v>2.4693813350915308</v>
      </c>
      <c r="M65" s="295">
        <v>2.623595521121699</v>
      </c>
      <c r="N65" s="295">
        <v>1.8692084116158729</v>
      </c>
      <c r="O65" s="295">
        <v>0.72472971212979975</v>
      </c>
      <c r="P65" s="295">
        <v>0.77526713650288281</v>
      </c>
      <c r="Q65" s="295">
        <v>0.80202366603761543</v>
      </c>
      <c r="R65" s="295">
        <v>0.83549662253780121</v>
      </c>
      <c r="S65" s="295">
        <v>0.90676928407186785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1747</v>
      </c>
    </row>
    <row r="66" spans="1:105" ht="12" customHeight="1" x14ac:dyDescent="0.25">
      <c r="A66" s="59" t="s">
        <v>35</v>
      </c>
      <c r="B66" s="295">
        <v>69.177235145246129</v>
      </c>
      <c r="C66" s="295">
        <v>68.359307836501571</v>
      </c>
      <c r="D66" s="295">
        <v>59.609846764828653</v>
      </c>
      <c r="E66" s="295">
        <v>61.102934975566498</v>
      </c>
      <c r="F66" s="295">
        <v>67.385347515382819</v>
      </c>
      <c r="G66" s="295">
        <v>69.735533674629039</v>
      </c>
      <c r="H66" s="295">
        <v>64.306628221079649</v>
      </c>
      <c r="I66" s="295">
        <v>69.135581435686561</v>
      </c>
      <c r="J66" s="295">
        <v>65.540981427680137</v>
      </c>
      <c r="K66" s="295">
        <v>56.569417791493898</v>
      </c>
      <c r="L66" s="295">
        <v>57.194885587167867</v>
      </c>
      <c r="M66" s="295">
        <v>49.715901308644483</v>
      </c>
      <c r="N66" s="295">
        <v>44.835062974095933</v>
      </c>
      <c r="O66" s="295">
        <v>42.80214054917775</v>
      </c>
      <c r="P66" s="295">
        <v>45.958979204517277</v>
      </c>
      <c r="Q66" s="295">
        <v>59.227790688446397</v>
      </c>
      <c r="R66" s="295">
        <v>64.067716572755344</v>
      </c>
      <c r="S66" s="295">
        <v>59.366710708709441</v>
      </c>
      <c r="T66" s="295">
        <v>62.589690190635089</v>
      </c>
      <c r="U66" s="295">
        <v>58.879926220132482</v>
      </c>
      <c r="V66" s="295">
        <v>57.576109623001187</v>
      </c>
      <c r="W66" s="295">
        <v>57.585995552935202</v>
      </c>
      <c r="X66" s="295">
        <v>54.22650555150134</v>
      </c>
      <c r="Y66" s="295">
        <v>55.034230513831602</v>
      </c>
      <c r="DA66" s="122" t="s">
        <v>1748</v>
      </c>
    </row>
    <row r="67" spans="1:105" ht="12" customHeight="1" x14ac:dyDescent="0.25">
      <c r="A67" s="60" t="s">
        <v>1506</v>
      </c>
      <c r="B67" s="262">
        <v>12.67766157042297</v>
      </c>
      <c r="C67" s="262">
        <v>11.830747199492929</v>
      </c>
      <c r="D67" s="262">
        <v>10.43795251629939</v>
      </c>
      <c r="E67" s="262">
        <v>11.12654501899542</v>
      </c>
      <c r="F67" s="262">
        <v>12.73859820912328</v>
      </c>
      <c r="G67" s="262">
        <v>12.87926949823779</v>
      </c>
      <c r="H67" s="262">
        <v>11.62325886763252</v>
      </c>
      <c r="I67" s="262">
        <v>15.423936465411821</v>
      </c>
      <c r="J67" s="262">
        <v>15.2571144858292</v>
      </c>
      <c r="K67" s="262">
        <v>13.20937346297622</v>
      </c>
      <c r="L67" s="262">
        <v>13.256170010827701</v>
      </c>
      <c r="M67" s="262">
        <v>11.332267079621509</v>
      </c>
      <c r="N67" s="262">
        <v>10.301974359782591</v>
      </c>
      <c r="O67" s="262">
        <v>9.771082712512813</v>
      </c>
      <c r="P67" s="262">
        <v>10.830452688065829</v>
      </c>
      <c r="Q67" s="262">
        <v>13.31303265338153</v>
      </c>
      <c r="R67" s="262">
        <v>14.423972795614739</v>
      </c>
      <c r="S67" s="262">
        <v>13.861207535620229</v>
      </c>
      <c r="T67" s="262">
        <v>14.453465221160069</v>
      </c>
      <c r="U67" s="262">
        <v>12.915145557684321</v>
      </c>
      <c r="V67" s="262">
        <v>12.70492428865572</v>
      </c>
      <c r="W67" s="262">
        <v>12.545766759914979</v>
      </c>
      <c r="X67" s="262">
        <v>11.94027045115191</v>
      </c>
      <c r="Y67" s="262">
        <v>11.79205724594002</v>
      </c>
      <c r="DA67" s="72" t="s">
        <v>1749</v>
      </c>
    </row>
    <row r="68" spans="1:105" ht="12" customHeight="1" x14ac:dyDescent="0.25">
      <c r="A68" s="147" t="s">
        <v>28</v>
      </c>
      <c r="B68" s="229">
        <v>1.7039241663051841</v>
      </c>
      <c r="C68" s="229">
        <v>1.678337559629578</v>
      </c>
      <c r="D68" s="229">
        <v>1.2261658025864861</v>
      </c>
      <c r="E68" s="229">
        <v>1.2654425873009609</v>
      </c>
      <c r="F68" s="229">
        <v>1.448203199785977</v>
      </c>
      <c r="G68" s="229">
        <v>1.338724554267404</v>
      </c>
      <c r="H68" s="229">
        <v>1.149783680184411</v>
      </c>
      <c r="I68" s="229">
        <v>1.956245703165759</v>
      </c>
      <c r="J68" s="229">
        <v>1.742698997029591</v>
      </c>
      <c r="K68" s="229">
        <v>1.4429723835385531</v>
      </c>
      <c r="L68" s="229">
        <v>1.476106412491198</v>
      </c>
      <c r="M68" s="229">
        <v>1.338612445110043</v>
      </c>
      <c r="N68" s="229">
        <v>1.2895766205641479</v>
      </c>
      <c r="O68" s="229">
        <v>1.1272603696730179</v>
      </c>
      <c r="P68" s="229">
        <v>1.4313597510560641</v>
      </c>
      <c r="Q68" s="229">
        <v>1.474911495377107</v>
      </c>
      <c r="R68" s="229">
        <v>1.6068355914130259</v>
      </c>
      <c r="S68" s="229">
        <v>1.830912015825702</v>
      </c>
      <c r="T68" s="229">
        <v>1.9910300604016711</v>
      </c>
      <c r="U68" s="229">
        <v>1.170301933863126</v>
      </c>
      <c r="V68" s="229">
        <v>1.0866963232862521</v>
      </c>
      <c r="W68" s="229">
        <v>1.1153353853965009</v>
      </c>
      <c r="X68" s="229">
        <v>1.116007097596696</v>
      </c>
      <c r="Y68" s="229">
        <v>0.92658691290608797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2.0069814471603189E-2</v>
      </c>
      <c r="C70" s="229">
        <v>1.9019061732296762E-2</v>
      </c>
      <c r="D70" s="229">
        <v>1.9837447584404141E-2</v>
      </c>
      <c r="E70" s="229">
        <v>2.1228517035585481E-2</v>
      </c>
      <c r="F70" s="229">
        <v>2.4294429953726809E-2</v>
      </c>
      <c r="G70" s="229">
        <v>2.4378543103713408E-2</v>
      </c>
      <c r="H70" s="229">
        <v>2.2061461122677529E-2</v>
      </c>
      <c r="I70" s="229">
        <v>2.7203338203716291E-2</v>
      </c>
      <c r="J70" s="229">
        <v>2.738580776219017E-2</v>
      </c>
      <c r="K70" s="229">
        <v>5.3210129675561803E-2</v>
      </c>
      <c r="L70" s="229">
        <v>5.0830099040734579E-2</v>
      </c>
      <c r="M70" s="229">
        <v>4.9091828878075512E-2</v>
      </c>
      <c r="N70" s="229">
        <v>4.8384636681961871E-2</v>
      </c>
      <c r="O70" s="229">
        <v>5.0755653687921239E-2</v>
      </c>
      <c r="P70" s="229">
        <v>2.7307652292907339E-2</v>
      </c>
      <c r="Q70" s="229">
        <v>9.2406296706548045E-3</v>
      </c>
      <c r="R70" s="229">
        <v>1.6856213820576151E-2</v>
      </c>
      <c r="S70" s="229">
        <v>1.4759532756565521E-2</v>
      </c>
      <c r="T70" s="229">
        <v>1.3478895484869019E-2</v>
      </c>
      <c r="U70" s="229">
        <v>1.1549222516365001E-2</v>
      </c>
      <c r="V70" s="229">
        <v>1.169711946371837E-2</v>
      </c>
      <c r="W70" s="229">
        <v>2.1269679557350381E-2</v>
      </c>
      <c r="X70" s="229">
        <v>5.732793901660025E-2</v>
      </c>
      <c r="Y70" s="229">
        <v>2.335549604306723E-2</v>
      </c>
      <c r="DA70" s="73" t="s">
        <v>1752</v>
      </c>
    </row>
    <row r="71" spans="1:105" ht="12" customHeight="1" x14ac:dyDescent="0.25">
      <c r="A71" s="147" t="s">
        <v>159</v>
      </c>
      <c r="B71" s="229">
        <v>0.13377497661474541</v>
      </c>
      <c r="C71" s="229">
        <v>0.16902638930709149</v>
      </c>
      <c r="D71" s="229">
        <v>0.1322857487074878</v>
      </c>
      <c r="E71" s="229">
        <v>0.117916594520553</v>
      </c>
      <c r="F71" s="229">
        <v>0.1079477918280719</v>
      </c>
      <c r="G71" s="229">
        <v>0.1083308118479579</v>
      </c>
      <c r="H71" s="229">
        <v>9.8031310394522911E-2</v>
      </c>
      <c r="I71" s="229">
        <v>9.0644761469927795E-2</v>
      </c>
      <c r="J71" s="229">
        <v>6.0991640578255547E-2</v>
      </c>
      <c r="K71" s="229">
        <v>0.11848228726263969</v>
      </c>
      <c r="L71" s="229">
        <v>0.1131609309464572</v>
      </c>
      <c r="M71" s="229">
        <v>0.13662010702316321</v>
      </c>
      <c r="N71" s="229">
        <v>0.13464270335227951</v>
      </c>
      <c r="O71" s="229">
        <v>0.1130646802190335</v>
      </c>
      <c r="P71" s="229">
        <v>0.21283543703752419</v>
      </c>
      <c r="Q71" s="229">
        <v>0.14632058311240109</v>
      </c>
      <c r="R71" s="229">
        <v>0.1680524278738881</v>
      </c>
      <c r="S71" s="229">
        <v>0.20317516772069799</v>
      </c>
      <c r="T71" s="229">
        <v>0.18266594671866199</v>
      </c>
      <c r="U71" s="229">
        <v>0.19047769396079051</v>
      </c>
      <c r="V71" s="229">
        <v>0.32020414609512271</v>
      </c>
      <c r="W71" s="229">
        <v>0.12785126460036561</v>
      </c>
      <c r="X71" s="229">
        <v>0.1574954896378675</v>
      </c>
      <c r="Y71" s="229">
        <v>6.6837266819831681E-2</v>
      </c>
      <c r="DA71" s="73" t="s">
        <v>1753</v>
      </c>
    </row>
    <row r="72" spans="1:105" ht="12" customHeight="1" x14ac:dyDescent="0.25">
      <c r="A72" s="147" t="s">
        <v>32</v>
      </c>
      <c r="B72" s="229">
        <v>0.58066730838374914</v>
      </c>
      <c r="C72" s="229">
        <v>0.44444683840510002</v>
      </c>
      <c r="D72" s="229">
        <v>0.24282314563529089</v>
      </c>
      <c r="E72" s="229">
        <v>0.30709669723501648</v>
      </c>
      <c r="F72" s="229">
        <v>0.32441419703560809</v>
      </c>
      <c r="G72" s="229">
        <v>0.35266571178769091</v>
      </c>
      <c r="H72" s="229">
        <v>0.51554313165305521</v>
      </c>
      <c r="I72" s="229">
        <v>0.69624186382202835</v>
      </c>
      <c r="J72" s="229">
        <v>0.82281112016880398</v>
      </c>
      <c r="K72" s="229">
        <v>0.53288115642242884</v>
      </c>
      <c r="L72" s="229">
        <v>0.48076536035757411</v>
      </c>
      <c r="M72" s="229">
        <v>0.49163778970182798</v>
      </c>
      <c r="N72" s="229">
        <v>0.35337096436272281</v>
      </c>
      <c r="O72" s="229">
        <v>0.1411934599914744</v>
      </c>
      <c r="P72" s="229">
        <v>0.15193639306752699</v>
      </c>
      <c r="Q72" s="229">
        <v>0.15608393357076519</v>
      </c>
      <c r="R72" s="229">
        <v>0.1626124845556372</v>
      </c>
      <c r="S72" s="229">
        <v>0.17770810586370189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1754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1.3350834282375499E-4</v>
      </c>
      <c r="S73" s="229">
        <v>0</v>
      </c>
      <c r="T73" s="229">
        <v>0</v>
      </c>
      <c r="U73" s="229">
        <v>6.9725545374342236E-3</v>
      </c>
      <c r="V73" s="229">
        <v>4.9567713255752053E-3</v>
      </c>
      <c r="W73" s="229">
        <v>2.7982942946636259E-4</v>
      </c>
      <c r="X73" s="229">
        <v>2.10726884344433E-4</v>
      </c>
      <c r="Y73" s="229">
        <v>3.8938927884143461E-4</v>
      </c>
      <c r="DA73" s="73" t="s">
        <v>1755</v>
      </c>
    </row>
    <row r="74" spans="1:105" ht="12" customHeight="1" x14ac:dyDescent="0.25">
      <c r="A74" s="147" t="s">
        <v>35</v>
      </c>
      <c r="B74" s="229">
        <v>10.23922530464769</v>
      </c>
      <c r="C74" s="229">
        <v>9.519917350418865</v>
      </c>
      <c r="D74" s="229">
        <v>8.8168403717857249</v>
      </c>
      <c r="E74" s="229">
        <v>9.4148606229033067</v>
      </c>
      <c r="F74" s="229">
        <v>10.8337385905199</v>
      </c>
      <c r="G74" s="229">
        <v>11.05516987723102</v>
      </c>
      <c r="H74" s="229">
        <v>9.8378392842778499</v>
      </c>
      <c r="I74" s="229">
        <v>12.653600798750389</v>
      </c>
      <c r="J74" s="229">
        <v>12.603226920290361</v>
      </c>
      <c r="K74" s="229">
        <v>11.06182750607703</v>
      </c>
      <c r="L74" s="229">
        <v>11.13530720799173</v>
      </c>
      <c r="M74" s="229">
        <v>9.3163049089084033</v>
      </c>
      <c r="N74" s="229">
        <v>8.4759994348214729</v>
      </c>
      <c r="O74" s="229">
        <v>8.3388085489413672</v>
      </c>
      <c r="P74" s="229">
        <v>9.0070134546118101</v>
      </c>
      <c r="Q74" s="229">
        <v>11.526476011650599</v>
      </c>
      <c r="R74" s="229">
        <v>12.46948256960879</v>
      </c>
      <c r="S74" s="229">
        <v>11.634652713453571</v>
      </c>
      <c r="T74" s="229">
        <v>12.266290318554869</v>
      </c>
      <c r="U74" s="229">
        <v>11.535844152806609</v>
      </c>
      <c r="V74" s="229">
        <v>11.28136992848505</v>
      </c>
      <c r="W74" s="229">
        <v>11.281030600931301</v>
      </c>
      <c r="X74" s="229">
        <v>10.609229198016401</v>
      </c>
      <c r="Y74" s="229">
        <v>10.774888180892191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408.35610730587359</v>
      </c>
      <c r="C79" s="261">
        <f t="shared" si="4"/>
        <v>405.02371543622007</v>
      </c>
      <c r="D79" s="261">
        <f t="shared" si="4"/>
        <v>336.45279809511248</v>
      </c>
      <c r="E79" s="261">
        <f t="shared" si="4"/>
        <v>344.28040552023282</v>
      </c>
      <c r="F79" s="261">
        <f t="shared" si="4"/>
        <v>377.75703417931379</v>
      </c>
      <c r="G79" s="261">
        <f t="shared" si="4"/>
        <v>387.33232203103751</v>
      </c>
      <c r="H79" s="261">
        <f t="shared" si="4"/>
        <v>362.23276081370852</v>
      </c>
      <c r="I79" s="261">
        <f t="shared" si="4"/>
        <v>401.77833842829392</v>
      </c>
      <c r="J79" s="261">
        <f t="shared" si="4"/>
        <v>378.27478213529491</v>
      </c>
      <c r="K79" s="261">
        <f t="shared" si="4"/>
        <v>322.06300902276462</v>
      </c>
      <c r="L79" s="261">
        <f t="shared" si="4"/>
        <v>324.62118434199732</v>
      </c>
      <c r="M79" s="261">
        <f t="shared" si="4"/>
        <v>288.31831084442149</v>
      </c>
      <c r="N79" s="261">
        <f t="shared" si="4"/>
        <v>259.80716852031611</v>
      </c>
      <c r="O79" s="261">
        <f t="shared" si="4"/>
        <v>239.11563578289321</v>
      </c>
      <c r="P79" s="261">
        <f t="shared" si="4"/>
        <v>263.47533913721333</v>
      </c>
      <c r="Q79" s="261">
        <f t="shared" si="4"/>
        <v>326.14429003237899</v>
      </c>
      <c r="R79" s="261">
        <f t="shared" si="4"/>
        <v>353.32716524519958</v>
      </c>
      <c r="S79" s="261">
        <f t="shared" si="4"/>
        <v>337.20532848300093</v>
      </c>
      <c r="T79" s="261">
        <f t="shared" si="4"/>
        <v>351.61334069159273</v>
      </c>
      <c r="U79" s="261">
        <f t="shared" si="4"/>
        <v>314.1902239753054</v>
      </c>
      <c r="V79" s="261">
        <f t="shared" si="4"/>
        <v>309.07611455195689</v>
      </c>
      <c r="W79" s="261">
        <f t="shared" si="4"/>
        <v>305.32569120073828</v>
      </c>
      <c r="X79" s="261">
        <f t="shared" si="4"/>
        <v>290.96531125616667</v>
      </c>
      <c r="Y79" s="261">
        <f t="shared" si="4"/>
        <v>287.14747783951321</v>
      </c>
      <c r="DA79" s="70"/>
    </row>
    <row r="80" spans="1:105" ht="12" customHeight="1" x14ac:dyDescent="0.25">
      <c r="A80" s="60" t="s">
        <v>1521</v>
      </c>
      <c r="B80" s="262">
        <v>408.35610730587359</v>
      </c>
      <c r="C80" s="262">
        <v>405.02371543622007</v>
      </c>
      <c r="D80" s="262">
        <v>336.45279809511248</v>
      </c>
      <c r="E80" s="262">
        <v>344.28040552023282</v>
      </c>
      <c r="F80" s="262">
        <v>377.75703417931379</v>
      </c>
      <c r="G80" s="262">
        <v>387.33232203103751</v>
      </c>
      <c r="H80" s="262">
        <v>362.23276081370852</v>
      </c>
      <c r="I80" s="262">
        <v>401.77833842829392</v>
      </c>
      <c r="J80" s="262">
        <v>378.27478213529491</v>
      </c>
      <c r="K80" s="262">
        <v>322.06300902276462</v>
      </c>
      <c r="L80" s="262">
        <v>324.62118434199732</v>
      </c>
      <c r="M80" s="262">
        <v>288.31831084442149</v>
      </c>
      <c r="N80" s="262">
        <v>259.80716852031611</v>
      </c>
      <c r="O80" s="262">
        <v>239.11563578289321</v>
      </c>
      <c r="P80" s="262">
        <v>263.47533913721333</v>
      </c>
      <c r="Q80" s="262">
        <v>326.14429003237899</v>
      </c>
      <c r="R80" s="262">
        <v>353.32716524519958</v>
      </c>
      <c r="S80" s="262">
        <v>337.20532848300093</v>
      </c>
      <c r="T80" s="262">
        <v>351.61334069159273</v>
      </c>
      <c r="U80" s="262">
        <v>314.1902239753054</v>
      </c>
      <c r="V80" s="262">
        <v>309.07611455195689</v>
      </c>
      <c r="W80" s="262">
        <v>305.32569120073828</v>
      </c>
      <c r="X80" s="262">
        <v>290.96531125616667</v>
      </c>
      <c r="Y80" s="262">
        <v>287.14747783951321</v>
      </c>
      <c r="DA80" s="72" t="s">
        <v>1761</v>
      </c>
    </row>
    <row r="81" spans="1:105" ht="12" customHeight="1" x14ac:dyDescent="0.25">
      <c r="A81" s="59" t="s">
        <v>28</v>
      </c>
      <c r="B81" s="230">
        <v>54.884557047974312</v>
      </c>
      <c r="C81" s="230">
        <v>57.457614696260713</v>
      </c>
      <c r="D81" s="230">
        <v>39.523739408140599</v>
      </c>
      <c r="E81" s="230">
        <v>39.155648620013608</v>
      </c>
      <c r="F81" s="230">
        <v>42.945772891112668</v>
      </c>
      <c r="G81" s="230">
        <v>40.260923978282122</v>
      </c>
      <c r="H81" s="230">
        <v>35.832404797552087</v>
      </c>
      <c r="I81" s="230">
        <v>50.958271900171653</v>
      </c>
      <c r="J81" s="230">
        <v>43.20732364177038</v>
      </c>
      <c r="K81" s="230">
        <v>35.181685874938431</v>
      </c>
      <c r="L81" s="230">
        <v>36.147349607489701</v>
      </c>
      <c r="M81" s="230">
        <v>34.057305245080641</v>
      </c>
      <c r="N81" s="230">
        <v>32.522042734519097</v>
      </c>
      <c r="O81" s="230">
        <v>27.586050381299479</v>
      </c>
      <c r="P81" s="230">
        <v>34.821074123006362</v>
      </c>
      <c r="Q81" s="230">
        <v>36.132560855559653</v>
      </c>
      <c r="R81" s="230">
        <v>39.360769225914353</v>
      </c>
      <c r="S81" s="230">
        <v>44.541089665775146</v>
      </c>
      <c r="T81" s="230">
        <v>48.436324455280023</v>
      </c>
      <c r="U81" s="230">
        <v>28.470250302398949</v>
      </c>
      <c r="V81" s="230">
        <v>26.4363540992616</v>
      </c>
      <c r="W81" s="230">
        <v>27.143860872249771</v>
      </c>
      <c r="X81" s="230">
        <v>27.195309674496301</v>
      </c>
      <c r="Y81" s="230">
        <v>22.5632465557857</v>
      </c>
      <c r="DA81" s="71" t="s">
        <v>1762</v>
      </c>
    </row>
    <row r="82" spans="1:105" ht="12" customHeight="1" x14ac:dyDescent="0.25">
      <c r="A82" s="59" t="s">
        <v>31</v>
      </c>
      <c r="B82" s="295">
        <v>0.64646238318077542</v>
      </c>
      <c r="C82" s="295">
        <v>0.65111449995785742</v>
      </c>
      <c r="D82" s="295">
        <v>0.63943237300759415</v>
      </c>
      <c r="E82" s="295">
        <v>0.65685821080373485</v>
      </c>
      <c r="F82" s="295">
        <v>0.72043969483425174</v>
      </c>
      <c r="G82" s="295">
        <v>0.73316252209700539</v>
      </c>
      <c r="H82" s="295">
        <v>0.68753385440855297</v>
      </c>
      <c r="I82" s="295">
        <v>0.70862014037090615</v>
      </c>
      <c r="J82" s="295">
        <v>0.67898556273293476</v>
      </c>
      <c r="K82" s="295">
        <v>1.297337418904482</v>
      </c>
      <c r="L82" s="295">
        <v>1.244743160154598</v>
      </c>
      <c r="M82" s="295">
        <v>1.2490063178834689</v>
      </c>
      <c r="N82" s="295">
        <v>1.220220029405124</v>
      </c>
      <c r="O82" s="295">
        <v>1.2420804078980641</v>
      </c>
      <c r="P82" s="295">
        <v>0.66432061116364738</v>
      </c>
      <c r="Q82" s="295">
        <v>0.22637806740617761</v>
      </c>
      <c r="R82" s="295">
        <v>0.41290692449183181</v>
      </c>
      <c r="S82" s="295">
        <v>0.35905912804808049</v>
      </c>
      <c r="T82" s="295">
        <v>0.32790472026937401</v>
      </c>
      <c r="U82" s="295">
        <v>0.28096104631189112</v>
      </c>
      <c r="V82" s="295">
        <v>0.28455897517817252</v>
      </c>
      <c r="W82" s="295">
        <v>0.51763911578651289</v>
      </c>
      <c r="X82" s="295">
        <v>1.3969902681752431</v>
      </c>
      <c r="Y82" s="295">
        <v>0.56872788543886288</v>
      </c>
      <c r="DA82" s="122" t="s">
        <v>1763</v>
      </c>
    </row>
    <row r="83" spans="1:105" ht="12" customHeight="1" x14ac:dyDescent="0.25">
      <c r="A83" s="59" t="s">
        <v>159</v>
      </c>
      <c r="B83" s="295">
        <v>4.3089830409086343</v>
      </c>
      <c r="C83" s="295">
        <v>5.7865910791214752</v>
      </c>
      <c r="D83" s="295">
        <v>4.2640460599183454</v>
      </c>
      <c r="E83" s="295">
        <v>3.6486054664582799</v>
      </c>
      <c r="F83" s="295">
        <v>3.2011401111602309</v>
      </c>
      <c r="G83" s="295">
        <v>3.2579506862806271</v>
      </c>
      <c r="H83" s="295">
        <v>3.0550943255061922</v>
      </c>
      <c r="I83" s="295">
        <v>2.3612066694054699</v>
      </c>
      <c r="J83" s="295">
        <v>1.512186303199252</v>
      </c>
      <c r="K83" s="295">
        <v>2.8887639567961552</v>
      </c>
      <c r="L83" s="295">
        <v>2.771119817796321</v>
      </c>
      <c r="M83" s="295">
        <v>3.4759221793436659</v>
      </c>
      <c r="N83" s="295">
        <v>3.3955762554057518</v>
      </c>
      <c r="O83" s="295">
        <v>2.766892236061218</v>
      </c>
      <c r="P83" s="295">
        <v>5.1777049924857046</v>
      </c>
      <c r="Q83" s="295">
        <v>3.5845794071718431</v>
      </c>
      <c r="R83" s="295">
        <v>4.1165834679961781</v>
      </c>
      <c r="S83" s="295">
        <v>4.9426970193460216</v>
      </c>
      <c r="T83" s="295">
        <v>4.4437636769839024</v>
      </c>
      <c r="U83" s="295">
        <v>4.6338021558133189</v>
      </c>
      <c r="V83" s="295">
        <v>7.789692491664522</v>
      </c>
      <c r="W83" s="295">
        <v>3.1115097611825551</v>
      </c>
      <c r="X83" s="295">
        <v>3.8379134167353439</v>
      </c>
      <c r="Y83" s="295">
        <v>1.6275491369081569</v>
      </c>
      <c r="DA83" s="122" t="s">
        <v>1764</v>
      </c>
    </row>
    <row r="84" spans="1:105" ht="12" customHeight="1" x14ac:dyDescent="0.25">
      <c r="A84" s="59" t="s">
        <v>32</v>
      </c>
      <c r="B84" s="295">
        <v>18.703689191748641</v>
      </c>
      <c r="C84" s="295">
        <v>15.215565574119459</v>
      </c>
      <c r="D84" s="295">
        <v>7.8270644231878066</v>
      </c>
      <c r="E84" s="295">
        <v>9.5022646542566562</v>
      </c>
      <c r="F84" s="295">
        <v>9.6203477734359879</v>
      </c>
      <c r="G84" s="295">
        <v>10.60610068499189</v>
      </c>
      <c r="H84" s="295">
        <v>16.066631056223638</v>
      </c>
      <c r="I84" s="295">
        <v>18.136414126052621</v>
      </c>
      <c r="J84" s="295">
        <v>20.40023344580915</v>
      </c>
      <c r="K84" s="295">
        <v>12.992388258986329</v>
      </c>
      <c r="L84" s="295">
        <v>11.773130590691499</v>
      </c>
      <c r="M84" s="295">
        <v>12.50836889725425</v>
      </c>
      <c r="N84" s="295">
        <v>8.9117198783544698</v>
      </c>
      <c r="O84" s="295">
        <v>3.4552531124327648</v>
      </c>
      <c r="P84" s="295">
        <v>3.6961975499752349</v>
      </c>
      <c r="Q84" s="295">
        <v>3.823763151889215</v>
      </c>
      <c r="R84" s="295">
        <v>3.9833275489114932</v>
      </c>
      <c r="S84" s="295">
        <v>4.3231529473799304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1765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0</v>
      </c>
      <c r="F85" s="295">
        <v>0</v>
      </c>
      <c r="G85" s="295">
        <v>0</v>
      </c>
      <c r="H85" s="295">
        <v>0</v>
      </c>
      <c r="I85" s="295">
        <v>0</v>
      </c>
      <c r="J85" s="295">
        <v>0</v>
      </c>
      <c r="K85" s="295">
        <v>0</v>
      </c>
      <c r="L85" s="295">
        <v>0</v>
      </c>
      <c r="M85" s="295">
        <v>0</v>
      </c>
      <c r="N85" s="295">
        <v>0</v>
      </c>
      <c r="O85" s="295">
        <v>0</v>
      </c>
      <c r="P85" s="295">
        <v>0</v>
      </c>
      <c r="Q85" s="295">
        <v>0</v>
      </c>
      <c r="R85" s="295">
        <v>3.270397481673233E-3</v>
      </c>
      <c r="S85" s="295">
        <v>0</v>
      </c>
      <c r="T85" s="295">
        <v>0</v>
      </c>
      <c r="U85" s="295">
        <v>0.16962321191130911</v>
      </c>
      <c r="V85" s="295">
        <v>0.1205847108746082</v>
      </c>
      <c r="W85" s="295">
        <v>6.8101946740403412E-3</v>
      </c>
      <c r="X85" s="295">
        <v>5.1350774460393444E-3</v>
      </c>
      <c r="Y85" s="295">
        <v>9.4819883405468999E-3</v>
      </c>
      <c r="DA85" s="122" t="s">
        <v>1766</v>
      </c>
    </row>
    <row r="86" spans="1:105" ht="12" customHeight="1" x14ac:dyDescent="0.25">
      <c r="A86" s="59" t="s">
        <v>35</v>
      </c>
      <c r="B86" s="295">
        <v>329.81241564206118</v>
      </c>
      <c r="C86" s="295">
        <v>325.91282958676061</v>
      </c>
      <c r="D86" s="295">
        <v>284.19851583085818</v>
      </c>
      <c r="E86" s="295">
        <v>291.31702856870049</v>
      </c>
      <c r="F86" s="295">
        <v>321.26933370877072</v>
      </c>
      <c r="G86" s="295">
        <v>332.47418415938591</v>
      </c>
      <c r="H86" s="295">
        <v>306.59109678001812</v>
      </c>
      <c r="I86" s="295">
        <v>329.61382559229332</v>
      </c>
      <c r="J86" s="295">
        <v>312.47605318178319</v>
      </c>
      <c r="K86" s="295">
        <v>269.70283351313918</v>
      </c>
      <c r="L86" s="295">
        <v>272.68484116586518</v>
      </c>
      <c r="M86" s="295">
        <v>237.02770820485949</v>
      </c>
      <c r="N86" s="295">
        <v>213.75760962263161</v>
      </c>
      <c r="O86" s="295">
        <v>204.06535964520171</v>
      </c>
      <c r="P86" s="295">
        <v>219.1160418605823</v>
      </c>
      <c r="Q86" s="295">
        <v>282.37700855035212</v>
      </c>
      <c r="R86" s="295">
        <v>305.45030768040408</v>
      </c>
      <c r="S86" s="295">
        <v>283.03932972245173</v>
      </c>
      <c r="T86" s="295">
        <v>298.4053478390594</v>
      </c>
      <c r="U86" s="295">
        <v>280.63558725886992</v>
      </c>
      <c r="V86" s="295">
        <v>274.44492427497801</v>
      </c>
      <c r="W86" s="295">
        <v>274.54587125684537</v>
      </c>
      <c r="X86" s="295">
        <v>258.52996281931382</v>
      </c>
      <c r="Y86" s="295">
        <v>262.37847227304002</v>
      </c>
      <c r="DA86" s="122" t="s">
        <v>1767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5">
        <v>0</v>
      </c>
      <c r="K87" s="295">
        <v>0</v>
      </c>
      <c r="L87" s="295">
        <v>0</v>
      </c>
      <c r="M87" s="295">
        <v>0</v>
      </c>
      <c r="N87" s="295">
        <v>0</v>
      </c>
      <c r="O87" s="295">
        <v>0</v>
      </c>
      <c r="P87" s="295">
        <v>0</v>
      </c>
      <c r="Q87" s="295">
        <v>0</v>
      </c>
      <c r="R87" s="295">
        <v>0</v>
      </c>
      <c r="S87" s="295">
        <v>0</v>
      </c>
      <c r="T87" s="295">
        <v>0</v>
      </c>
      <c r="U87" s="295">
        <v>0</v>
      </c>
      <c r="V87" s="295">
        <v>0</v>
      </c>
      <c r="W87" s="295">
        <v>0</v>
      </c>
      <c r="X87" s="295">
        <v>0</v>
      </c>
      <c r="Y87" s="295">
        <v>0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45.633064332512703</v>
      </c>
      <c r="C89" s="261">
        <f t="shared" si="5"/>
        <v>45.260675503624341</v>
      </c>
      <c r="D89" s="261">
        <f t="shared" si="5"/>
        <v>37.597998182571423</v>
      </c>
      <c r="E89" s="261">
        <f t="shared" si="5"/>
        <v>38.472719306633387</v>
      </c>
      <c r="F89" s="261">
        <f t="shared" si="5"/>
        <v>42.213672660592223</v>
      </c>
      <c r="G89" s="261">
        <f t="shared" si="5"/>
        <v>43.283693945256758</v>
      </c>
      <c r="H89" s="261">
        <f t="shared" si="5"/>
        <v>40.478862889086727</v>
      </c>
      <c r="I89" s="261">
        <f t="shared" si="5"/>
        <v>44.89801042984103</v>
      </c>
      <c r="J89" s="261">
        <f t="shared" si="5"/>
        <v>42.271530068282772</v>
      </c>
      <c r="K89" s="261">
        <f t="shared" si="5"/>
        <v>35.989965000939861</v>
      </c>
      <c r="L89" s="261">
        <f t="shared" si="5"/>
        <v>36.275836515600353</v>
      </c>
      <c r="M89" s="261">
        <f t="shared" si="5"/>
        <v>32.21905535785195</v>
      </c>
      <c r="N89" s="261">
        <f t="shared" si="5"/>
        <v>29.032986217235941</v>
      </c>
      <c r="O89" s="261">
        <f t="shared" si="5"/>
        <v>26.720744456546772</v>
      </c>
      <c r="P89" s="261">
        <f t="shared" si="5"/>
        <v>29.442897720330269</v>
      </c>
      <c r="Q89" s="261">
        <f t="shared" si="5"/>
        <v>36.446040851254743</v>
      </c>
      <c r="R89" s="261">
        <f t="shared" si="5"/>
        <v>39.483538422348893</v>
      </c>
      <c r="S89" s="261">
        <f t="shared" si="5"/>
        <v>37.682092106938647</v>
      </c>
      <c r="T89" s="261">
        <f t="shared" si="5"/>
        <v>39.292161691439389</v>
      </c>
      <c r="U89" s="261">
        <f t="shared" si="5"/>
        <v>35.101609679827362</v>
      </c>
      <c r="V89" s="261">
        <f t="shared" si="5"/>
        <v>34.53245579509818</v>
      </c>
      <c r="W89" s="261">
        <f t="shared" si="5"/>
        <v>34.119291372706137</v>
      </c>
      <c r="X89" s="261">
        <f t="shared" si="5"/>
        <v>32.514618612316752</v>
      </c>
      <c r="Y89" s="261">
        <f t="shared" si="5"/>
        <v>32.087785263905062</v>
      </c>
      <c r="DA89" s="70"/>
    </row>
    <row r="90" spans="1:105" ht="12" customHeight="1" x14ac:dyDescent="0.25">
      <c r="A90" s="60" t="s">
        <v>1533</v>
      </c>
      <c r="B90" s="262">
        <v>45.633064332512703</v>
      </c>
      <c r="C90" s="262">
        <v>45.260675503624341</v>
      </c>
      <c r="D90" s="262">
        <v>37.597998182571423</v>
      </c>
      <c r="E90" s="262">
        <v>38.472719306633387</v>
      </c>
      <c r="F90" s="262">
        <v>42.213672660592223</v>
      </c>
      <c r="G90" s="262">
        <v>43.283693945256758</v>
      </c>
      <c r="H90" s="262">
        <v>40.478862889086727</v>
      </c>
      <c r="I90" s="262">
        <v>44.89801042984103</v>
      </c>
      <c r="J90" s="262">
        <v>42.271530068282772</v>
      </c>
      <c r="K90" s="262">
        <v>35.989965000939861</v>
      </c>
      <c r="L90" s="262">
        <v>36.275836515600353</v>
      </c>
      <c r="M90" s="262">
        <v>32.21905535785195</v>
      </c>
      <c r="N90" s="262">
        <v>29.032986217235941</v>
      </c>
      <c r="O90" s="262">
        <v>26.720744456546772</v>
      </c>
      <c r="P90" s="262">
        <v>29.442897720330269</v>
      </c>
      <c r="Q90" s="262">
        <v>36.446040851254743</v>
      </c>
      <c r="R90" s="262">
        <v>39.483538422348893</v>
      </c>
      <c r="S90" s="262">
        <v>37.682092106938647</v>
      </c>
      <c r="T90" s="262">
        <v>39.292161691439389</v>
      </c>
      <c r="U90" s="262">
        <v>35.101609679827362</v>
      </c>
      <c r="V90" s="262">
        <v>34.53245579509818</v>
      </c>
      <c r="W90" s="262">
        <v>34.119291372706137</v>
      </c>
      <c r="X90" s="262">
        <v>32.514618612316752</v>
      </c>
      <c r="Y90" s="262">
        <v>32.087785263905062</v>
      </c>
      <c r="DA90" s="72" t="s">
        <v>1770</v>
      </c>
    </row>
    <row r="91" spans="1:105" ht="12" customHeight="1" x14ac:dyDescent="0.25">
      <c r="A91" s="59" t="s">
        <v>28</v>
      </c>
      <c r="B91" s="230">
        <v>6.1332510468753068</v>
      </c>
      <c r="C91" s="230">
        <v>6.42078563517906</v>
      </c>
      <c r="D91" s="230">
        <v>4.4167071602585164</v>
      </c>
      <c r="E91" s="230">
        <v>4.3755736732987591</v>
      </c>
      <c r="F91" s="230">
        <v>4.7991132790422588</v>
      </c>
      <c r="G91" s="230">
        <v>4.4990862169503441</v>
      </c>
      <c r="H91" s="230">
        <v>4.004207122315794</v>
      </c>
      <c r="I91" s="230">
        <v>5.6944957067886106</v>
      </c>
      <c r="J91" s="230">
        <v>4.828341107443614</v>
      </c>
      <c r="K91" s="230">
        <v>3.931490447024903</v>
      </c>
      <c r="L91" s="230">
        <v>4.0394016413053393</v>
      </c>
      <c r="M91" s="230">
        <v>3.805842923457686</v>
      </c>
      <c r="N91" s="230">
        <v>3.6342800849000341</v>
      </c>
      <c r="O91" s="230">
        <v>3.0826917712457802</v>
      </c>
      <c r="P91" s="230">
        <v>3.8911927289779178</v>
      </c>
      <c r="Q91" s="230">
        <v>4.0377490247382113</v>
      </c>
      <c r="R91" s="230">
        <v>4.3985206399199583</v>
      </c>
      <c r="S91" s="230">
        <v>4.9773870741599611</v>
      </c>
      <c r="T91" s="230">
        <v>5.4126725922643253</v>
      </c>
      <c r="U91" s="230">
        <v>3.1824396589661301</v>
      </c>
      <c r="V91" s="230">
        <v>2.954833758068319</v>
      </c>
      <c r="W91" s="230">
        <v>3.0333181329263841</v>
      </c>
      <c r="X91" s="230">
        <v>3.0390589314427432</v>
      </c>
      <c r="Y91" s="230">
        <v>2.5214517785861328</v>
      </c>
      <c r="DA91" s="71" t="s">
        <v>1771</v>
      </c>
    </row>
    <row r="92" spans="1:105" ht="12" customHeight="1" x14ac:dyDescent="0.25">
      <c r="A92" s="59" t="s">
        <v>31</v>
      </c>
      <c r="B92" s="295">
        <v>7.2241014625357799E-2</v>
      </c>
      <c r="C92" s="295">
        <v>7.2760880351308441E-2</v>
      </c>
      <c r="D92" s="295">
        <v>7.1455423567083981E-2</v>
      </c>
      <c r="E92" s="295">
        <v>7.3402729761291571E-2</v>
      </c>
      <c r="F92" s="295">
        <v>8.0507846837324246E-2</v>
      </c>
      <c r="G92" s="295">
        <v>8.1929600019376755E-2</v>
      </c>
      <c r="H92" s="295">
        <v>7.683067804715224E-2</v>
      </c>
      <c r="I92" s="295">
        <v>7.9187032774407626E-2</v>
      </c>
      <c r="J92" s="295">
        <v>7.5875421747595095E-2</v>
      </c>
      <c r="K92" s="295">
        <v>0.1449751352769659</v>
      </c>
      <c r="L92" s="295">
        <v>0.1390978209669424</v>
      </c>
      <c r="M92" s="295">
        <v>0.13957422121520779</v>
      </c>
      <c r="N92" s="295">
        <v>0.13635740498416599</v>
      </c>
      <c r="O92" s="295">
        <v>0.13880026316665481</v>
      </c>
      <c r="P92" s="295">
        <v>7.4236639649270214E-2</v>
      </c>
      <c r="Q92" s="295">
        <v>2.529734398138488E-2</v>
      </c>
      <c r="R92" s="295">
        <v>4.6141873379533911E-2</v>
      </c>
      <c r="S92" s="295">
        <v>4.0124215106010483E-2</v>
      </c>
      <c r="T92" s="295">
        <v>3.6642765780355697E-2</v>
      </c>
      <c r="U92" s="295">
        <v>3.1406171948275413E-2</v>
      </c>
      <c r="V92" s="295">
        <v>3.1805613696227267E-2</v>
      </c>
      <c r="W92" s="295">
        <v>5.784601253362779E-2</v>
      </c>
      <c r="X92" s="295">
        <v>0.15611279306806411</v>
      </c>
      <c r="Y92" s="295">
        <v>6.3555567445751193E-2</v>
      </c>
      <c r="DA92" s="122" t="s">
        <v>1772</v>
      </c>
    </row>
    <row r="93" spans="1:105" ht="12" customHeight="1" x14ac:dyDescent="0.25">
      <c r="A93" s="59" t="s">
        <v>159</v>
      </c>
      <c r="B93" s="295">
        <v>0.48152114489181691</v>
      </c>
      <c r="C93" s="295">
        <v>0.64664119932386321</v>
      </c>
      <c r="D93" s="295">
        <v>0.47649951767049847</v>
      </c>
      <c r="E93" s="295">
        <v>0.40772513254010379</v>
      </c>
      <c r="F93" s="295">
        <v>0.35772167972142999</v>
      </c>
      <c r="G93" s="295">
        <v>0.36407015984173419</v>
      </c>
      <c r="H93" s="295">
        <v>0.34140132448978638</v>
      </c>
      <c r="I93" s="295">
        <v>0.2638606204721945</v>
      </c>
      <c r="J93" s="295">
        <v>0.16898411367446081</v>
      </c>
      <c r="K93" s="295">
        <v>0.32281420339621009</v>
      </c>
      <c r="L93" s="295">
        <v>0.30966768135998818</v>
      </c>
      <c r="M93" s="295">
        <v>0.38842808418189589</v>
      </c>
      <c r="N93" s="295">
        <v>0.37944957094230419</v>
      </c>
      <c r="O93" s="295">
        <v>0.30919525666537129</v>
      </c>
      <c r="P93" s="295">
        <v>0.57859926860330779</v>
      </c>
      <c r="Q93" s="295">
        <v>0.40057033497468691</v>
      </c>
      <c r="R93" s="295">
        <v>0.46002346260075799</v>
      </c>
      <c r="S93" s="295">
        <v>0.5523375480974263</v>
      </c>
      <c r="T93" s="295">
        <v>0.49658263981441569</v>
      </c>
      <c r="U93" s="295">
        <v>0.51797211460485337</v>
      </c>
      <c r="V93" s="295">
        <v>0.87066644110295577</v>
      </c>
      <c r="W93" s="295">
        <v>0.34771026213966211</v>
      </c>
      <c r="X93" s="295">
        <v>0.42888443583974412</v>
      </c>
      <c r="Y93" s="295">
        <v>0.1818792635114426</v>
      </c>
      <c r="DA93" s="122" t="s">
        <v>1773</v>
      </c>
    </row>
    <row r="94" spans="1:105" ht="12" customHeight="1" x14ac:dyDescent="0.25">
      <c r="A94" s="59" t="s">
        <v>32</v>
      </c>
      <c r="B94" s="295">
        <v>2.0901038012468862</v>
      </c>
      <c r="C94" s="295">
        <v>1.700312228168239</v>
      </c>
      <c r="D94" s="295">
        <v>0.87466044456760139</v>
      </c>
      <c r="E94" s="295">
        <v>1.0618610730057241</v>
      </c>
      <c r="F94" s="295">
        <v>1.0750566502915511</v>
      </c>
      <c r="G94" s="295">
        <v>1.185212774380809</v>
      </c>
      <c r="H94" s="295">
        <v>1.795417273008308</v>
      </c>
      <c r="I94" s="295">
        <v>2.0267118276630391</v>
      </c>
      <c r="J94" s="295">
        <v>2.27968958606413</v>
      </c>
      <c r="K94" s="295">
        <v>1.451876141064337</v>
      </c>
      <c r="L94" s="295">
        <v>1.315626278212322</v>
      </c>
      <c r="M94" s="295">
        <v>1.3977878434316089</v>
      </c>
      <c r="N94" s="295">
        <v>0.99586875094210803</v>
      </c>
      <c r="O94" s="295">
        <v>0.38611835293712332</v>
      </c>
      <c r="P94" s="295">
        <v>0.41304346271808429</v>
      </c>
      <c r="Q94" s="295">
        <v>0.42729869048279662</v>
      </c>
      <c r="R94" s="295">
        <v>0.44513226707758741</v>
      </c>
      <c r="S94" s="295">
        <v>0.48310460658620979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1774</v>
      </c>
    </row>
    <row r="95" spans="1:105" ht="12" customHeight="1" x14ac:dyDescent="0.25">
      <c r="A95" s="59" t="s">
        <v>35</v>
      </c>
      <c r="B95" s="295">
        <v>36.855947324873327</v>
      </c>
      <c r="C95" s="295">
        <v>36.420175560601869</v>
      </c>
      <c r="D95" s="295">
        <v>31.758675636507711</v>
      </c>
      <c r="E95" s="295">
        <v>32.554156698027519</v>
      </c>
      <c r="F95" s="295">
        <v>35.901273204699663</v>
      </c>
      <c r="G95" s="295">
        <v>37.153395194064501</v>
      </c>
      <c r="H95" s="295">
        <v>34.261006491225693</v>
      </c>
      <c r="I95" s="295">
        <v>36.833755242142779</v>
      </c>
      <c r="J95" s="295">
        <v>34.91863983935297</v>
      </c>
      <c r="K95" s="295">
        <v>30.138809074177441</v>
      </c>
      <c r="L95" s="295">
        <v>30.472043093755762</v>
      </c>
      <c r="M95" s="295">
        <v>26.48742228556555</v>
      </c>
      <c r="N95" s="295">
        <v>23.887030405467328</v>
      </c>
      <c r="O95" s="295">
        <v>22.80393881253184</v>
      </c>
      <c r="P95" s="295">
        <v>24.485825620381689</v>
      </c>
      <c r="Q95" s="295">
        <v>31.555125457077661</v>
      </c>
      <c r="R95" s="295">
        <v>34.133720179371053</v>
      </c>
      <c r="S95" s="295">
        <v>31.629138662989039</v>
      </c>
      <c r="T95" s="295">
        <v>33.346263693580291</v>
      </c>
      <c r="U95" s="295">
        <v>31.369791734308102</v>
      </c>
      <c r="V95" s="295">
        <v>30.675149982230671</v>
      </c>
      <c r="W95" s="295">
        <v>30.68041696510647</v>
      </c>
      <c r="X95" s="295">
        <v>28.89056245196619</v>
      </c>
      <c r="Y95" s="295">
        <v>29.320898654361741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743.19164999999998</v>
      </c>
      <c r="C97" s="279">
        <v>848.00340000000006</v>
      </c>
      <c r="D97" s="279">
        <v>777.01406999999995</v>
      </c>
      <c r="E97" s="279">
        <v>788.09685000000002</v>
      </c>
      <c r="F97" s="279">
        <v>808.87974999999994</v>
      </c>
      <c r="G97" s="279">
        <v>825.63588000000004</v>
      </c>
      <c r="H97" s="279">
        <v>818.97193000000004</v>
      </c>
      <c r="I97" s="279">
        <v>826.05952000000002</v>
      </c>
      <c r="J97" s="279">
        <v>867.77305000000001</v>
      </c>
      <c r="K97" s="279">
        <v>741.31236000000001</v>
      </c>
      <c r="L97" s="279">
        <v>808.74854000000005</v>
      </c>
      <c r="M97" s="279">
        <v>858.07822999999996</v>
      </c>
      <c r="N97" s="279">
        <v>909.06843000000003</v>
      </c>
      <c r="O97" s="279">
        <v>901.37264000000005</v>
      </c>
      <c r="P97" s="279">
        <v>951.19336999999985</v>
      </c>
      <c r="Q97" s="279">
        <v>980.49555999999995</v>
      </c>
      <c r="R97" s="279">
        <v>1000.84523</v>
      </c>
      <c r="S97" s="279">
        <v>1026.9192399999999</v>
      </c>
      <c r="T97" s="279">
        <v>1022.81858</v>
      </c>
      <c r="U97" s="279">
        <v>896.24623999999994</v>
      </c>
      <c r="V97" s="279">
        <v>825.10374000000002</v>
      </c>
      <c r="W97" s="279">
        <v>884.29372000000012</v>
      </c>
      <c r="X97" s="279">
        <v>890.77004000000011</v>
      </c>
      <c r="Y97" s="279">
        <v>700.48607000000004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770.24655887988456</v>
      </c>
      <c r="C99" s="223">
        <f t="shared" si="6"/>
        <v>747.09396198346678</v>
      </c>
      <c r="D99" s="223">
        <f t="shared" si="6"/>
        <v>655.81487188718791</v>
      </c>
      <c r="E99" s="223">
        <f t="shared" si="6"/>
        <v>707.30181953109638</v>
      </c>
      <c r="F99" s="223">
        <f t="shared" si="6"/>
        <v>676.83820594701024</v>
      </c>
      <c r="G99" s="223">
        <f t="shared" si="6"/>
        <v>656.70399687930569</v>
      </c>
      <c r="H99" s="223">
        <f t="shared" si="6"/>
        <v>673.74473964309266</v>
      </c>
      <c r="I99" s="223">
        <f t="shared" si="6"/>
        <v>708.49402778795684</v>
      </c>
      <c r="J99" s="223">
        <f t="shared" si="6"/>
        <v>681.90744284298546</v>
      </c>
      <c r="K99" s="223">
        <f t="shared" si="6"/>
        <v>692.59980172546386</v>
      </c>
      <c r="L99" s="223">
        <f t="shared" si="6"/>
        <v>753.22559311160921</v>
      </c>
      <c r="M99" s="223">
        <f t="shared" si="6"/>
        <v>662.42977216154895</v>
      </c>
      <c r="N99" s="223">
        <f t="shared" si="6"/>
        <v>648.44457185730948</v>
      </c>
      <c r="O99" s="223">
        <f t="shared" si="6"/>
        <v>540.49509897590622</v>
      </c>
      <c r="P99" s="223">
        <f t="shared" si="6"/>
        <v>560.71496017674303</v>
      </c>
      <c r="Q99" s="223">
        <f t="shared" si="6"/>
        <v>645.00827071912113</v>
      </c>
      <c r="R99" s="223">
        <f t="shared" si="6"/>
        <v>667.80421248144921</v>
      </c>
      <c r="S99" s="223">
        <f t="shared" si="6"/>
        <v>662.41804692321921</v>
      </c>
      <c r="T99" s="223">
        <f t="shared" si="6"/>
        <v>645.61980672770244</v>
      </c>
      <c r="U99" s="223">
        <f t="shared" si="6"/>
        <v>594.35621126776687</v>
      </c>
      <c r="V99" s="223">
        <f t="shared" si="6"/>
        <v>593.95726524902591</v>
      </c>
      <c r="W99" s="223">
        <f t="shared" si="6"/>
        <v>605.2624213404273</v>
      </c>
      <c r="X99" s="223">
        <f t="shared" si="6"/>
        <v>599.13623240001232</v>
      </c>
      <c r="Y99" s="223">
        <f t="shared" si="6"/>
        <v>485.61799674015998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5.5368132073063041</v>
      </c>
      <c r="C104" s="260">
        <v>5.3914374802004064</v>
      </c>
      <c r="D104" s="260">
        <v>4.5609541296942897</v>
      </c>
      <c r="E104" s="260">
        <v>5.1316960872454853</v>
      </c>
      <c r="F104" s="260">
        <v>4.9351658162192109</v>
      </c>
      <c r="G104" s="260">
        <v>4.8046438052723426</v>
      </c>
      <c r="H104" s="260">
        <v>4.9460864123184072</v>
      </c>
      <c r="I104" s="260">
        <v>5.1656884555966336</v>
      </c>
      <c r="J104" s="260">
        <v>4.9061674457534643</v>
      </c>
      <c r="K104" s="260">
        <v>5.0915732318409468</v>
      </c>
      <c r="L104" s="260">
        <v>5.7045506386915932</v>
      </c>
      <c r="M104" s="260">
        <v>4.8044552023355376</v>
      </c>
      <c r="N104" s="260">
        <v>4.7102158464786879</v>
      </c>
      <c r="O104" s="260">
        <v>3.8214077069352248</v>
      </c>
      <c r="P104" s="260">
        <v>4.0441697566551786</v>
      </c>
      <c r="Q104" s="260">
        <v>4.897996116655964</v>
      </c>
      <c r="R104" s="260">
        <v>5.029531205696137</v>
      </c>
      <c r="S104" s="260">
        <v>5.0689175662506907</v>
      </c>
      <c r="T104" s="260">
        <v>5.0167726311611593</v>
      </c>
      <c r="U104" s="260">
        <v>4.7308341684500199</v>
      </c>
      <c r="V104" s="260">
        <v>4.8098211283889203</v>
      </c>
      <c r="W104" s="260">
        <v>4.8339784644766643</v>
      </c>
      <c r="X104" s="260">
        <v>4.7318594813008428</v>
      </c>
      <c r="Y104" s="260">
        <v>3.7023092009012259</v>
      </c>
      <c r="DA104" s="68" t="s">
        <v>1782</v>
      </c>
    </row>
    <row r="105" spans="1:105" ht="12" customHeight="1" x14ac:dyDescent="0.25">
      <c r="A105" s="37" t="s">
        <v>159</v>
      </c>
      <c r="B105" s="226">
        <v>7.1405286536584373E-2</v>
      </c>
      <c r="C105" s="226">
        <v>9.4055165860522746E-2</v>
      </c>
      <c r="D105" s="226">
        <v>6.7419904887189755E-2</v>
      </c>
      <c r="E105" s="226">
        <v>6.3477002862966286E-2</v>
      </c>
      <c r="F105" s="226">
        <v>4.8689044225002538E-2</v>
      </c>
      <c r="G105" s="226">
        <v>4.6624350063829E-2</v>
      </c>
      <c r="H105" s="226">
        <v>4.8800085277288782E-2</v>
      </c>
      <c r="I105" s="226">
        <v>3.6741492124655967E-2</v>
      </c>
      <c r="J105" s="226">
        <v>2.3628398391097351E-2</v>
      </c>
      <c r="K105" s="226">
        <v>5.3957471074112813E-2</v>
      </c>
      <c r="L105" s="226">
        <v>5.7388459737992663E-2</v>
      </c>
      <c r="M105" s="226">
        <v>6.9437257020956988E-2</v>
      </c>
      <c r="N105" s="226">
        <v>7.3652601602270745E-2</v>
      </c>
      <c r="O105" s="226">
        <v>5.112076680001295E-2</v>
      </c>
      <c r="P105" s="226">
        <v>9.335756450317105E-2</v>
      </c>
      <c r="Q105" s="226">
        <v>6.1397253182062128E-2</v>
      </c>
      <c r="R105" s="226">
        <v>6.6882104014199265E-2</v>
      </c>
      <c r="S105" s="226">
        <v>8.6998914583239967E-2</v>
      </c>
      <c r="T105" s="226">
        <v>7.361207659630177E-2</v>
      </c>
      <c r="U105" s="226">
        <v>7.6845782905548138E-2</v>
      </c>
      <c r="V105" s="226">
        <v>0.13275135403053359</v>
      </c>
      <c r="W105" s="226">
        <v>5.4170975474946252E-2</v>
      </c>
      <c r="X105" s="226">
        <v>6.921757057274841E-2</v>
      </c>
      <c r="Y105" s="226">
        <v>2.2824063300954919E-2</v>
      </c>
      <c r="DA105" s="69" t="s">
        <v>1783</v>
      </c>
    </row>
    <row r="106" spans="1:105" ht="12" customHeight="1" x14ac:dyDescent="0.25">
      <c r="A106" s="37" t="s">
        <v>35</v>
      </c>
      <c r="B106" s="226">
        <v>5.4654079207697199</v>
      </c>
      <c r="C106" s="226">
        <v>5.2973823143398837</v>
      </c>
      <c r="D106" s="226">
        <v>4.4935342248071004</v>
      </c>
      <c r="E106" s="226">
        <v>5.0682190843825188</v>
      </c>
      <c r="F106" s="226">
        <v>4.8864767719942082</v>
      </c>
      <c r="G106" s="226">
        <v>4.7580194552085144</v>
      </c>
      <c r="H106" s="226">
        <v>4.897286327041118</v>
      </c>
      <c r="I106" s="226">
        <v>5.1289469634719786</v>
      </c>
      <c r="J106" s="226">
        <v>4.8825390473623669</v>
      </c>
      <c r="K106" s="226">
        <v>5.0376157607668341</v>
      </c>
      <c r="L106" s="226">
        <v>5.6471621789536002</v>
      </c>
      <c r="M106" s="226">
        <v>4.7350179453145804</v>
      </c>
      <c r="N106" s="226">
        <v>4.6365632448764167</v>
      </c>
      <c r="O106" s="226">
        <v>3.7702869401352119</v>
      </c>
      <c r="P106" s="226">
        <v>3.9508121921520081</v>
      </c>
      <c r="Q106" s="226">
        <v>4.8365988634739017</v>
      </c>
      <c r="R106" s="226">
        <v>4.9626491016819374</v>
      </c>
      <c r="S106" s="226">
        <v>4.981918651667451</v>
      </c>
      <c r="T106" s="226">
        <v>4.9431605545648578</v>
      </c>
      <c r="U106" s="226">
        <v>4.6539883855444719</v>
      </c>
      <c r="V106" s="226">
        <v>4.6770697743583867</v>
      </c>
      <c r="W106" s="226">
        <v>4.7798074890017181</v>
      </c>
      <c r="X106" s="226">
        <v>4.6626419107280954</v>
      </c>
      <c r="Y106" s="226">
        <v>3.6794851376002708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594.21156286531061</v>
      </c>
      <c r="C110" s="261">
        <f t="shared" si="7"/>
        <v>574.96791086634937</v>
      </c>
      <c r="D110" s="261">
        <f t="shared" si="7"/>
        <v>493.48744520332627</v>
      </c>
      <c r="E110" s="261">
        <f t="shared" si="7"/>
        <v>542.46239812693068</v>
      </c>
      <c r="F110" s="261">
        <f t="shared" si="7"/>
        <v>516.51914147706975</v>
      </c>
      <c r="G110" s="261">
        <f t="shared" si="7"/>
        <v>500.04722587132449</v>
      </c>
      <c r="H110" s="261">
        <f t="shared" si="7"/>
        <v>518.76657216160061</v>
      </c>
      <c r="I110" s="261">
        <f t="shared" si="7"/>
        <v>549.27911311708817</v>
      </c>
      <c r="J110" s="261">
        <f t="shared" si="7"/>
        <v>528.52654237040713</v>
      </c>
      <c r="K110" s="261">
        <f t="shared" si="7"/>
        <v>545.48413874047844</v>
      </c>
      <c r="L110" s="261">
        <f t="shared" si="7"/>
        <v>599.4723628674152</v>
      </c>
      <c r="M110" s="261">
        <f t="shared" si="7"/>
        <v>510.68008229153253</v>
      </c>
      <c r="N110" s="261">
        <f t="shared" si="7"/>
        <v>504.25455868382539</v>
      </c>
      <c r="O110" s="261">
        <f t="shared" si="7"/>
        <v>417.66457112255688</v>
      </c>
      <c r="P110" s="261">
        <f t="shared" si="7"/>
        <v>434.02449424511781</v>
      </c>
      <c r="Q110" s="261">
        <f t="shared" si="7"/>
        <v>502.78997384981358</v>
      </c>
      <c r="R110" s="261">
        <f t="shared" si="7"/>
        <v>523.41025971792487</v>
      </c>
      <c r="S110" s="261">
        <f t="shared" si="7"/>
        <v>533.0449983861547</v>
      </c>
      <c r="T110" s="261">
        <f t="shared" si="7"/>
        <v>525.43157880838453</v>
      </c>
      <c r="U110" s="261">
        <f t="shared" si="7"/>
        <v>480.34066964405872</v>
      </c>
      <c r="V110" s="261">
        <f t="shared" si="7"/>
        <v>484.84136404456109</v>
      </c>
      <c r="W110" s="261">
        <f t="shared" si="7"/>
        <v>491.38236833450691</v>
      </c>
      <c r="X110" s="261">
        <f t="shared" si="7"/>
        <v>487.09207602713849</v>
      </c>
      <c r="Y110" s="261">
        <f t="shared" si="7"/>
        <v>382.08375902361212</v>
      </c>
      <c r="DA110" s="70"/>
    </row>
    <row r="111" spans="1:105" ht="12" customHeight="1" x14ac:dyDescent="0.25">
      <c r="A111" s="60" t="s">
        <v>1554</v>
      </c>
      <c r="B111" s="262">
        <v>594.21156286531061</v>
      </c>
      <c r="C111" s="262">
        <v>574.96791086634937</v>
      </c>
      <c r="D111" s="262">
        <v>493.48744520332627</v>
      </c>
      <c r="E111" s="262">
        <v>542.46239812693068</v>
      </c>
      <c r="F111" s="262">
        <v>516.51914147706975</v>
      </c>
      <c r="G111" s="262">
        <v>500.04722587132449</v>
      </c>
      <c r="H111" s="262">
        <v>518.76657216160061</v>
      </c>
      <c r="I111" s="262">
        <v>549.27911311708817</v>
      </c>
      <c r="J111" s="262">
        <v>528.52654237040713</v>
      </c>
      <c r="K111" s="262">
        <v>545.48413874047844</v>
      </c>
      <c r="L111" s="262">
        <v>599.4723628674152</v>
      </c>
      <c r="M111" s="262">
        <v>510.68008229153253</v>
      </c>
      <c r="N111" s="262">
        <v>504.25455868382539</v>
      </c>
      <c r="O111" s="262">
        <v>417.66457112255688</v>
      </c>
      <c r="P111" s="262">
        <v>434.02449424511781</v>
      </c>
      <c r="Q111" s="262">
        <v>502.78997384981358</v>
      </c>
      <c r="R111" s="262">
        <v>523.41025971792487</v>
      </c>
      <c r="S111" s="262">
        <v>533.0449983861547</v>
      </c>
      <c r="T111" s="262">
        <v>525.43157880838453</v>
      </c>
      <c r="U111" s="262">
        <v>480.34066964405872</v>
      </c>
      <c r="V111" s="262">
        <v>484.84136404456109</v>
      </c>
      <c r="W111" s="262">
        <v>491.38236833450691</v>
      </c>
      <c r="X111" s="262">
        <v>487.09207602713849</v>
      </c>
      <c r="Y111" s="262">
        <v>382.08375902361212</v>
      </c>
      <c r="DA111" s="72" t="s">
        <v>1788</v>
      </c>
    </row>
    <row r="112" spans="1:105" ht="12" customHeight="1" x14ac:dyDescent="0.25">
      <c r="A112" s="59" t="s">
        <v>28</v>
      </c>
      <c r="B112" s="230">
        <v>79.864211253778961</v>
      </c>
      <c r="C112" s="230">
        <v>81.566297049277281</v>
      </c>
      <c r="D112" s="230">
        <v>57.970893081684437</v>
      </c>
      <c r="E112" s="230">
        <v>61.695253955949482</v>
      </c>
      <c r="F112" s="230">
        <v>58.721113670267819</v>
      </c>
      <c r="G112" s="230">
        <v>51.976977394473749</v>
      </c>
      <c r="H112" s="230">
        <v>51.316876384609749</v>
      </c>
      <c r="I112" s="230">
        <v>69.666061402912575</v>
      </c>
      <c r="J112" s="230">
        <v>60.3693887299534</v>
      </c>
      <c r="K112" s="230">
        <v>59.587879021438162</v>
      </c>
      <c r="L112" s="230">
        <v>66.75268936782372</v>
      </c>
      <c r="M112" s="230">
        <v>60.323561810025581</v>
      </c>
      <c r="N112" s="230">
        <v>63.121384987146968</v>
      </c>
      <c r="O112" s="230">
        <v>48.184703036031991</v>
      </c>
      <c r="P112" s="230">
        <v>57.360962641892293</v>
      </c>
      <c r="Q112" s="230">
        <v>55.702613484019722</v>
      </c>
      <c r="R112" s="230">
        <v>58.308624872689371</v>
      </c>
      <c r="S112" s="230">
        <v>70.409341322753122</v>
      </c>
      <c r="T112" s="230">
        <v>72.380571169896669</v>
      </c>
      <c r="U112" s="230">
        <v>43.549432941478678</v>
      </c>
      <c r="V112" s="230">
        <v>41.486352383606587</v>
      </c>
      <c r="W112" s="230">
        <v>43.685521829498413</v>
      </c>
      <c r="X112" s="230">
        <v>45.527260883340503</v>
      </c>
      <c r="Y112" s="230">
        <v>30.02406572580373</v>
      </c>
      <c r="DA112" s="71" t="s">
        <v>1789</v>
      </c>
    </row>
    <row r="113" spans="1:105" ht="12" customHeight="1" x14ac:dyDescent="0.25">
      <c r="A113" s="59" t="s">
        <v>31</v>
      </c>
      <c r="B113" s="295">
        <v>0.94068734658534336</v>
      </c>
      <c r="C113" s="295">
        <v>0.92431610670587971</v>
      </c>
      <c r="D113" s="295">
        <v>0.93787850754213076</v>
      </c>
      <c r="E113" s="295">
        <v>1.0349728725442049</v>
      </c>
      <c r="F113" s="295">
        <v>0.98507998261430507</v>
      </c>
      <c r="G113" s="295">
        <v>0.94651508390785377</v>
      </c>
      <c r="H113" s="295">
        <v>0.98464197466669368</v>
      </c>
      <c r="I113" s="295">
        <v>0.9687686094836705</v>
      </c>
      <c r="J113" s="295">
        <v>0.94868045330685458</v>
      </c>
      <c r="K113" s="295">
        <v>2.1973246376670521</v>
      </c>
      <c r="L113" s="295">
        <v>2.2986458043194111</v>
      </c>
      <c r="M113" s="295">
        <v>2.2122863002744149</v>
      </c>
      <c r="N113" s="295">
        <v>2.3683007513964371</v>
      </c>
      <c r="O113" s="295">
        <v>2.1695485498719091</v>
      </c>
      <c r="P113" s="295">
        <v>1.09433929650149</v>
      </c>
      <c r="Q113" s="295">
        <v>0.34898854914805788</v>
      </c>
      <c r="R113" s="295">
        <v>0.61167592608121391</v>
      </c>
      <c r="S113" s="295">
        <v>0.56759088947958858</v>
      </c>
      <c r="T113" s="295">
        <v>0.4900027243874665</v>
      </c>
      <c r="U113" s="295">
        <v>0.42977122138249652</v>
      </c>
      <c r="V113" s="295">
        <v>0.44655605208773319</v>
      </c>
      <c r="W113" s="295">
        <v>0.8330920571292959</v>
      </c>
      <c r="X113" s="295">
        <v>2.3386804986577179</v>
      </c>
      <c r="Y113" s="295">
        <v>0.75678486118103683</v>
      </c>
      <c r="DA113" s="122" t="s">
        <v>1790</v>
      </c>
    </row>
    <row r="114" spans="1:105" ht="12" customHeight="1" x14ac:dyDescent="0.25">
      <c r="A114" s="59" t="s">
        <v>159</v>
      </c>
      <c r="B114" s="295">
        <v>6.2701340846619704</v>
      </c>
      <c r="C114" s="295">
        <v>8.2145910399764084</v>
      </c>
      <c r="D114" s="295">
        <v>6.2542300383650193</v>
      </c>
      <c r="E114" s="295">
        <v>5.7488931679490278</v>
      </c>
      <c r="F114" s="295">
        <v>4.3770201276501819</v>
      </c>
      <c r="G114" s="295">
        <v>4.2060244137582226</v>
      </c>
      <c r="H114" s="295">
        <v>4.3753105249590822</v>
      </c>
      <c r="I114" s="295">
        <v>3.2280523393340208</v>
      </c>
      <c r="J114" s="295">
        <v>2.1128307674602902</v>
      </c>
      <c r="K114" s="295">
        <v>4.8927535136023828</v>
      </c>
      <c r="L114" s="295">
        <v>5.1173793488873232</v>
      </c>
      <c r="M114" s="295">
        <v>6.156682242578877</v>
      </c>
      <c r="N114" s="295">
        <v>6.5904063228840952</v>
      </c>
      <c r="O114" s="295">
        <v>4.8329455969416664</v>
      </c>
      <c r="P114" s="295">
        <v>8.5292642494472766</v>
      </c>
      <c r="Q114" s="295">
        <v>5.5260528590446372</v>
      </c>
      <c r="R114" s="295">
        <v>6.0982629636839363</v>
      </c>
      <c r="S114" s="295">
        <v>7.8132808178129709</v>
      </c>
      <c r="T114" s="295">
        <v>6.640515288915009</v>
      </c>
      <c r="U114" s="295">
        <v>7.088081562516769</v>
      </c>
      <c r="V114" s="295">
        <v>12.22430016089681</v>
      </c>
      <c r="W114" s="295">
        <v>5.0076858349138638</v>
      </c>
      <c r="X114" s="295">
        <v>6.4249934074199491</v>
      </c>
      <c r="Y114" s="295">
        <v>2.1657185785604698</v>
      </c>
      <c r="DA114" s="122" t="s">
        <v>1791</v>
      </c>
    </row>
    <row r="115" spans="1:105" ht="12" customHeight="1" x14ac:dyDescent="0.25">
      <c r="A115" s="59" t="s">
        <v>32</v>
      </c>
      <c r="B115" s="295">
        <v>27.21631484661799</v>
      </c>
      <c r="C115" s="295">
        <v>21.599875803270209</v>
      </c>
      <c r="D115" s="295">
        <v>11.48023748802019</v>
      </c>
      <c r="E115" s="295">
        <v>14.97215987124166</v>
      </c>
      <c r="F115" s="295">
        <v>13.1542058070248</v>
      </c>
      <c r="G115" s="295">
        <v>13.692508792016509</v>
      </c>
      <c r="H115" s="295">
        <v>23.009600513490671</v>
      </c>
      <c r="I115" s="295">
        <v>24.794650466354941</v>
      </c>
      <c r="J115" s="295">
        <v>28.503261004605651</v>
      </c>
      <c r="K115" s="295">
        <v>22.00545086236253</v>
      </c>
      <c r="L115" s="295">
        <v>21.74123795356817</v>
      </c>
      <c r="M115" s="295">
        <v>22.155286769939259</v>
      </c>
      <c r="N115" s="295">
        <v>17.296579613129911</v>
      </c>
      <c r="O115" s="295">
        <v>6.0353092536132484</v>
      </c>
      <c r="P115" s="295">
        <v>6.0887682221469124</v>
      </c>
      <c r="Q115" s="295">
        <v>5.8947828734189773</v>
      </c>
      <c r="R115" s="295">
        <v>5.9008590625208788</v>
      </c>
      <c r="S115" s="295">
        <v>6.8339224241392902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1792</v>
      </c>
    </row>
    <row r="116" spans="1:105" ht="12" customHeight="1" x14ac:dyDescent="0.25">
      <c r="A116" s="59" t="s">
        <v>35</v>
      </c>
      <c r="B116" s="295">
        <v>479.92021533366642</v>
      </c>
      <c r="C116" s="295">
        <v>462.66283086711962</v>
      </c>
      <c r="D116" s="295">
        <v>416.8442060877145</v>
      </c>
      <c r="E116" s="295">
        <v>459.0111182592463</v>
      </c>
      <c r="F116" s="295">
        <v>439.28172188951271</v>
      </c>
      <c r="G116" s="295">
        <v>429.22520018716818</v>
      </c>
      <c r="H116" s="295">
        <v>439.08014276387439</v>
      </c>
      <c r="I116" s="295">
        <v>450.62158029900303</v>
      </c>
      <c r="J116" s="295">
        <v>436.59238141508098</v>
      </c>
      <c r="K116" s="295">
        <v>456.80073070540828</v>
      </c>
      <c r="L116" s="295">
        <v>503.56241039281662</v>
      </c>
      <c r="M116" s="295">
        <v>419.83226516871429</v>
      </c>
      <c r="N116" s="295">
        <v>414.87788700926802</v>
      </c>
      <c r="O116" s="295">
        <v>356.44206468609809</v>
      </c>
      <c r="P116" s="295">
        <v>360.95115983512977</v>
      </c>
      <c r="Q116" s="295">
        <v>435.31753608418222</v>
      </c>
      <c r="R116" s="295">
        <v>452.49083689294952</v>
      </c>
      <c r="S116" s="295">
        <v>447.42086293196968</v>
      </c>
      <c r="T116" s="295">
        <v>445.92048962518538</v>
      </c>
      <c r="U116" s="295">
        <v>429.27338391868079</v>
      </c>
      <c r="V116" s="295">
        <v>430.68415544797</v>
      </c>
      <c r="W116" s="295">
        <v>441.85606861296532</v>
      </c>
      <c r="X116" s="295">
        <v>432.8011412377204</v>
      </c>
      <c r="Y116" s="295">
        <v>349.13718985806679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49.691212807267704</v>
      </c>
      <c r="C119" s="261">
        <f t="shared" si="8"/>
        <v>48.081953636917042</v>
      </c>
      <c r="D119" s="261">
        <f t="shared" si="8"/>
        <v>41.268112554167367</v>
      </c>
      <c r="E119" s="261">
        <f t="shared" si="8"/>
        <v>45.363665316920248</v>
      </c>
      <c r="F119" s="261">
        <f t="shared" si="8"/>
        <v>43.194148653721271</v>
      </c>
      <c r="G119" s="261">
        <f t="shared" si="8"/>
        <v>41.816677202708853</v>
      </c>
      <c r="H119" s="261">
        <f t="shared" si="8"/>
        <v>43.382091069173612</v>
      </c>
      <c r="I119" s="261">
        <f t="shared" si="8"/>
        <v>45.933716215272071</v>
      </c>
      <c r="J119" s="261">
        <f t="shared" si="8"/>
        <v>44.198273026824829</v>
      </c>
      <c r="K119" s="261">
        <f t="shared" si="8"/>
        <v>45.616359753144494</v>
      </c>
      <c r="L119" s="261">
        <f t="shared" si="8"/>
        <v>50.131149605502458</v>
      </c>
      <c r="M119" s="261">
        <f t="shared" si="8"/>
        <v>42.705854667680953</v>
      </c>
      <c r="N119" s="261">
        <f t="shared" si="8"/>
        <v>42.168517327005397</v>
      </c>
      <c r="O119" s="261">
        <f t="shared" si="8"/>
        <v>34.927390146414091</v>
      </c>
      <c r="P119" s="261">
        <f t="shared" si="8"/>
        <v>36.295496174970083</v>
      </c>
      <c r="Q119" s="261">
        <f t="shared" si="8"/>
        <v>42.046040752651599</v>
      </c>
      <c r="R119" s="261">
        <f t="shared" si="8"/>
        <v>43.770421557828328</v>
      </c>
      <c r="S119" s="261">
        <f t="shared" si="8"/>
        <v>44.57613097081385</v>
      </c>
      <c r="T119" s="261">
        <f t="shared" si="8"/>
        <v>43.939455288156779</v>
      </c>
      <c r="U119" s="261">
        <f t="shared" si="8"/>
        <v>40.168707455258129</v>
      </c>
      <c r="V119" s="261">
        <f t="shared" si="8"/>
        <v>40.545080076075912</v>
      </c>
      <c r="W119" s="261">
        <f t="shared" si="8"/>
        <v>41.092074541443807</v>
      </c>
      <c r="X119" s="261">
        <f t="shared" si="8"/>
        <v>40.733296891573097</v>
      </c>
      <c r="Y119" s="261">
        <f t="shared" si="8"/>
        <v>31.951928515646671</v>
      </c>
      <c r="DA119" s="70"/>
    </row>
    <row r="120" spans="1:105" ht="12" customHeight="1" x14ac:dyDescent="0.25">
      <c r="A120" s="60" t="s">
        <v>1566</v>
      </c>
      <c r="B120" s="262">
        <v>49.691212807267704</v>
      </c>
      <c r="C120" s="262">
        <v>48.081953636917042</v>
      </c>
      <c r="D120" s="262">
        <v>41.268112554167367</v>
      </c>
      <c r="E120" s="262">
        <v>45.363665316920248</v>
      </c>
      <c r="F120" s="262">
        <v>43.194148653721271</v>
      </c>
      <c r="G120" s="262">
        <v>41.816677202708853</v>
      </c>
      <c r="H120" s="262">
        <v>43.382091069173612</v>
      </c>
      <c r="I120" s="262">
        <v>45.933716215272071</v>
      </c>
      <c r="J120" s="262">
        <v>44.198273026824829</v>
      </c>
      <c r="K120" s="262">
        <v>45.616359753144494</v>
      </c>
      <c r="L120" s="262">
        <v>50.131149605502458</v>
      </c>
      <c r="M120" s="262">
        <v>42.705854667680953</v>
      </c>
      <c r="N120" s="262">
        <v>42.168517327005397</v>
      </c>
      <c r="O120" s="262">
        <v>34.927390146414091</v>
      </c>
      <c r="P120" s="262">
        <v>36.295496174970083</v>
      </c>
      <c r="Q120" s="262">
        <v>42.046040752651599</v>
      </c>
      <c r="R120" s="262">
        <v>43.770421557828328</v>
      </c>
      <c r="S120" s="262">
        <v>44.57613097081385</v>
      </c>
      <c r="T120" s="262">
        <v>43.939455288156779</v>
      </c>
      <c r="U120" s="262">
        <v>40.168707455258129</v>
      </c>
      <c r="V120" s="262">
        <v>40.545080076075912</v>
      </c>
      <c r="W120" s="262">
        <v>41.092074541443807</v>
      </c>
      <c r="X120" s="262">
        <v>40.733296891573097</v>
      </c>
      <c r="Y120" s="262">
        <v>31.951928515646671</v>
      </c>
      <c r="DA120" s="72" t="s">
        <v>1796</v>
      </c>
    </row>
    <row r="121" spans="1:105" ht="12" customHeight="1" x14ac:dyDescent="0.25">
      <c r="A121" s="59" t="s">
        <v>28</v>
      </c>
      <c r="B121" s="230">
        <v>6.6786810710306899</v>
      </c>
      <c r="C121" s="230">
        <v>6.8210187715501682</v>
      </c>
      <c r="D121" s="230">
        <v>4.8478423591401851</v>
      </c>
      <c r="E121" s="230">
        <v>5.1592937349460666</v>
      </c>
      <c r="F121" s="230">
        <v>4.9105798978375583</v>
      </c>
      <c r="G121" s="230">
        <v>4.3465984275583294</v>
      </c>
      <c r="H121" s="230">
        <v>4.2913971797110557</v>
      </c>
      <c r="I121" s="230">
        <v>5.8258561410744303</v>
      </c>
      <c r="J121" s="230">
        <v>5.0484176510458596</v>
      </c>
      <c r="K121" s="230">
        <v>4.9830635454314969</v>
      </c>
      <c r="L121" s="230">
        <v>5.5822240766220643</v>
      </c>
      <c r="M121" s="230">
        <v>5.0445853539773653</v>
      </c>
      <c r="N121" s="230">
        <v>5.2785545925109449</v>
      </c>
      <c r="O121" s="230">
        <v>4.0294677556807992</v>
      </c>
      <c r="P121" s="230">
        <v>4.7968366480846889</v>
      </c>
      <c r="Q121" s="230">
        <v>4.6581564438233718</v>
      </c>
      <c r="R121" s="230">
        <v>4.8760853341130721</v>
      </c>
      <c r="S121" s="230">
        <v>5.8880132631843836</v>
      </c>
      <c r="T121" s="230">
        <v>6.0528582577080803</v>
      </c>
      <c r="U121" s="230">
        <v>3.6418411811036528</v>
      </c>
      <c r="V121" s="230">
        <v>3.469315129026481</v>
      </c>
      <c r="W121" s="230">
        <v>3.653221676398434</v>
      </c>
      <c r="X121" s="230">
        <v>3.8072379443058071</v>
      </c>
      <c r="Y121" s="230">
        <v>2.5107761823518739</v>
      </c>
      <c r="DA121" s="71" t="s">
        <v>1797</v>
      </c>
    </row>
    <row r="122" spans="1:105" ht="12" customHeight="1" x14ac:dyDescent="0.25">
      <c r="A122" s="59" t="s">
        <v>31</v>
      </c>
      <c r="B122" s="295">
        <v>7.8665408156777417E-2</v>
      </c>
      <c r="C122" s="295">
        <v>7.7296355759266841E-2</v>
      </c>
      <c r="D122" s="295">
        <v>7.8430517711420539E-2</v>
      </c>
      <c r="E122" s="295">
        <v>8.6550078243766149E-2</v>
      </c>
      <c r="F122" s="295">
        <v>8.2377762580433625E-2</v>
      </c>
      <c r="G122" s="295">
        <v>7.9152755346861198E-2</v>
      </c>
      <c r="H122" s="295">
        <v>8.2341133966155125E-2</v>
      </c>
      <c r="I122" s="295">
        <v>8.1013716567083283E-2</v>
      </c>
      <c r="J122" s="295">
        <v>7.933383534990468E-2</v>
      </c>
      <c r="K122" s="295">
        <v>0.18375227444322781</v>
      </c>
      <c r="L122" s="295">
        <v>0.1922253031903042</v>
      </c>
      <c r="M122" s="295">
        <v>0.18500345029882359</v>
      </c>
      <c r="N122" s="295">
        <v>0.19805022989081</v>
      </c>
      <c r="O122" s="295">
        <v>0.1814294864400352</v>
      </c>
      <c r="P122" s="295">
        <v>9.1514622508510848E-2</v>
      </c>
      <c r="Q122" s="295">
        <v>2.9184326503835751E-2</v>
      </c>
      <c r="R122" s="295">
        <v>5.1151678142072318E-2</v>
      </c>
      <c r="S122" s="295">
        <v>4.7465046860741787E-2</v>
      </c>
      <c r="T122" s="295">
        <v>4.0976701187482041E-2</v>
      </c>
      <c r="U122" s="295">
        <v>3.5939814293041099E-2</v>
      </c>
      <c r="V122" s="295">
        <v>3.7343453411886281E-2</v>
      </c>
      <c r="W122" s="295">
        <v>6.9667703030275335E-2</v>
      </c>
      <c r="X122" s="295">
        <v>0.1955732227535753</v>
      </c>
      <c r="Y122" s="295">
        <v>6.3286478985582192E-2</v>
      </c>
      <c r="DA122" s="122" t="s">
        <v>1798</v>
      </c>
    </row>
    <row r="123" spans="1:105" ht="12" customHeight="1" x14ac:dyDescent="0.25">
      <c r="A123" s="59" t="s">
        <v>159</v>
      </c>
      <c r="B123" s="295">
        <v>0.52434282097883711</v>
      </c>
      <c r="C123" s="295">
        <v>0.68694892021929022</v>
      </c>
      <c r="D123" s="295">
        <v>0.52301283785762742</v>
      </c>
      <c r="E123" s="295">
        <v>0.48075381171866349</v>
      </c>
      <c r="F123" s="295">
        <v>0.3660303033753981</v>
      </c>
      <c r="G123" s="295">
        <v>0.35173070885528601</v>
      </c>
      <c r="H123" s="295">
        <v>0.36588733707105769</v>
      </c>
      <c r="I123" s="295">
        <v>0.2699473483372859</v>
      </c>
      <c r="J123" s="295">
        <v>0.17668643603189149</v>
      </c>
      <c r="K123" s="295">
        <v>0.40915874286517723</v>
      </c>
      <c r="L123" s="295">
        <v>0.42794318073328408</v>
      </c>
      <c r="M123" s="295">
        <v>0.51485535896927426</v>
      </c>
      <c r="N123" s="295">
        <v>0.55112573289158084</v>
      </c>
      <c r="O123" s="295">
        <v>0.40415727857186018</v>
      </c>
      <c r="P123" s="295">
        <v>0.71326361080047496</v>
      </c>
      <c r="Q123" s="295">
        <v>0.46211868930803618</v>
      </c>
      <c r="R123" s="295">
        <v>0.50997002014211046</v>
      </c>
      <c r="S123" s="295">
        <v>0.65338916995947349</v>
      </c>
      <c r="T123" s="295">
        <v>0.55531611801735614</v>
      </c>
      <c r="U123" s="295">
        <v>0.59274405166384736</v>
      </c>
      <c r="V123" s="295">
        <v>1.0222626732235569</v>
      </c>
      <c r="W123" s="295">
        <v>0.41877001062506858</v>
      </c>
      <c r="X123" s="295">
        <v>0.5372930024348318</v>
      </c>
      <c r="Y123" s="295">
        <v>0.18110920334327971</v>
      </c>
      <c r="DA123" s="122" t="s">
        <v>1799</v>
      </c>
    </row>
    <row r="124" spans="1:105" ht="12" customHeight="1" x14ac:dyDescent="0.25">
      <c r="A124" s="59" t="s">
        <v>32</v>
      </c>
      <c r="B124" s="295">
        <v>2.2759767352077649</v>
      </c>
      <c r="C124" s="295">
        <v>1.8062994600361579</v>
      </c>
      <c r="D124" s="295">
        <v>0.96004009303415472</v>
      </c>
      <c r="E124" s="295">
        <v>1.252053694072832</v>
      </c>
      <c r="F124" s="295">
        <v>1.100026456764907</v>
      </c>
      <c r="G124" s="295">
        <v>1.1450422892623859</v>
      </c>
      <c r="H124" s="295">
        <v>1.9241883315307491</v>
      </c>
      <c r="I124" s="295">
        <v>2.0734639475279542</v>
      </c>
      <c r="J124" s="295">
        <v>2.3835981943050801</v>
      </c>
      <c r="K124" s="295">
        <v>1.8402158592282161</v>
      </c>
      <c r="L124" s="295">
        <v>1.8181209342926949</v>
      </c>
      <c r="M124" s="295">
        <v>1.852745955299828</v>
      </c>
      <c r="N124" s="295">
        <v>1.446434354541003</v>
      </c>
      <c r="O124" s="295">
        <v>0.50470548744092059</v>
      </c>
      <c r="P124" s="295">
        <v>0.50917601805303747</v>
      </c>
      <c r="Q124" s="295">
        <v>0.49295390484027818</v>
      </c>
      <c r="R124" s="295">
        <v>0.49346202892366658</v>
      </c>
      <c r="S124" s="295">
        <v>0.5714898778623021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1800</v>
      </c>
    </row>
    <row r="125" spans="1:105" ht="12" customHeight="1" x14ac:dyDescent="0.25">
      <c r="A125" s="59" t="s">
        <v>35</v>
      </c>
      <c r="B125" s="295">
        <v>40.133546771893627</v>
      </c>
      <c r="C125" s="295">
        <v>38.690390129352153</v>
      </c>
      <c r="D125" s="295">
        <v>34.858786746423981</v>
      </c>
      <c r="E125" s="295">
        <v>38.385013997938927</v>
      </c>
      <c r="F125" s="295">
        <v>36.735134233162967</v>
      </c>
      <c r="G125" s="295">
        <v>35.894153021685987</v>
      </c>
      <c r="H125" s="295">
        <v>36.718277086894602</v>
      </c>
      <c r="I125" s="295">
        <v>37.683435061765323</v>
      </c>
      <c r="J125" s="295">
        <v>36.51023691009209</v>
      </c>
      <c r="K125" s="295">
        <v>38.200169331176383</v>
      </c>
      <c r="L125" s="295">
        <v>42.110636110664117</v>
      </c>
      <c r="M125" s="295">
        <v>35.108664549135653</v>
      </c>
      <c r="N125" s="295">
        <v>34.694352417171068</v>
      </c>
      <c r="O125" s="295">
        <v>29.807630138280469</v>
      </c>
      <c r="P125" s="295">
        <v>30.18470527552337</v>
      </c>
      <c r="Q125" s="295">
        <v>36.403627388176083</v>
      </c>
      <c r="R125" s="295">
        <v>37.839752496507408</v>
      </c>
      <c r="S125" s="295">
        <v>37.41577361294695</v>
      </c>
      <c r="T125" s="295">
        <v>37.290304211243857</v>
      </c>
      <c r="U125" s="295">
        <v>35.898182408197577</v>
      </c>
      <c r="V125" s="295">
        <v>36.016158820413978</v>
      </c>
      <c r="W125" s="295">
        <v>36.95041515139004</v>
      </c>
      <c r="X125" s="295">
        <v>36.193192722078876</v>
      </c>
      <c r="Y125" s="295">
        <v>29.196756650965941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120.80697000000001</v>
      </c>
      <c r="C128" s="279">
        <v>118.65266</v>
      </c>
      <c r="D128" s="279">
        <v>116.49836000000001</v>
      </c>
      <c r="E128" s="279">
        <v>114.34406</v>
      </c>
      <c r="F128" s="279">
        <v>112.18975</v>
      </c>
      <c r="G128" s="279">
        <v>110.03545</v>
      </c>
      <c r="H128" s="279">
        <v>106.64999</v>
      </c>
      <c r="I128" s="279">
        <v>108.11551</v>
      </c>
      <c r="J128" s="279">
        <v>104.27646</v>
      </c>
      <c r="K128" s="279">
        <v>96.407730000000001</v>
      </c>
      <c r="L128" s="279">
        <v>97.917529999999999</v>
      </c>
      <c r="M128" s="279">
        <v>104.23938</v>
      </c>
      <c r="N128" s="279">
        <v>97.311279999999996</v>
      </c>
      <c r="O128" s="279">
        <v>84.081729999999993</v>
      </c>
      <c r="P128" s="279">
        <v>86.350800000000007</v>
      </c>
      <c r="Q128" s="279">
        <v>95.274259999999998</v>
      </c>
      <c r="R128" s="279">
        <v>95.593999999999994</v>
      </c>
      <c r="S128" s="279">
        <v>79.727999999999994</v>
      </c>
      <c r="T128" s="279">
        <v>71.231999999999999</v>
      </c>
      <c r="U128" s="279">
        <v>69.116</v>
      </c>
      <c r="V128" s="279">
        <v>63.761000000000003</v>
      </c>
      <c r="W128" s="279">
        <v>67.953999999999994</v>
      </c>
      <c r="X128" s="279">
        <v>66.578999999999994</v>
      </c>
      <c r="Y128" s="279">
        <v>67.88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0.99999999999999989</v>
      </c>
      <c r="D132" s="232">
        <f t="shared" si="9"/>
        <v>1</v>
      </c>
      <c r="E132" s="232">
        <f t="shared" si="9"/>
        <v>1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0.99999999999999989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1</v>
      </c>
      <c r="P132" s="232">
        <f t="shared" si="9"/>
        <v>1</v>
      </c>
      <c r="Q132" s="232">
        <f t="shared" si="9"/>
        <v>0.99999999999999978</v>
      </c>
      <c r="R132" s="232">
        <f t="shared" si="9"/>
        <v>1</v>
      </c>
      <c r="S132" s="232">
        <f t="shared" si="9"/>
        <v>1</v>
      </c>
      <c r="T132" s="232">
        <f t="shared" si="9"/>
        <v>1</v>
      </c>
      <c r="U132" s="232">
        <f t="shared" si="9"/>
        <v>1</v>
      </c>
      <c r="V132" s="232">
        <f t="shared" si="9"/>
        <v>1</v>
      </c>
      <c r="W132" s="232">
        <f t="shared" si="9"/>
        <v>1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1.7764333179335152E-3</v>
      </c>
      <c r="C137" s="268">
        <f t="shared" si="14"/>
        <v>1.7770726066858652E-3</v>
      </c>
      <c r="D137" s="268">
        <f t="shared" si="14"/>
        <v>1.5941957705177155E-3</v>
      </c>
      <c r="E137" s="268">
        <f t="shared" si="14"/>
        <v>1.5889583080669601E-3</v>
      </c>
      <c r="F137" s="268">
        <f t="shared" si="14"/>
        <v>1.5567404646675436E-3</v>
      </c>
      <c r="G137" s="268">
        <f t="shared" si="14"/>
        <v>1.5836220935470425E-3</v>
      </c>
      <c r="H137" s="268">
        <f t="shared" si="14"/>
        <v>1.6532593549106402E-3</v>
      </c>
      <c r="I137" s="268">
        <f t="shared" si="14"/>
        <v>1.6656361770850873E-3</v>
      </c>
      <c r="J137" s="268">
        <f t="shared" si="14"/>
        <v>1.7170903179505137E-3</v>
      </c>
      <c r="K137" s="268">
        <f t="shared" si="14"/>
        <v>1.4339671294046731E-3</v>
      </c>
      <c r="L137" s="268">
        <f t="shared" si="14"/>
        <v>1.6147925229970936E-3</v>
      </c>
      <c r="M137" s="268">
        <f t="shared" si="14"/>
        <v>1.5059973776817082E-3</v>
      </c>
      <c r="N137" s="268">
        <f t="shared" si="14"/>
        <v>1.4453743584963788E-3</v>
      </c>
      <c r="O137" s="268">
        <f t="shared" si="14"/>
        <v>1.4981819363750048E-3</v>
      </c>
      <c r="P137" s="268">
        <f t="shared" si="14"/>
        <v>1.4231313558337136E-3</v>
      </c>
      <c r="Q137" s="268">
        <f t="shared" si="14"/>
        <v>1.676317645632196E-3</v>
      </c>
      <c r="R137" s="268">
        <f t="shared" si="14"/>
        <v>1.5632160240303685E-3</v>
      </c>
      <c r="S137" s="268">
        <f t="shared" si="14"/>
        <v>1.3514666044291725E-3</v>
      </c>
      <c r="T137" s="268">
        <f t="shared" si="14"/>
        <v>1.6633430713215375E-3</v>
      </c>
      <c r="U137" s="268">
        <f t="shared" si="14"/>
        <v>2.3327612350346359E-3</v>
      </c>
      <c r="V137" s="268">
        <f t="shared" si="14"/>
        <v>2.1811024944785916E-3</v>
      </c>
      <c r="W137" s="268">
        <f t="shared" si="14"/>
        <v>2.1269020932131186E-3</v>
      </c>
      <c r="X137" s="268">
        <f t="shared" si="14"/>
        <v>1.9556478927776591E-3</v>
      </c>
      <c r="Y137" s="268">
        <f t="shared" si="14"/>
        <v>1.851596268792737E-3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0.29830399448030254</v>
      </c>
      <c r="C139" s="269">
        <f t="shared" si="16"/>
        <v>0.29653307328914902</v>
      </c>
      <c r="D139" s="269">
        <f t="shared" si="16"/>
        <v>0.26989260732428183</v>
      </c>
      <c r="E139" s="269">
        <f t="shared" si="16"/>
        <v>0.26281499825563337</v>
      </c>
      <c r="F139" s="269">
        <f t="shared" si="16"/>
        <v>0.25493520802961522</v>
      </c>
      <c r="G139" s="269">
        <f t="shared" si="16"/>
        <v>0.25788751082816841</v>
      </c>
      <c r="H139" s="269">
        <f t="shared" si="16"/>
        <v>0.27131899852753988</v>
      </c>
      <c r="I139" s="269">
        <f t="shared" si="16"/>
        <v>0.27712388080942868</v>
      </c>
      <c r="J139" s="269">
        <f t="shared" si="16"/>
        <v>0.2894319747419884</v>
      </c>
      <c r="K139" s="269">
        <f t="shared" si="16"/>
        <v>0.24037996137742945</v>
      </c>
      <c r="L139" s="269">
        <f t="shared" si="16"/>
        <v>0.26551764565098884</v>
      </c>
      <c r="M139" s="269">
        <f t="shared" si="16"/>
        <v>0.25047127098711514</v>
      </c>
      <c r="N139" s="269">
        <f t="shared" si="16"/>
        <v>0.24211310774209319</v>
      </c>
      <c r="O139" s="269">
        <f t="shared" si="16"/>
        <v>0.25621098795977276</v>
      </c>
      <c r="P139" s="269">
        <f t="shared" si="16"/>
        <v>0.23897847347708759</v>
      </c>
      <c r="Q139" s="269">
        <f t="shared" si="16"/>
        <v>0.26924857996053919</v>
      </c>
      <c r="R139" s="269">
        <f t="shared" si="16"/>
        <v>0.25454478035370082</v>
      </c>
      <c r="S139" s="269">
        <f t="shared" si="16"/>
        <v>0.22237343012389529</v>
      </c>
      <c r="T139" s="269">
        <f t="shared" si="16"/>
        <v>0.27258535439139525</v>
      </c>
      <c r="U139" s="269">
        <f t="shared" si="16"/>
        <v>0.37069529161589704</v>
      </c>
      <c r="V139" s="269">
        <f t="shared" si="16"/>
        <v>0.3440759385203826</v>
      </c>
      <c r="W139" s="269">
        <f t="shared" si="16"/>
        <v>0.33829471526300586</v>
      </c>
      <c r="X139" s="269">
        <f t="shared" si="16"/>
        <v>0.31499376091820841</v>
      </c>
      <c r="Y139" s="269">
        <f t="shared" si="16"/>
        <v>0.29899709060154472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0.20228715921778984</v>
      </c>
      <c r="C140" s="269">
        <f t="shared" si="17"/>
        <v>0.20108625469225325</v>
      </c>
      <c r="D140" s="269">
        <f t="shared" si="17"/>
        <v>0.18302070987895025</v>
      </c>
      <c r="E140" s="269">
        <f t="shared" si="17"/>
        <v>0.17822121185330284</v>
      </c>
      <c r="F140" s="269">
        <f t="shared" si="17"/>
        <v>0.17287773536774548</v>
      </c>
      <c r="G140" s="269">
        <f t="shared" si="17"/>
        <v>0.17487976335704722</v>
      </c>
      <c r="H140" s="269">
        <f t="shared" si="17"/>
        <v>0.18398798028021646</v>
      </c>
      <c r="I140" s="269">
        <f t="shared" si="17"/>
        <v>0.18792441146493044</v>
      </c>
      <c r="J140" s="269">
        <f t="shared" si="17"/>
        <v>0.19627082788265501</v>
      </c>
      <c r="K140" s="269">
        <f t="shared" si="17"/>
        <v>0.16300747029766327</v>
      </c>
      <c r="L140" s="269">
        <f t="shared" si="17"/>
        <v>0.1800539424706929</v>
      </c>
      <c r="M140" s="269">
        <f t="shared" si="17"/>
        <v>0.16985063160794636</v>
      </c>
      <c r="N140" s="269">
        <f t="shared" si="17"/>
        <v>0.16418275879900324</v>
      </c>
      <c r="O140" s="269">
        <f t="shared" si="17"/>
        <v>0.17374287261911961</v>
      </c>
      <c r="P140" s="269">
        <f t="shared" si="17"/>
        <v>0.16205708742889838</v>
      </c>
      <c r="Q140" s="269">
        <f t="shared" si="17"/>
        <v>0.18258397933467108</v>
      </c>
      <c r="R140" s="269">
        <f t="shared" si="17"/>
        <v>0.17261297691025879</v>
      </c>
      <c r="S140" s="269">
        <f t="shared" si="17"/>
        <v>0.15079680559976139</v>
      </c>
      <c r="T140" s="269">
        <f t="shared" si="17"/>
        <v>0.18484672684411824</v>
      </c>
      <c r="U140" s="269">
        <f t="shared" si="17"/>
        <v>0.25137745006408724</v>
      </c>
      <c r="V140" s="269">
        <f t="shared" si="17"/>
        <v>0.23332622239853704</v>
      </c>
      <c r="W140" s="269">
        <f t="shared" si="17"/>
        <v>0.22940583497102046</v>
      </c>
      <c r="X140" s="269">
        <f t="shared" si="17"/>
        <v>0.21360489382142514</v>
      </c>
      <c r="Y140" s="269">
        <f t="shared" si="17"/>
        <v>0.20275716447425712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4.1743002412661259E-4</v>
      </c>
      <c r="C141" s="269">
        <f t="shared" si="18"/>
        <v>3.9041758882251413E-4</v>
      </c>
      <c r="D141" s="269">
        <f t="shared" si="18"/>
        <v>3.7740415438703969E-4</v>
      </c>
      <c r="E141" s="269">
        <f t="shared" si="18"/>
        <v>3.8284474001053757E-4</v>
      </c>
      <c r="F141" s="269">
        <f t="shared" si="18"/>
        <v>3.8749259986440698E-4</v>
      </c>
      <c r="G141" s="269">
        <f t="shared" si="18"/>
        <v>3.8651140816429395E-4</v>
      </c>
      <c r="H141" s="269">
        <f t="shared" si="18"/>
        <v>3.9241437207905902E-4</v>
      </c>
      <c r="I141" s="269">
        <f t="shared" si="18"/>
        <v>4.7952049795244121E-4</v>
      </c>
      <c r="J141" s="269">
        <f t="shared" si="18"/>
        <v>5.2618206159043353E-4</v>
      </c>
      <c r="K141" s="269">
        <f t="shared" si="18"/>
        <v>4.443898684631516E-4</v>
      </c>
      <c r="L141" s="269">
        <f t="shared" si="18"/>
        <v>4.8871887353464985E-4</v>
      </c>
      <c r="M141" s="269">
        <f t="shared" si="18"/>
        <v>4.4373839813118329E-4</v>
      </c>
      <c r="N141" s="269">
        <f t="shared" si="18"/>
        <v>4.327251651210926E-4</v>
      </c>
      <c r="O141" s="269">
        <f t="shared" si="18"/>
        <v>4.7190760944814509E-4</v>
      </c>
      <c r="P141" s="269">
        <f t="shared" si="18"/>
        <v>4.4278197712581396E-4</v>
      </c>
      <c r="Q141" s="269">
        <f t="shared" si="18"/>
        <v>4.9538762595158258E-4</v>
      </c>
      <c r="R141" s="269">
        <f t="shared" si="18"/>
        <v>4.6837809580604445E-4</v>
      </c>
      <c r="S141" s="269">
        <f t="shared" si="18"/>
        <v>4.1201596787313836E-4</v>
      </c>
      <c r="T141" s="269">
        <f t="shared" si="18"/>
        <v>5.050491803586419E-4</v>
      </c>
      <c r="U141" s="269">
        <f t="shared" si="18"/>
        <v>6.8682836468387555E-4</v>
      </c>
      <c r="V141" s="269">
        <f t="shared" si="18"/>
        <v>6.3750773081275747E-4</v>
      </c>
      <c r="W141" s="269">
        <f t="shared" si="18"/>
        <v>6.2654690487257895E-4</v>
      </c>
      <c r="X141" s="269">
        <f t="shared" si="18"/>
        <v>5.8263881695454515E-4</v>
      </c>
      <c r="Y141" s="269">
        <f t="shared" si="18"/>
        <v>5.5344701630977763E-4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4.1743002412661259E-4</v>
      </c>
      <c r="C143" s="327">
        <f t="shared" si="20"/>
        <v>3.9041758882251413E-4</v>
      </c>
      <c r="D143" s="327">
        <f t="shared" si="20"/>
        <v>3.7740415438703969E-4</v>
      </c>
      <c r="E143" s="327">
        <f t="shared" si="20"/>
        <v>3.8284474001053757E-4</v>
      </c>
      <c r="F143" s="327">
        <f t="shared" si="20"/>
        <v>3.8749259986440698E-4</v>
      </c>
      <c r="G143" s="327">
        <f t="shared" si="20"/>
        <v>3.8651140816429395E-4</v>
      </c>
      <c r="H143" s="327">
        <f t="shared" si="20"/>
        <v>3.9241437207905902E-4</v>
      </c>
      <c r="I143" s="327">
        <f t="shared" si="20"/>
        <v>4.7952049795244121E-4</v>
      </c>
      <c r="J143" s="327">
        <f t="shared" si="20"/>
        <v>5.2618206159043353E-4</v>
      </c>
      <c r="K143" s="327">
        <f t="shared" si="20"/>
        <v>4.443898684631516E-4</v>
      </c>
      <c r="L143" s="327">
        <f t="shared" si="20"/>
        <v>4.8871887353464985E-4</v>
      </c>
      <c r="M143" s="327">
        <f t="shared" si="20"/>
        <v>4.4373839813118329E-4</v>
      </c>
      <c r="N143" s="327">
        <f t="shared" si="20"/>
        <v>4.327251651210926E-4</v>
      </c>
      <c r="O143" s="327">
        <f t="shared" si="20"/>
        <v>4.7190760944814509E-4</v>
      </c>
      <c r="P143" s="327">
        <f t="shared" si="20"/>
        <v>4.4278197712581396E-4</v>
      </c>
      <c r="Q143" s="327">
        <f t="shared" si="20"/>
        <v>4.9538762595158258E-4</v>
      </c>
      <c r="R143" s="327">
        <f t="shared" si="20"/>
        <v>4.6837809580604445E-4</v>
      </c>
      <c r="S143" s="327">
        <f t="shared" si="20"/>
        <v>4.1201596787313836E-4</v>
      </c>
      <c r="T143" s="327">
        <f t="shared" si="20"/>
        <v>5.050491803586419E-4</v>
      </c>
      <c r="U143" s="327">
        <f t="shared" si="20"/>
        <v>6.8682836468387555E-4</v>
      </c>
      <c r="V143" s="327">
        <f t="shared" si="20"/>
        <v>6.3750773081275747E-4</v>
      </c>
      <c r="W143" s="327">
        <f t="shared" si="20"/>
        <v>6.2654690487257895E-4</v>
      </c>
      <c r="X143" s="327">
        <f t="shared" si="20"/>
        <v>5.8263881695454515E-4</v>
      </c>
      <c r="Y143" s="327">
        <f t="shared" si="20"/>
        <v>5.5344701630977763E-4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0.49721498295984756</v>
      </c>
      <c r="C144" s="310">
        <f t="shared" si="21"/>
        <v>0.50021318182308927</v>
      </c>
      <c r="D144" s="310">
        <f t="shared" si="21"/>
        <v>0.54511508287186317</v>
      </c>
      <c r="E144" s="310">
        <f t="shared" si="21"/>
        <v>0.55699198684298623</v>
      </c>
      <c r="F144" s="310">
        <f t="shared" si="21"/>
        <v>0.5702428235381074</v>
      </c>
      <c r="G144" s="310">
        <f t="shared" si="21"/>
        <v>0.56526259231307308</v>
      </c>
      <c r="H144" s="310">
        <f t="shared" si="21"/>
        <v>0.542647347465254</v>
      </c>
      <c r="I144" s="310">
        <f t="shared" si="21"/>
        <v>0.53280655105060326</v>
      </c>
      <c r="J144" s="310">
        <f t="shared" si="21"/>
        <v>0.5120539249958157</v>
      </c>
      <c r="K144" s="310">
        <f t="shared" si="21"/>
        <v>0.59473421132703952</v>
      </c>
      <c r="L144" s="310">
        <f t="shared" si="21"/>
        <v>0.55232490048178651</v>
      </c>
      <c r="M144" s="310">
        <f t="shared" si="21"/>
        <v>0.57772836162912566</v>
      </c>
      <c r="N144" s="310">
        <f t="shared" si="21"/>
        <v>0.5918260339352861</v>
      </c>
      <c r="O144" s="310">
        <f t="shared" si="21"/>
        <v>0.56807604987528448</v>
      </c>
      <c r="P144" s="310">
        <f t="shared" si="21"/>
        <v>0.5970985257610546</v>
      </c>
      <c r="Q144" s="310">
        <f t="shared" si="21"/>
        <v>0.54599573543320579</v>
      </c>
      <c r="R144" s="310">
        <f t="shared" si="21"/>
        <v>0.57081064861620412</v>
      </c>
      <c r="S144" s="310">
        <f t="shared" si="21"/>
        <v>0.62506628170404099</v>
      </c>
      <c r="T144" s="310">
        <f t="shared" si="21"/>
        <v>0.54039952651280632</v>
      </c>
      <c r="U144" s="310">
        <f t="shared" si="21"/>
        <v>0.37490766872029729</v>
      </c>
      <c r="V144" s="310">
        <f t="shared" si="21"/>
        <v>0.41977922885578911</v>
      </c>
      <c r="W144" s="310">
        <f t="shared" si="21"/>
        <v>0.4295460007678879</v>
      </c>
      <c r="X144" s="310">
        <f t="shared" si="21"/>
        <v>0.4688630585506342</v>
      </c>
      <c r="Y144" s="310">
        <f t="shared" si="21"/>
        <v>0.49584070163909572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1.0000000000000002</v>
      </c>
      <c r="C146" s="232">
        <f t="shared" si="22"/>
        <v>1</v>
      </c>
      <c r="D146" s="232">
        <f t="shared" si="22"/>
        <v>1</v>
      </c>
      <c r="E146" s="232">
        <f t="shared" si="22"/>
        <v>1</v>
      </c>
      <c r="F146" s="232">
        <f t="shared" si="22"/>
        <v>1</v>
      </c>
      <c r="G146" s="232">
        <f t="shared" si="22"/>
        <v>1</v>
      </c>
      <c r="H146" s="232">
        <f t="shared" si="22"/>
        <v>1</v>
      </c>
      <c r="I146" s="232">
        <f t="shared" si="22"/>
        <v>0.99999999999999989</v>
      </c>
      <c r="J146" s="232">
        <f t="shared" si="22"/>
        <v>1.0000000000000002</v>
      </c>
      <c r="K146" s="232">
        <f t="shared" si="22"/>
        <v>1</v>
      </c>
      <c r="L146" s="232">
        <f t="shared" si="22"/>
        <v>1</v>
      </c>
      <c r="M146" s="232">
        <f t="shared" si="22"/>
        <v>1</v>
      </c>
      <c r="N146" s="232">
        <f t="shared" si="22"/>
        <v>1</v>
      </c>
      <c r="O146" s="232">
        <f t="shared" si="22"/>
        <v>1</v>
      </c>
      <c r="P146" s="232">
        <f t="shared" si="22"/>
        <v>1</v>
      </c>
      <c r="Q146" s="232">
        <f t="shared" si="22"/>
        <v>1</v>
      </c>
      <c r="R146" s="232">
        <f t="shared" si="22"/>
        <v>1</v>
      </c>
      <c r="S146" s="232">
        <f t="shared" si="22"/>
        <v>1</v>
      </c>
      <c r="T146" s="232">
        <f t="shared" si="22"/>
        <v>1</v>
      </c>
      <c r="U146" s="232">
        <f t="shared" si="22"/>
        <v>1</v>
      </c>
      <c r="V146" s="232">
        <f t="shared" si="22"/>
        <v>1</v>
      </c>
      <c r="W146" s="232">
        <f t="shared" si="22"/>
        <v>1</v>
      </c>
      <c r="X146" s="232">
        <f t="shared" si="22"/>
        <v>0.99999999999999978</v>
      </c>
      <c r="Y146" s="232">
        <f t="shared" si="22"/>
        <v>0.99999999999999989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3.2630012100072197E-3</v>
      </c>
      <c r="C151" s="268">
        <f t="shared" si="27"/>
        <v>3.0251636467911046E-3</v>
      </c>
      <c r="D151" s="268">
        <f t="shared" si="27"/>
        <v>2.8052201939481273E-3</v>
      </c>
      <c r="E151" s="268">
        <f t="shared" si="27"/>
        <v>2.8860591042186487E-3</v>
      </c>
      <c r="F151" s="268">
        <f t="shared" si="27"/>
        <v>3.0365627297750213E-3</v>
      </c>
      <c r="G151" s="268">
        <f t="shared" si="27"/>
        <v>3.062440939975662E-3</v>
      </c>
      <c r="H151" s="268">
        <f t="shared" si="27"/>
        <v>2.9314881981006152E-3</v>
      </c>
      <c r="I151" s="268">
        <f t="shared" si="27"/>
        <v>3.0592843693361856E-3</v>
      </c>
      <c r="J151" s="268">
        <f t="shared" si="27"/>
        <v>2.8221402042756991E-3</v>
      </c>
      <c r="K151" s="268">
        <f t="shared" si="27"/>
        <v>2.8311992370264427E-3</v>
      </c>
      <c r="L151" s="268">
        <f t="shared" si="27"/>
        <v>2.7447399076226879E-3</v>
      </c>
      <c r="M151" s="268">
        <f t="shared" si="27"/>
        <v>2.4120245445538946E-3</v>
      </c>
      <c r="N151" s="268">
        <f t="shared" si="27"/>
        <v>2.1376208385096075E-3</v>
      </c>
      <c r="O151" s="268">
        <f t="shared" si="27"/>
        <v>1.9832122703617285E-3</v>
      </c>
      <c r="P151" s="268">
        <f t="shared" si="27"/>
        <v>2.0841515426679043E-3</v>
      </c>
      <c r="Q151" s="268">
        <f t="shared" si="27"/>
        <v>2.4792890642493927E-3</v>
      </c>
      <c r="R151" s="268">
        <f t="shared" si="27"/>
        <v>2.546650640363031E-3</v>
      </c>
      <c r="S151" s="268">
        <f t="shared" si="27"/>
        <v>2.3987661820197717E-3</v>
      </c>
      <c r="T151" s="268">
        <f t="shared" si="27"/>
        <v>2.4852128152445438E-3</v>
      </c>
      <c r="U151" s="268">
        <f t="shared" si="27"/>
        <v>2.596966785820211E-3</v>
      </c>
      <c r="V151" s="268">
        <f t="shared" si="27"/>
        <v>2.734306925524759E-3</v>
      </c>
      <c r="W151" s="268">
        <f t="shared" si="27"/>
        <v>2.5680029888459814E-3</v>
      </c>
      <c r="X151" s="268">
        <f t="shared" si="27"/>
        <v>2.4415431006612944E-3</v>
      </c>
      <c r="Y151" s="268">
        <f t="shared" si="27"/>
        <v>2.8325746174028489E-3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7.565234223268856E-2</v>
      </c>
      <c r="C153" s="269">
        <f t="shared" si="29"/>
        <v>6.9165331506276656E-2</v>
      </c>
      <c r="D153" s="269">
        <f t="shared" si="29"/>
        <v>6.5564908567648267E-2</v>
      </c>
      <c r="E153" s="269">
        <f t="shared" si="29"/>
        <v>6.625629992687615E-2</v>
      </c>
      <c r="F153" s="269">
        <f t="shared" si="29"/>
        <v>6.9420987068340836E-2</v>
      </c>
      <c r="G153" s="269">
        <f t="shared" si="29"/>
        <v>6.9486654022075836E-2</v>
      </c>
      <c r="H153" s="269">
        <f t="shared" si="29"/>
        <v>6.6711089960555442E-2</v>
      </c>
      <c r="I153" s="269">
        <f t="shared" si="29"/>
        <v>7.2419506243647819E-2</v>
      </c>
      <c r="J153" s="269">
        <f t="shared" si="29"/>
        <v>6.8212421627842232E-2</v>
      </c>
      <c r="K153" s="269">
        <f t="shared" si="29"/>
        <v>6.8240599080835837E-2</v>
      </c>
      <c r="L153" s="269">
        <f t="shared" si="29"/>
        <v>6.4845667380684618E-2</v>
      </c>
      <c r="M153" s="269">
        <f t="shared" si="29"/>
        <v>5.7287092656254875E-2</v>
      </c>
      <c r="N153" s="269">
        <f t="shared" si="29"/>
        <v>5.1205409365691235E-2</v>
      </c>
      <c r="O153" s="269">
        <f t="shared" si="29"/>
        <v>4.8736389047217367E-2</v>
      </c>
      <c r="P153" s="269">
        <f t="shared" si="29"/>
        <v>5.0340143473361368E-2</v>
      </c>
      <c r="Q153" s="269">
        <f t="shared" si="29"/>
        <v>5.7213567577993944E-2</v>
      </c>
      <c r="R153" s="269">
        <f t="shared" si="29"/>
        <v>5.9579199022714323E-2</v>
      </c>
      <c r="S153" s="269">
        <f t="shared" si="29"/>
        <v>5.6772347694107696E-2</v>
      </c>
      <c r="T153" s="269">
        <f t="shared" si="29"/>
        <v>5.8580844586055579E-2</v>
      </c>
      <c r="U153" s="269">
        <f t="shared" si="29"/>
        <v>5.9346584312141897E-2</v>
      </c>
      <c r="V153" s="269">
        <f t="shared" si="29"/>
        <v>6.2034197322002993E-2</v>
      </c>
      <c r="W153" s="269">
        <f t="shared" si="29"/>
        <v>5.8746637041232612E-2</v>
      </c>
      <c r="X153" s="269">
        <f t="shared" si="29"/>
        <v>5.6548915936037232E-2</v>
      </c>
      <c r="Y153" s="269">
        <f t="shared" si="29"/>
        <v>6.5780832537224901E-2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6.5898427583803612E-2</v>
      </c>
      <c r="C154" s="318">
        <f t="shared" si="30"/>
        <v>6.0710596140410945E-2</v>
      </c>
      <c r="D154" s="318">
        <f t="shared" si="30"/>
        <v>5.7116810946356893E-2</v>
      </c>
      <c r="E154" s="318">
        <f t="shared" si="30"/>
        <v>5.7410393387869803E-2</v>
      </c>
      <c r="F154" s="318">
        <f t="shared" si="30"/>
        <v>5.980582964274786E-2</v>
      </c>
      <c r="G154" s="318">
        <f t="shared" si="30"/>
        <v>5.9978298101876146E-2</v>
      </c>
      <c r="H154" s="318">
        <f t="shared" si="30"/>
        <v>5.7859546432192731E-2</v>
      </c>
      <c r="I154" s="318">
        <f t="shared" si="30"/>
        <v>6.1215487606768738E-2</v>
      </c>
      <c r="J154" s="318">
        <f t="shared" si="30"/>
        <v>5.7211009664846185E-2</v>
      </c>
      <c r="K154" s="318">
        <f t="shared" si="30"/>
        <v>5.7079105120134255E-2</v>
      </c>
      <c r="L154" s="318">
        <f t="shared" si="30"/>
        <v>5.427820960172277E-2</v>
      </c>
      <c r="M154" s="318">
        <f t="shared" si="30"/>
        <v>4.8246196902440683E-2</v>
      </c>
      <c r="N154" s="318">
        <f t="shared" si="30"/>
        <v>4.3064190616113232E-2</v>
      </c>
      <c r="O154" s="318">
        <f t="shared" si="30"/>
        <v>4.0789657029167758E-2</v>
      </c>
      <c r="P154" s="318">
        <f t="shared" si="30"/>
        <v>4.2091145727000304E-2</v>
      </c>
      <c r="Q154" s="318">
        <f t="shared" si="30"/>
        <v>4.7892987420984218E-2</v>
      </c>
      <c r="R154" s="318">
        <f t="shared" si="30"/>
        <v>4.9872447949248083E-2</v>
      </c>
      <c r="S154" s="318">
        <f t="shared" si="30"/>
        <v>4.7469335507975559E-2</v>
      </c>
      <c r="T154" s="318">
        <f t="shared" si="30"/>
        <v>4.898148269257957E-2</v>
      </c>
      <c r="U154" s="318">
        <f t="shared" si="30"/>
        <v>4.961975553416529E-2</v>
      </c>
      <c r="V154" s="318">
        <f t="shared" si="30"/>
        <v>5.1867413554342524E-2</v>
      </c>
      <c r="W154" s="318">
        <f t="shared" si="30"/>
        <v>4.9123236586246441E-2</v>
      </c>
      <c r="X154" s="318">
        <f t="shared" si="30"/>
        <v>4.7295542499731433E-2</v>
      </c>
      <c r="Y154" s="318">
        <f t="shared" si="30"/>
        <v>5.5010278205966455E-2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9.7539146488849499E-3</v>
      </c>
      <c r="C155" s="318">
        <f t="shared" si="31"/>
        <v>8.4547353658657072E-3</v>
      </c>
      <c r="D155" s="318">
        <f t="shared" si="31"/>
        <v>8.4480976212913724E-3</v>
      </c>
      <c r="E155" s="318">
        <f t="shared" si="31"/>
        <v>8.8459065390063523E-3</v>
      </c>
      <c r="F155" s="318">
        <f t="shared" si="31"/>
        <v>9.615157425592975E-3</v>
      </c>
      <c r="G155" s="318">
        <f t="shared" si="31"/>
        <v>9.5083559201996886E-3</v>
      </c>
      <c r="H155" s="318">
        <f t="shared" si="31"/>
        <v>8.8515435283627077E-3</v>
      </c>
      <c r="I155" s="318">
        <f t="shared" si="31"/>
        <v>1.1204018636879079E-2</v>
      </c>
      <c r="J155" s="318">
        <f t="shared" si="31"/>
        <v>1.1001411962996038E-2</v>
      </c>
      <c r="K155" s="318">
        <f t="shared" si="31"/>
        <v>1.1161493960701581E-2</v>
      </c>
      <c r="L155" s="318">
        <f t="shared" si="31"/>
        <v>1.0567457778961845E-2</v>
      </c>
      <c r="M155" s="318">
        <f t="shared" si="31"/>
        <v>9.0408957538141953E-3</v>
      </c>
      <c r="N155" s="318">
        <f t="shared" si="31"/>
        <v>8.141218749577999E-3</v>
      </c>
      <c r="O155" s="318">
        <f t="shared" si="31"/>
        <v>7.9467320180496102E-3</v>
      </c>
      <c r="P155" s="318">
        <f t="shared" si="31"/>
        <v>8.2489977463610642E-3</v>
      </c>
      <c r="Q155" s="318">
        <f t="shared" si="31"/>
        <v>9.3205801570097231E-3</v>
      </c>
      <c r="R155" s="318">
        <f t="shared" si="31"/>
        <v>9.7067510734662327E-3</v>
      </c>
      <c r="S155" s="318">
        <f t="shared" si="31"/>
        <v>9.3030121861321403E-3</v>
      </c>
      <c r="T155" s="318">
        <f t="shared" si="31"/>
        <v>9.5993618934760074E-3</v>
      </c>
      <c r="U155" s="318">
        <f t="shared" si="31"/>
        <v>9.7268287779766014E-3</v>
      </c>
      <c r="V155" s="318">
        <f t="shared" si="31"/>
        <v>1.0166783767660469E-2</v>
      </c>
      <c r="W155" s="318">
        <f t="shared" si="31"/>
        <v>9.6234004549861658E-3</v>
      </c>
      <c r="X155" s="318">
        <f t="shared" si="31"/>
        <v>9.2533734363057889E-3</v>
      </c>
      <c r="Y155" s="318">
        <f t="shared" si="31"/>
        <v>1.0770554331258446E-2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0.31418022912876248</v>
      </c>
      <c r="C157" s="269">
        <f t="shared" si="33"/>
        <v>0.28944649675717082</v>
      </c>
      <c r="D157" s="269">
        <f t="shared" si="33"/>
        <v>0.27231260908934168</v>
      </c>
      <c r="E157" s="269">
        <f t="shared" si="33"/>
        <v>0.27371230559386639</v>
      </c>
      <c r="F157" s="269">
        <f t="shared" si="33"/>
        <v>0.2851328923819782</v>
      </c>
      <c r="G157" s="269">
        <f t="shared" si="33"/>
        <v>0.28595516056034243</v>
      </c>
      <c r="H157" s="269">
        <f t="shared" si="33"/>
        <v>0.27585370731699244</v>
      </c>
      <c r="I157" s="269">
        <f t="shared" si="33"/>
        <v>0.29185363942205034</v>
      </c>
      <c r="J157" s="269">
        <f t="shared" si="33"/>
        <v>0.27276171502469915</v>
      </c>
      <c r="K157" s="269">
        <f t="shared" si="33"/>
        <v>0.27213284114105429</v>
      </c>
      <c r="L157" s="269">
        <f t="shared" si="33"/>
        <v>0.25877916901251746</v>
      </c>
      <c r="M157" s="269">
        <f t="shared" si="33"/>
        <v>0.23002068111752197</v>
      </c>
      <c r="N157" s="269">
        <f t="shared" si="33"/>
        <v>0.20531472101984594</v>
      </c>
      <c r="O157" s="269">
        <f t="shared" si="33"/>
        <v>0.19447055508585889</v>
      </c>
      <c r="P157" s="269">
        <f t="shared" si="33"/>
        <v>0.20067558959557494</v>
      </c>
      <c r="Q157" s="269">
        <f t="shared" si="33"/>
        <v>0.22833670412621487</v>
      </c>
      <c r="R157" s="269">
        <f t="shared" si="33"/>
        <v>0.23777491049978458</v>
      </c>
      <c r="S157" s="269">
        <f t="shared" si="33"/>
        <v>0.22631688271347136</v>
      </c>
      <c r="T157" s="269">
        <f t="shared" si="33"/>
        <v>0.23352626184973554</v>
      </c>
      <c r="U157" s="269">
        <f t="shared" si="33"/>
        <v>0.23662718307526895</v>
      </c>
      <c r="V157" s="269">
        <f t="shared" si="33"/>
        <v>0.24733008658730732</v>
      </c>
      <c r="W157" s="269">
        <f t="shared" si="33"/>
        <v>0.23420421022079185</v>
      </c>
      <c r="X157" s="269">
        <f t="shared" si="33"/>
        <v>0.22548992446017119</v>
      </c>
      <c r="Y157" s="269">
        <f t="shared" si="33"/>
        <v>0.26227293903437676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0.31418022912876248</v>
      </c>
      <c r="C158" s="318">
        <f t="shared" si="34"/>
        <v>0.28944649675717082</v>
      </c>
      <c r="D158" s="318">
        <f t="shared" si="34"/>
        <v>0.27231260908934168</v>
      </c>
      <c r="E158" s="318">
        <f t="shared" si="34"/>
        <v>0.27371230559386639</v>
      </c>
      <c r="F158" s="318">
        <f t="shared" si="34"/>
        <v>0.2851328923819782</v>
      </c>
      <c r="G158" s="318">
        <f t="shared" si="34"/>
        <v>0.28595516056034243</v>
      </c>
      <c r="H158" s="318">
        <f t="shared" si="34"/>
        <v>0.27585370731699244</v>
      </c>
      <c r="I158" s="318">
        <f t="shared" si="34"/>
        <v>0.29185363942205034</v>
      </c>
      <c r="J158" s="318">
        <f t="shared" si="34"/>
        <v>0.27276171502469915</v>
      </c>
      <c r="K158" s="318">
        <f t="shared" si="34"/>
        <v>0.27213284114105429</v>
      </c>
      <c r="L158" s="318">
        <f t="shared" si="34"/>
        <v>0.25877916901251746</v>
      </c>
      <c r="M158" s="318">
        <f t="shared" si="34"/>
        <v>0.23002068111752197</v>
      </c>
      <c r="N158" s="318">
        <f t="shared" si="34"/>
        <v>0.20531472101984594</v>
      </c>
      <c r="O158" s="318">
        <f t="shared" si="34"/>
        <v>0.19447055508585889</v>
      </c>
      <c r="P158" s="318">
        <f t="shared" si="34"/>
        <v>0.20067558959557494</v>
      </c>
      <c r="Q158" s="318">
        <f t="shared" si="34"/>
        <v>0.22833670412621487</v>
      </c>
      <c r="R158" s="318">
        <f t="shared" si="34"/>
        <v>0.23777491049978458</v>
      </c>
      <c r="S158" s="318">
        <f t="shared" si="34"/>
        <v>0.22631688271347136</v>
      </c>
      <c r="T158" s="318">
        <f t="shared" si="34"/>
        <v>0.23352626184973554</v>
      </c>
      <c r="U158" s="318">
        <f t="shared" si="34"/>
        <v>0.23662718307526895</v>
      </c>
      <c r="V158" s="318">
        <f t="shared" si="34"/>
        <v>0.24733008658730732</v>
      </c>
      <c r="W158" s="318">
        <f t="shared" si="34"/>
        <v>0.23420421022079185</v>
      </c>
      <c r="X158" s="318">
        <f t="shared" si="34"/>
        <v>0.22548992446017119</v>
      </c>
      <c r="Y158" s="318">
        <f t="shared" si="34"/>
        <v>0.26227293903437676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3.5109078452198732E-2</v>
      </c>
      <c r="C160" s="269">
        <f t="shared" si="36"/>
        <v>3.2345128114973636E-2</v>
      </c>
      <c r="D160" s="269">
        <f t="shared" si="36"/>
        <v>3.0430446825227577E-2</v>
      </c>
      <c r="E160" s="269">
        <f t="shared" si="36"/>
        <v>3.0586860405174648E-2</v>
      </c>
      <c r="F160" s="269">
        <f t="shared" si="36"/>
        <v>3.1863090544244389E-2</v>
      </c>
      <c r="G160" s="269">
        <f t="shared" si="36"/>
        <v>3.1954977541917645E-2</v>
      </c>
      <c r="H160" s="269">
        <f t="shared" si="36"/>
        <v>3.0826158216190298E-2</v>
      </c>
      <c r="I160" s="269">
        <f t="shared" si="36"/>
        <v>3.2614122000748202E-2</v>
      </c>
      <c r="J160" s="269">
        <f t="shared" si="36"/>
        <v>3.0480633609932452E-2</v>
      </c>
      <c r="K160" s="269">
        <f t="shared" si="36"/>
        <v>3.0410358078659668E-2</v>
      </c>
      <c r="L160" s="269">
        <f t="shared" si="36"/>
        <v>2.8918109111607086E-2</v>
      </c>
      <c r="M160" s="269">
        <f t="shared" si="36"/>
        <v>2.570439954601185E-2</v>
      </c>
      <c r="N160" s="269">
        <f t="shared" si="36"/>
        <v>2.2943552710704768E-2</v>
      </c>
      <c r="O160" s="269">
        <f t="shared" si="36"/>
        <v>2.1731736570711525E-2</v>
      </c>
      <c r="P160" s="269">
        <f t="shared" si="36"/>
        <v>2.2425138074696465E-2</v>
      </c>
      <c r="Q160" s="269">
        <f t="shared" si="36"/>
        <v>2.5516218130321108E-2</v>
      </c>
      <c r="R160" s="269">
        <f t="shared" si="36"/>
        <v>2.6570826525816826E-2</v>
      </c>
      <c r="S160" s="269">
        <f t="shared" si="36"/>
        <v>2.5290506701450815E-2</v>
      </c>
      <c r="T160" s="269">
        <f t="shared" si="36"/>
        <v>2.6096141920409849E-2</v>
      </c>
      <c r="U160" s="269">
        <f t="shared" si="36"/>
        <v>2.6436198156814625E-2</v>
      </c>
      <c r="V160" s="269">
        <f t="shared" si="36"/>
        <v>2.7633695648902154E-2</v>
      </c>
      <c r="W160" s="269">
        <f t="shared" si="36"/>
        <v>2.6171664945103042E-2</v>
      </c>
      <c r="X160" s="269">
        <f t="shared" si="36"/>
        <v>2.519791401624407E-2</v>
      </c>
      <c r="Y160" s="269">
        <f t="shared" si="36"/>
        <v>2.9308137447656476E-2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3.5109078452198732E-2</v>
      </c>
      <c r="C161" s="318">
        <f t="shared" si="37"/>
        <v>3.2345128114973636E-2</v>
      </c>
      <c r="D161" s="318">
        <f t="shared" si="37"/>
        <v>3.0430446825227577E-2</v>
      </c>
      <c r="E161" s="318">
        <f t="shared" si="37"/>
        <v>3.0586860405174648E-2</v>
      </c>
      <c r="F161" s="318">
        <f t="shared" si="37"/>
        <v>3.1863090544244389E-2</v>
      </c>
      <c r="G161" s="318">
        <f t="shared" si="37"/>
        <v>3.1954977541917645E-2</v>
      </c>
      <c r="H161" s="318">
        <f t="shared" si="37"/>
        <v>3.0826158216190298E-2</v>
      </c>
      <c r="I161" s="318">
        <f t="shared" si="37"/>
        <v>3.2614122000748202E-2</v>
      </c>
      <c r="J161" s="318">
        <f t="shared" si="37"/>
        <v>3.0480633609932452E-2</v>
      </c>
      <c r="K161" s="318">
        <f t="shared" si="37"/>
        <v>3.0410358078659668E-2</v>
      </c>
      <c r="L161" s="318">
        <f t="shared" si="37"/>
        <v>2.8918109111607086E-2</v>
      </c>
      <c r="M161" s="318">
        <f t="shared" si="37"/>
        <v>2.570439954601185E-2</v>
      </c>
      <c r="N161" s="318">
        <f t="shared" si="37"/>
        <v>2.2943552710704768E-2</v>
      </c>
      <c r="O161" s="318">
        <f t="shared" si="37"/>
        <v>2.1731736570711525E-2</v>
      </c>
      <c r="P161" s="318">
        <f t="shared" si="37"/>
        <v>2.2425138074696465E-2</v>
      </c>
      <c r="Q161" s="318">
        <f t="shared" si="37"/>
        <v>2.5516218130321108E-2</v>
      </c>
      <c r="R161" s="318">
        <f t="shared" si="37"/>
        <v>2.6570826525816826E-2</v>
      </c>
      <c r="S161" s="318">
        <f t="shared" si="37"/>
        <v>2.5290506701450815E-2</v>
      </c>
      <c r="T161" s="318">
        <f t="shared" si="37"/>
        <v>2.6096141920409849E-2</v>
      </c>
      <c r="U161" s="318">
        <f t="shared" si="37"/>
        <v>2.6436198156814625E-2</v>
      </c>
      <c r="V161" s="318">
        <f t="shared" si="37"/>
        <v>2.7633695648902154E-2</v>
      </c>
      <c r="W161" s="318">
        <f t="shared" si="37"/>
        <v>2.6171664945103042E-2</v>
      </c>
      <c r="X161" s="318">
        <f t="shared" si="37"/>
        <v>2.519791401624407E-2</v>
      </c>
      <c r="Y161" s="318">
        <f t="shared" si="37"/>
        <v>2.9308137447656476E-2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0.57179534897634321</v>
      </c>
      <c r="C163" s="310">
        <f t="shared" si="39"/>
        <v>0.60601787997478784</v>
      </c>
      <c r="D163" s="310">
        <f t="shared" si="39"/>
        <v>0.62888681532383439</v>
      </c>
      <c r="E163" s="310">
        <f t="shared" si="39"/>
        <v>0.62655847496986417</v>
      </c>
      <c r="F163" s="310">
        <f t="shared" si="39"/>
        <v>0.61054646727566164</v>
      </c>
      <c r="G163" s="310">
        <f t="shared" si="39"/>
        <v>0.60954076693568837</v>
      </c>
      <c r="H163" s="310">
        <f t="shared" si="39"/>
        <v>0.62367755630816124</v>
      </c>
      <c r="I163" s="310">
        <f t="shared" si="39"/>
        <v>0.60005344796421733</v>
      </c>
      <c r="J163" s="310">
        <f t="shared" si="39"/>
        <v>0.62572308953325062</v>
      </c>
      <c r="K163" s="310">
        <f t="shared" si="39"/>
        <v>0.6263850024624239</v>
      </c>
      <c r="L163" s="310">
        <f t="shared" si="39"/>
        <v>0.64471231458756817</v>
      </c>
      <c r="M163" s="310">
        <f t="shared" si="39"/>
        <v>0.6845758021356575</v>
      </c>
      <c r="N163" s="310">
        <f t="shared" si="39"/>
        <v>0.71839869606524842</v>
      </c>
      <c r="O163" s="310">
        <f t="shared" si="39"/>
        <v>0.73307810702585052</v>
      </c>
      <c r="P163" s="310">
        <f t="shared" si="39"/>
        <v>0.72447497731369925</v>
      </c>
      <c r="Q163" s="310">
        <f t="shared" si="39"/>
        <v>0.68645422110122067</v>
      </c>
      <c r="R163" s="310">
        <f t="shared" si="39"/>
        <v>0.67352841331132129</v>
      </c>
      <c r="S163" s="310">
        <f t="shared" si="39"/>
        <v>0.68922149670895028</v>
      </c>
      <c r="T163" s="310">
        <f t="shared" si="39"/>
        <v>0.67931153882855455</v>
      </c>
      <c r="U163" s="310">
        <f t="shared" si="39"/>
        <v>0.67499306766995437</v>
      </c>
      <c r="V163" s="310">
        <f t="shared" si="39"/>
        <v>0.66026771351626279</v>
      </c>
      <c r="W163" s="310">
        <f t="shared" si="39"/>
        <v>0.67830948480402653</v>
      </c>
      <c r="X163" s="310">
        <f t="shared" si="39"/>
        <v>0.69032170248688607</v>
      </c>
      <c r="Y163" s="310">
        <f t="shared" si="39"/>
        <v>0.63980551636333893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1.0000000000000002</v>
      </c>
      <c r="C165" s="232">
        <f t="shared" si="40"/>
        <v>1</v>
      </c>
      <c r="D165" s="232">
        <f t="shared" si="40"/>
        <v>1</v>
      </c>
      <c r="E165" s="232">
        <f t="shared" si="40"/>
        <v>1</v>
      </c>
      <c r="F165" s="232">
        <f t="shared" si="40"/>
        <v>1</v>
      </c>
      <c r="G165" s="232">
        <f t="shared" si="40"/>
        <v>1</v>
      </c>
      <c r="H165" s="232">
        <f t="shared" si="40"/>
        <v>1</v>
      </c>
      <c r="I165" s="232">
        <f t="shared" si="40"/>
        <v>1</v>
      </c>
      <c r="J165" s="232">
        <f t="shared" si="40"/>
        <v>0.99999999999999989</v>
      </c>
      <c r="K165" s="232">
        <f t="shared" si="40"/>
        <v>1</v>
      </c>
      <c r="L165" s="232">
        <f t="shared" si="40"/>
        <v>1</v>
      </c>
      <c r="M165" s="232">
        <f t="shared" si="40"/>
        <v>1</v>
      </c>
      <c r="N165" s="232">
        <f t="shared" si="40"/>
        <v>1</v>
      </c>
      <c r="O165" s="232">
        <f t="shared" si="40"/>
        <v>1</v>
      </c>
      <c r="P165" s="232">
        <f t="shared" si="40"/>
        <v>1</v>
      </c>
      <c r="Q165" s="232">
        <f t="shared" si="40"/>
        <v>1.0000000000000002</v>
      </c>
      <c r="R165" s="232">
        <f t="shared" si="40"/>
        <v>1.0000000000000002</v>
      </c>
      <c r="S165" s="232">
        <f t="shared" si="40"/>
        <v>1</v>
      </c>
      <c r="T165" s="232">
        <f t="shared" si="40"/>
        <v>1</v>
      </c>
      <c r="U165" s="232">
        <f t="shared" si="40"/>
        <v>1</v>
      </c>
      <c r="V165" s="232">
        <f t="shared" si="40"/>
        <v>1</v>
      </c>
      <c r="W165" s="232">
        <f t="shared" si="40"/>
        <v>1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7.1883647430481257E-3</v>
      </c>
      <c r="C170" s="268">
        <f t="shared" si="45"/>
        <v>7.2165453805658241E-3</v>
      </c>
      <c r="D170" s="268">
        <f t="shared" si="45"/>
        <v>6.9546366287327145E-3</v>
      </c>
      <c r="E170" s="268">
        <f t="shared" si="45"/>
        <v>7.2553130015239149E-3</v>
      </c>
      <c r="F170" s="268">
        <f t="shared" si="45"/>
        <v>7.2915000554882765E-3</v>
      </c>
      <c r="G170" s="268">
        <f t="shared" si="45"/>
        <v>7.3163005373871335E-3</v>
      </c>
      <c r="H170" s="268">
        <f t="shared" si="45"/>
        <v>7.3411874279545857E-3</v>
      </c>
      <c r="I170" s="268">
        <f t="shared" si="45"/>
        <v>7.2910825680843391E-3</v>
      </c>
      <c r="J170" s="268">
        <f t="shared" si="45"/>
        <v>7.1947703419966156E-3</v>
      </c>
      <c r="K170" s="268">
        <f t="shared" si="45"/>
        <v>7.3513928522017822E-3</v>
      </c>
      <c r="L170" s="268">
        <f t="shared" si="45"/>
        <v>7.5734954983749754E-3</v>
      </c>
      <c r="M170" s="268">
        <f t="shared" si="45"/>
        <v>7.2527766779840012E-3</v>
      </c>
      <c r="N170" s="268">
        <f t="shared" si="45"/>
        <v>7.2638681097868347E-3</v>
      </c>
      <c r="O170" s="268">
        <f t="shared" si="45"/>
        <v>7.0701986274727957E-3</v>
      </c>
      <c r="P170" s="268">
        <f t="shared" si="45"/>
        <v>7.2125233744083006E-3</v>
      </c>
      <c r="Q170" s="268">
        <f t="shared" si="45"/>
        <v>7.5936950563365293E-3</v>
      </c>
      <c r="R170" s="268">
        <f t="shared" si="45"/>
        <v>7.5314457616360896E-3</v>
      </c>
      <c r="S170" s="268">
        <f t="shared" si="45"/>
        <v>7.6521429175951004E-3</v>
      </c>
      <c r="T170" s="268">
        <f t="shared" si="45"/>
        <v>7.7704750983221315E-3</v>
      </c>
      <c r="U170" s="268">
        <f t="shared" si="45"/>
        <v>7.9595940595272151E-3</v>
      </c>
      <c r="V170" s="268">
        <f t="shared" si="45"/>
        <v>8.097924564273707E-3</v>
      </c>
      <c r="W170" s="268">
        <f t="shared" si="45"/>
        <v>7.9865828342212796E-3</v>
      </c>
      <c r="X170" s="268">
        <f t="shared" si="45"/>
        <v>7.8978022449852844E-3</v>
      </c>
      <c r="Y170" s="268">
        <f t="shared" si="45"/>
        <v>7.6239126757121061E-3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0.77145630319910907</v>
      </c>
      <c r="C171" s="269">
        <f t="shared" si="46"/>
        <v>0.76960588644012284</v>
      </c>
      <c r="D171" s="269">
        <f t="shared" si="46"/>
        <v>0.75247980239187851</v>
      </c>
      <c r="E171" s="269">
        <f t="shared" si="46"/>
        <v>0.76694613692151181</v>
      </c>
      <c r="F171" s="269">
        <f t="shared" si="46"/>
        <v>0.76313532087683023</v>
      </c>
      <c r="G171" s="269">
        <f t="shared" si="46"/>
        <v>0.76144995043060038</v>
      </c>
      <c r="H171" s="269">
        <f t="shared" si="46"/>
        <v>0.76997494991413262</v>
      </c>
      <c r="I171" s="269">
        <f t="shared" si="46"/>
        <v>0.77527698410110013</v>
      </c>
      <c r="J171" s="269">
        <f t="shared" si="46"/>
        <v>0.77507079284380898</v>
      </c>
      <c r="K171" s="269">
        <f t="shared" si="46"/>
        <v>0.78758922162773037</v>
      </c>
      <c r="L171" s="269">
        <f t="shared" si="46"/>
        <v>0.79587359796281953</v>
      </c>
      <c r="M171" s="269">
        <f t="shared" si="46"/>
        <v>0.77091958084122958</v>
      </c>
      <c r="N171" s="269">
        <f t="shared" si="46"/>
        <v>0.77763710356848637</v>
      </c>
      <c r="O171" s="269">
        <f t="shared" si="46"/>
        <v>0.77274441880031774</v>
      </c>
      <c r="P171" s="269">
        <f t="shared" si="46"/>
        <v>0.77405549177483846</v>
      </c>
      <c r="Q171" s="269">
        <f t="shared" si="46"/>
        <v>0.77950934379376557</v>
      </c>
      <c r="R171" s="269">
        <f t="shared" si="46"/>
        <v>0.78377801447675743</v>
      </c>
      <c r="S171" s="269">
        <f t="shared" si="46"/>
        <v>0.80469576706435941</v>
      </c>
      <c r="T171" s="269">
        <f t="shared" si="46"/>
        <v>0.81384055032560565</v>
      </c>
      <c r="U171" s="269">
        <f t="shared" si="46"/>
        <v>0.80816968097210251</v>
      </c>
      <c r="V171" s="269">
        <f t="shared" si="46"/>
        <v>0.81628997978715478</v>
      </c>
      <c r="W171" s="269">
        <f t="shared" si="46"/>
        <v>0.81185011824504294</v>
      </c>
      <c r="X171" s="269">
        <f t="shared" si="46"/>
        <v>0.81299051815970336</v>
      </c>
      <c r="Y171" s="269">
        <f t="shared" si="46"/>
        <v>0.78679900989759655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0.77145630319910907</v>
      </c>
      <c r="C172" s="318">
        <f t="shared" si="47"/>
        <v>0.76960588644012284</v>
      </c>
      <c r="D172" s="318">
        <f t="shared" si="47"/>
        <v>0.75247980239187851</v>
      </c>
      <c r="E172" s="318">
        <f t="shared" si="47"/>
        <v>0.76694613692151181</v>
      </c>
      <c r="F172" s="318">
        <f t="shared" si="47"/>
        <v>0.76313532087683023</v>
      </c>
      <c r="G172" s="318">
        <f t="shared" si="47"/>
        <v>0.76144995043060038</v>
      </c>
      <c r="H172" s="318">
        <f t="shared" si="47"/>
        <v>0.76997494991413262</v>
      </c>
      <c r="I172" s="318">
        <f t="shared" si="47"/>
        <v>0.77527698410110013</v>
      </c>
      <c r="J172" s="318">
        <f t="shared" si="47"/>
        <v>0.77507079284380898</v>
      </c>
      <c r="K172" s="318">
        <f t="shared" si="47"/>
        <v>0.78758922162773037</v>
      </c>
      <c r="L172" s="318">
        <f t="shared" si="47"/>
        <v>0.79587359796281953</v>
      </c>
      <c r="M172" s="318">
        <f t="shared" si="47"/>
        <v>0.77091958084122958</v>
      </c>
      <c r="N172" s="318">
        <f t="shared" si="47"/>
        <v>0.77763710356848637</v>
      </c>
      <c r="O172" s="318">
        <f t="shared" si="47"/>
        <v>0.77274441880031774</v>
      </c>
      <c r="P172" s="318">
        <f t="shared" si="47"/>
        <v>0.77405549177483846</v>
      </c>
      <c r="Q172" s="318">
        <f t="shared" si="47"/>
        <v>0.77950934379376557</v>
      </c>
      <c r="R172" s="318">
        <f t="shared" si="47"/>
        <v>0.78377801447675743</v>
      </c>
      <c r="S172" s="318">
        <f t="shared" si="47"/>
        <v>0.80469576706435941</v>
      </c>
      <c r="T172" s="318">
        <f t="shared" si="47"/>
        <v>0.81384055032560565</v>
      </c>
      <c r="U172" s="318">
        <f t="shared" si="47"/>
        <v>0.80816968097210251</v>
      </c>
      <c r="V172" s="318">
        <f t="shared" si="47"/>
        <v>0.81628997978715478</v>
      </c>
      <c r="W172" s="318">
        <f t="shared" si="47"/>
        <v>0.81185011824504294</v>
      </c>
      <c r="X172" s="318">
        <f t="shared" si="47"/>
        <v>0.81299051815970336</v>
      </c>
      <c r="Y172" s="318">
        <f t="shared" si="47"/>
        <v>0.78679900989759655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6.451338501210592E-2</v>
      </c>
      <c r="C175" s="269">
        <f t="shared" si="50"/>
        <v>6.4358643067150237E-2</v>
      </c>
      <c r="D175" s="269">
        <f t="shared" si="50"/>
        <v>6.292646648194071E-2</v>
      </c>
      <c r="E175" s="269">
        <f t="shared" si="50"/>
        <v>6.4136220301248423E-2</v>
      </c>
      <c r="F175" s="269">
        <f t="shared" si="50"/>
        <v>6.3817539072407128E-2</v>
      </c>
      <c r="G175" s="269">
        <f t="shared" si="50"/>
        <v>6.3676599200589698E-2</v>
      </c>
      <c r="H175" s="269">
        <f t="shared" si="50"/>
        <v>6.4389506168396504E-2</v>
      </c>
      <c r="I175" s="269">
        <f t="shared" si="50"/>
        <v>6.4832891194136419E-2</v>
      </c>
      <c r="J175" s="269">
        <f t="shared" si="50"/>
        <v>6.4815648356256209E-2</v>
      </c>
      <c r="K175" s="269">
        <f t="shared" si="50"/>
        <v>6.5862507669654416E-2</v>
      </c>
      <c r="L175" s="269">
        <f t="shared" si="50"/>
        <v>6.6555292416988113E-2</v>
      </c>
      <c r="M175" s="269">
        <f t="shared" si="50"/>
        <v>6.4468501360271185E-2</v>
      </c>
      <c r="N175" s="269">
        <f t="shared" si="50"/>
        <v>6.5030257260422553E-2</v>
      </c>
      <c r="O175" s="269">
        <f t="shared" si="50"/>
        <v>6.4621104266425658E-2</v>
      </c>
      <c r="P175" s="269">
        <f t="shared" si="50"/>
        <v>6.473074334155339E-2</v>
      </c>
      <c r="Q175" s="269">
        <f t="shared" si="50"/>
        <v>6.5186824202694921E-2</v>
      </c>
      <c r="R175" s="269">
        <f t="shared" si="50"/>
        <v>6.5543793734371233E-2</v>
      </c>
      <c r="S175" s="269">
        <f t="shared" si="50"/>
        <v>6.7293050329561246E-2</v>
      </c>
      <c r="T175" s="269">
        <f t="shared" si="50"/>
        <v>6.8057786998298744E-2</v>
      </c>
      <c r="U175" s="269">
        <f t="shared" si="50"/>
        <v>6.7583557963629137E-2</v>
      </c>
      <c r="V175" s="269">
        <f t="shared" si="50"/>
        <v>6.826262165355744E-2</v>
      </c>
      <c r="W175" s="269">
        <f t="shared" si="50"/>
        <v>6.7891336208252287E-2</v>
      </c>
      <c r="X175" s="269">
        <f t="shared" si="50"/>
        <v>6.798670267095043E-2</v>
      </c>
      <c r="Y175" s="269">
        <f t="shared" si="50"/>
        <v>6.57964258535155E-2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6.451338501210592E-2</v>
      </c>
      <c r="C176" s="318">
        <f t="shared" si="51"/>
        <v>6.4358643067150237E-2</v>
      </c>
      <c r="D176" s="318">
        <f t="shared" si="51"/>
        <v>6.292646648194071E-2</v>
      </c>
      <c r="E176" s="318">
        <f t="shared" si="51"/>
        <v>6.4136220301248423E-2</v>
      </c>
      <c r="F176" s="318">
        <f t="shared" si="51"/>
        <v>6.3817539072407128E-2</v>
      </c>
      <c r="G176" s="318">
        <f t="shared" si="51"/>
        <v>6.3676599200589698E-2</v>
      </c>
      <c r="H176" s="318">
        <f t="shared" si="51"/>
        <v>6.4389506168396504E-2</v>
      </c>
      <c r="I176" s="318">
        <f t="shared" si="51"/>
        <v>6.4832891194136419E-2</v>
      </c>
      <c r="J176" s="318">
        <f t="shared" si="51"/>
        <v>6.4815648356256209E-2</v>
      </c>
      <c r="K176" s="318">
        <f t="shared" si="51"/>
        <v>6.5862507669654416E-2</v>
      </c>
      <c r="L176" s="318">
        <f t="shared" si="51"/>
        <v>6.6555292416988113E-2</v>
      </c>
      <c r="M176" s="318">
        <f t="shared" si="51"/>
        <v>6.4468501360271185E-2</v>
      </c>
      <c r="N176" s="318">
        <f t="shared" si="51"/>
        <v>6.5030257260422553E-2</v>
      </c>
      <c r="O176" s="318">
        <f t="shared" si="51"/>
        <v>6.4621104266425658E-2</v>
      </c>
      <c r="P176" s="318">
        <f t="shared" si="51"/>
        <v>6.473074334155339E-2</v>
      </c>
      <c r="Q176" s="318">
        <f t="shared" si="51"/>
        <v>6.5186824202694921E-2</v>
      </c>
      <c r="R176" s="318">
        <f t="shared" si="51"/>
        <v>6.5543793734371233E-2</v>
      </c>
      <c r="S176" s="318">
        <f t="shared" si="51"/>
        <v>6.7293050329561246E-2</v>
      </c>
      <c r="T176" s="318">
        <f t="shared" si="51"/>
        <v>6.8057786998298744E-2</v>
      </c>
      <c r="U176" s="318">
        <f t="shared" si="51"/>
        <v>6.7583557963629137E-2</v>
      </c>
      <c r="V176" s="318">
        <f t="shared" si="51"/>
        <v>6.826262165355744E-2</v>
      </c>
      <c r="W176" s="318">
        <f t="shared" si="51"/>
        <v>6.7891336208252287E-2</v>
      </c>
      <c r="X176" s="318">
        <f t="shared" si="51"/>
        <v>6.798670267095043E-2</v>
      </c>
      <c r="Y176" s="318">
        <f t="shared" si="51"/>
        <v>6.57964258535155E-2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0.15684194704573701</v>
      </c>
      <c r="C179" s="310">
        <f t="shared" si="54"/>
        <v>0.15881892511216117</v>
      </c>
      <c r="D179" s="310">
        <f t="shared" si="54"/>
        <v>0.17763909449744811</v>
      </c>
      <c r="E179" s="310">
        <f t="shared" si="54"/>
        <v>0.1616623297757159</v>
      </c>
      <c r="F179" s="310">
        <f t="shared" si="54"/>
        <v>0.16575563999527437</v>
      </c>
      <c r="G179" s="310">
        <f t="shared" si="54"/>
        <v>0.16755714983142275</v>
      </c>
      <c r="H179" s="310">
        <f t="shared" si="54"/>
        <v>0.15829435648951623</v>
      </c>
      <c r="I179" s="310">
        <f t="shared" si="54"/>
        <v>0.15259904213667921</v>
      </c>
      <c r="J179" s="310">
        <f t="shared" si="54"/>
        <v>0.15291878845793808</v>
      </c>
      <c r="K179" s="310">
        <f t="shared" si="54"/>
        <v>0.13919687785041349</v>
      </c>
      <c r="L179" s="310">
        <f t="shared" si="54"/>
        <v>0.12999761412181737</v>
      </c>
      <c r="M179" s="310">
        <f t="shared" si="54"/>
        <v>0.15735914112051533</v>
      </c>
      <c r="N179" s="310">
        <f t="shared" si="54"/>
        <v>0.1500687710613042</v>
      </c>
      <c r="O179" s="310">
        <f t="shared" si="54"/>
        <v>0.15556427830578373</v>
      </c>
      <c r="P179" s="310">
        <f t="shared" si="54"/>
        <v>0.15400124150919989</v>
      </c>
      <c r="Q179" s="310">
        <f t="shared" si="54"/>
        <v>0.14771013694720306</v>
      </c>
      <c r="R179" s="310">
        <f t="shared" si="54"/>
        <v>0.14314674602723546</v>
      </c>
      <c r="S179" s="310">
        <f t="shared" si="54"/>
        <v>0.1203590396884843</v>
      </c>
      <c r="T179" s="310">
        <f t="shared" si="54"/>
        <v>0.11033118757777348</v>
      </c>
      <c r="U179" s="310">
        <f t="shared" si="54"/>
        <v>0.11628716700474112</v>
      </c>
      <c r="V179" s="310">
        <f t="shared" si="54"/>
        <v>0.10734947399501411</v>
      </c>
      <c r="W179" s="310">
        <f t="shared" si="54"/>
        <v>0.1122719627124836</v>
      </c>
      <c r="X179" s="310">
        <f t="shared" si="54"/>
        <v>0.11112497692436106</v>
      </c>
      <c r="Y179" s="310">
        <f t="shared" si="54"/>
        <v>0.13978065157317596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176.03566789187155</v>
      </c>
      <c r="C183" s="320">
        <f t="shared" si="55"/>
        <v>179.28090026930471</v>
      </c>
      <c r="D183" s="320">
        <f t="shared" si="55"/>
        <v>166.12892794958114</v>
      </c>
      <c r="E183" s="320">
        <f t="shared" si="55"/>
        <v>180.5596849879511</v>
      </c>
      <c r="F183" s="320">
        <f t="shared" si="55"/>
        <v>178.64961767644795</v>
      </c>
      <c r="G183" s="320">
        <f t="shared" si="55"/>
        <v>176.9254238076758</v>
      </c>
      <c r="H183" s="320">
        <f t="shared" si="55"/>
        <v>161.88102265330062</v>
      </c>
      <c r="I183" s="320">
        <f t="shared" si="55"/>
        <v>176.67779177747127</v>
      </c>
      <c r="J183" s="320">
        <f t="shared" si="55"/>
        <v>162.30799294034912</v>
      </c>
      <c r="K183" s="320">
        <f t="shared" si="55"/>
        <v>165.41854535918594</v>
      </c>
      <c r="L183" s="320">
        <f t="shared" si="55"/>
        <v>185.73062642909142</v>
      </c>
      <c r="M183" s="320">
        <f t="shared" si="55"/>
        <v>160.58825103899727</v>
      </c>
      <c r="N183" s="320">
        <f t="shared" si="55"/>
        <v>162.62530892347613</v>
      </c>
      <c r="O183" s="320">
        <f t="shared" si="55"/>
        <v>156.48925408736875</v>
      </c>
      <c r="P183" s="320">
        <f t="shared" si="55"/>
        <v>152.60737943273872</v>
      </c>
      <c r="Q183" s="320">
        <f t="shared" si="55"/>
        <v>171.04517079093281</v>
      </c>
      <c r="R183" s="320">
        <f t="shared" si="55"/>
        <v>154.57219508092686</v>
      </c>
      <c r="S183" s="320">
        <f t="shared" si="55"/>
        <v>151.69687775234686</v>
      </c>
      <c r="T183" s="320">
        <f t="shared" si="55"/>
        <v>152.58772641002</v>
      </c>
      <c r="U183" s="320">
        <f t="shared" si="55"/>
        <v>135.45084856536585</v>
      </c>
      <c r="V183" s="320">
        <f t="shared" si="55"/>
        <v>116.63924967001368</v>
      </c>
      <c r="W183" s="320">
        <f t="shared" si="55"/>
        <v>114.30991349013196</v>
      </c>
      <c r="X183" s="320">
        <f t="shared" si="55"/>
        <v>107.58056497947257</v>
      </c>
      <c r="Y183" s="320">
        <f t="shared" si="55"/>
        <v>91.297352964154015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0.62196687448788124</v>
      </c>
      <c r="C188" s="275">
        <f>IF(C$10=0,0,C$10/NMM!C$9*1000)</f>
        <v>0.63746214422523662</v>
      </c>
      <c r="D188" s="275">
        <f>IF(D$10=0,0,D$10/NMM!D$9*1000)</f>
        <v>0.58221766500835848</v>
      </c>
      <c r="E188" s="275">
        <f>IF(E$10=0,0,E$10/NMM!E$9*1000)</f>
        <v>0.64762217170521585</v>
      </c>
      <c r="F188" s="275">
        <f>IF(F$10=0,0,F$10/NMM!F$9*1000)</f>
        <v>0.64713541522202656</v>
      </c>
      <c r="G188" s="275">
        <f>IF(G$10=0,0,G$10/NMM!G$9*1000)</f>
        <v>0.64448792557962054</v>
      </c>
      <c r="H188" s="275">
        <f>IF(H$10=0,0,H$10/NMM!H$9*1000)</f>
        <v>0.5851749489169914</v>
      </c>
      <c r="I188" s="275">
        <f>IF(I$10=0,0,I$10/NMM!I$9*1000)</f>
        <v>0.62989094203659712</v>
      </c>
      <c r="J188" s="275">
        <f>IF(J$10=0,0,J$10/NMM!J$9*1000)</f>
        <v>0.57116451485231001</v>
      </c>
      <c r="K188" s="275">
        <f>IF(K$10=0,0,K$10/NMM!K$9*1000)</f>
        <v>0.58530663892388646</v>
      </c>
      <c r="L188" s="275">
        <f>IF(L$10=0,0,L$10/NMM!L$9*1000)</f>
        <v>0.66994216826451214</v>
      </c>
      <c r="M188" s="275">
        <f>IF(M$10=0,0,M$10/NMM!M$9*1000)</f>
        <v>0.57272490732331105</v>
      </c>
      <c r="N188" s="275">
        <f>IF(N$10=0,0,N$10/NMM!N$9*1000)</f>
        <v>0.57586830886533813</v>
      </c>
      <c r="O188" s="275">
        <f>IF(O$10=0,0,O$10/NMM!O$9*1000)</f>
        <v>0.54280243927848493</v>
      </c>
      <c r="P188" s="275">
        <f>IF(P$10=0,0,P$10/NMM!P$9*1000)</f>
        <v>0.53904083426992389</v>
      </c>
      <c r="Q188" s="275">
        <f>IF(Q$10=0,0,Q$10/NMM!Q$9*1000)</f>
        <v>0.63154921742993797</v>
      </c>
      <c r="R188" s="275">
        <f>IF(R$10=0,0,R$10/NMM!R$9*1000)</f>
        <v>0.56299097692193034</v>
      </c>
      <c r="S188" s="275">
        <f>IF(S$10=0,0,S$10/NMM!S$9*1000)</f>
        <v>0.54679868540562027</v>
      </c>
      <c r="T188" s="275">
        <f>IF(T$10=0,0,T$10/NMM!T$9*1000)</f>
        <v>0.55223123589729117</v>
      </c>
      <c r="U188" s="275">
        <f>IF(U$10=0,0,U$10/NMM!U$9*1000)</f>
        <v>0.50548450680711809</v>
      </c>
      <c r="V188" s="275">
        <f>IF(V$10=0,0,V$10/NMM!V$9*1000)</f>
        <v>0.43845751662369858</v>
      </c>
      <c r="W188" s="275">
        <f>IF(W$10=0,0,W$10/NMM!W$9*1000)</f>
        <v>0.42619737017260645</v>
      </c>
      <c r="X188" s="275">
        <f>IF(X$10=0,0,X$10/NMM!X$9*1000)</f>
        <v>0.39611197939240383</v>
      </c>
      <c r="Y188" s="275">
        <f>IF(Y$10=0,0,Y$10/NMM!Y$9*1000)</f>
        <v>0.33530243049899877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104.44253731403374</v>
      </c>
      <c r="C190" s="276">
        <f>IF(C$17=0,0,C$17/NMM!C$9*1000)</f>
        <v>106.37078531367793</v>
      </c>
      <c r="D190" s="276">
        <f>IF(D$17=0,0,D$17/NMM!D$9*1000)</f>
        <v>98.567720819088052</v>
      </c>
      <c r="E190" s="276">
        <f>IF(E$17=0,0,E$17/NMM!E$9*1000)</f>
        <v>107.11723464543114</v>
      </c>
      <c r="F190" s="276">
        <f>IF(F$17=0,0,F$17/NMM!F$9*1000)</f>
        <v>105.97630462325731</v>
      </c>
      <c r="G190" s="276">
        <f>IF(G$17=0,0,G$17/NMM!G$9*1000)</f>
        <v>104.95268256473143</v>
      </c>
      <c r="H190" s="276">
        <f>IF(H$17=0,0,H$17/NMM!H$9*1000)</f>
        <v>96.033983193244339</v>
      </c>
      <c r="I190" s="276">
        <f>IF(I$17=0,0,I$17/NMM!I$9*1000)</f>
        <v>104.79949027606381</v>
      </c>
      <c r="J190" s="276">
        <f>IF(J$17=0,0,J$17/NMM!J$9*1000)</f>
        <v>96.275234743370191</v>
      </c>
      <c r="K190" s="276">
        <f>IF(K$17=0,0,K$17/NMM!K$9*1000)</f>
        <v>98.116605585574561</v>
      </c>
      <c r="L190" s="276">
        <f>IF(L$17=0,0,L$17/NMM!L$9*1000)</f>
        <v>110.15747515957013</v>
      </c>
      <c r="M190" s="276">
        <f>IF(M$17=0,0,M$17/NMM!M$9*1000)</f>
        <v>95.253243856288961</v>
      </c>
      <c r="N190" s="276">
        <f>IF(N$17=0,0,N$17/NMM!N$9*1000)</f>
        <v>96.463082446415157</v>
      </c>
      <c r="O190" s="276">
        <f>IF(O$17=0,0,O$17/NMM!O$9*1000)</f>
        <v>92.82714325805658</v>
      </c>
      <c r="P190" s="276">
        <f>IF(P$17=0,0,P$17/NMM!P$9*1000)</f>
        <v>90.518106559584581</v>
      </c>
      <c r="Q190" s="276">
        <f>IF(Q$17=0,0,Q$17/NMM!Q$9*1000)</f>
        <v>101.4388474709824</v>
      </c>
      <c r="R190" s="276">
        <f>IF(R$17=0,0,R$17/NMM!R$9*1000)</f>
        <v>91.674095172225691</v>
      </c>
      <c r="S190" s="276">
        <f>IF(S$17=0,0,S$17/NMM!S$9*1000)</f>
        <v>89.971516027392113</v>
      </c>
      <c r="T190" s="276">
        <f>IF(T$17=0,0,T$17/NMM!T$9*1000)</f>
        <v>90.498556634780144</v>
      </c>
      <c r="U190" s="276">
        <f>IF(U$17=0,0,U$17/NMM!U$9*1000)</f>
        <v>80.325720371206515</v>
      </c>
      <c r="V190" s="276">
        <f>IF(V$17=0,0,V$17/NMM!V$9*1000)</f>
        <v>69.168084450648507</v>
      </c>
      <c r="W190" s="276">
        <f>IF(W$17=0,0,W$17/NMM!W$9*1000)</f>
        <v>67.788883394519615</v>
      </c>
      <c r="X190" s="276">
        <f>IF(X$17=0,0,X$17/NMM!X$9*1000)</f>
        <v>63.801261256877382</v>
      </c>
      <c r="Y190" s="276">
        <f>IF(Y$17=0,0,Y$17/NMM!Y$9*1000)</f>
        <v>54.144876440150952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70.825012623654203</v>
      </c>
      <c r="C191" s="276">
        <f>IF(C$25=0,0,C$25/NMM!C$9*1000)</f>
        <v>72.132604266183023</v>
      </c>
      <c r="D191" s="276">
        <f>IF(D$25=0,0,D$25/NMM!D$9*1000)</f>
        <v>66.841157356282508</v>
      </c>
      <c r="E191" s="276">
        <f>IF(E$25=0,0,E$25/NMM!E$9*1000)</f>
        <v>72.638789626132493</v>
      </c>
      <c r="F191" s="276">
        <f>IF(F$25=0,0,F$25/NMM!F$9*1000)</f>
        <v>71.865097361454914</v>
      </c>
      <c r="G191" s="276">
        <f>IF(G$25=0,0,G$25/NMM!G$9*1000)</f>
        <v>71.170954466410535</v>
      </c>
      <c r="H191" s="276">
        <f>IF(H$25=0,0,H$25/NMM!H$9*1000)</f>
        <v>65.122968542122948</v>
      </c>
      <c r="I191" s="276">
        <f>IF(I$25=0,0,I$25/NMM!I$9*1000)</f>
        <v>71.067071067387857</v>
      </c>
      <c r="J191" s="276">
        <f>IF(J$25=0,0,J$25/NMM!J$9*1000)</f>
        <v>65.286567057848075</v>
      </c>
      <c r="K191" s="276">
        <f>IF(K$25=0,0,K$25/NMM!K$9*1000)</f>
        <v>66.53524519702259</v>
      </c>
      <c r="L191" s="276">
        <f>IF(L$25=0,0,L$25/NMM!L$9*1000)</f>
        <v>74.700450308938443</v>
      </c>
      <c r="M191" s="276">
        <f>IF(M$25=0,0,M$25/NMM!M$9*1000)</f>
        <v>64.593530299643405</v>
      </c>
      <c r="N191" s="276">
        <f>IF(N$25=0,0,N$25/NMM!N$9*1000)</f>
        <v>65.413951132207373</v>
      </c>
      <c r="O191" s="276">
        <f>IF(O$25=0,0,O$25/NMM!O$9*1000)</f>
        <v>62.948332759301991</v>
      </c>
      <c r="P191" s="276">
        <f>IF(P$25=0,0,P$25/NMM!P$9*1000)</f>
        <v>61.382519082964016</v>
      </c>
      <c r="Q191" s="276">
        <f>IF(Q$25=0,0,Q$25/NMM!Q$9*1000)</f>
        <v>68.78813783563551</v>
      </c>
      <c r="R191" s="276">
        <f>IF(R$25=0,0,R$25/NMM!R$9*1000)</f>
        <v>62.166422942336297</v>
      </c>
      <c r="S191" s="276">
        <f>IF(S$25=0,0,S$25/NMM!S$9*1000)</f>
        <v>61.0118628126543</v>
      </c>
      <c r="T191" s="276">
        <f>IF(T$25=0,0,T$25/NMM!T$9*1000)</f>
        <v>61.369261805740784</v>
      </c>
      <c r="U191" s="276">
        <f>IF(U$25=0,0,U$25/NMM!U$9*1000)</f>
        <v>54.470815298072907</v>
      </c>
      <c r="V191" s="276">
        <f>IF(V$25=0,0,V$25/NMM!V$9*1000)</f>
        <v>46.90455230555672</v>
      </c>
      <c r="W191" s="276">
        <f>IF(W$25=0,0,W$25/NMM!W$9*1000)</f>
        <v>45.969282685313978</v>
      </c>
      <c r="X191" s="276">
        <f>IF(X$25=0,0,X$25/NMM!X$9*1000)</f>
        <v>43.265179591880951</v>
      </c>
      <c r="Y191" s="276">
        <f>IF(Y$25=0,0,Y$25/NMM!Y$9*1000)</f>
        <v>36.716951311222218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0.14615107969571808</v>
      </c>
      <c r="C192" s="277">
        <f>IF(C$33=0,0,C$33/NMM!C$9*1000)</f>
        <v>0.14004854521852453</v>
      </c>
      <c r="D192" s="277">
        <f>IF(D$33=0,0,D$33/NMM!D$9*1000)</f>
        <v>0.13783210920219571</v>
      </c>
      <c r="E192" s="277">
        <f>IF(E$33=0,0,E$33/NMM!E$9*1000)</f>
        <v>0.15603854468225278</v>
      </c>
      <c r="F192" s="277">
        <f>IF(F$33=0,0,F$33/NMM!F$9*1000)</f>
        <v>0.16108027651370119</v>
      </c>
      <c r="G192" s="277">
        <f>IF(G$33=0,0,G$33/NMM!G$9*1000)</f>
        <v>0.15729885095421856</v>
      </c>
      <c r="H192" s="277">
        <f>IF(H$33=0,0,H$33/NMM!H$9*1000)</f>
        <v>0.13889596901634854</v>
      </c>
      <c r="I192" s="277">
        <f>IF(I$33=0,0,I$33/NMM!I$9*1000)</f>
        <v>0.18133949198300323</v>
      </c>
      <c r="J192" s="277">
        <f>IF(J$33=0,0,J$33/NMM!J$9*1000)</f>
        <v>0.17502662427856616</v>
      </c>
      <c r="K192" s="277">
        <f>IF(K$33=0,0,K$33/NMM!K$9*1000)</f>
        <v>0.18138793766491729</v>
      </c>
      <c r="L192" s="277">
        <f>IF(L$33=0,0,L$33/NMM!L$9*1000)</f>
        <v>0.2027587923183507</v>
      </c>
      <c r="M192" s="277">
        <f>IF(M$33=0,0,M$33/NMM!M$9*1000)</f>
        <v>0.16875197574161302</v>
      </c>
      <c r="N192" s="277">
        <f>IF(N$33=0,0,N$33/NMM!N$9*1000)</f>
        <v>0.17240703598823537</v>
      </c>
      <c r="O192" s="277">
        <f>IF(O$33=0,0,O$33/NMM!O$9*1000)</f>
        <v>0.17097563073168376</v>
      </c>
      <c r="P192" s="277">
        <f>IF(P$33=0,0,P$33/NMM!P$9*1000)</f>
        <v>0.1677129559201937</v>
      </c>
      <c r="Q192" s="277">
        <f>IF(Q$33=0,0,Q$33/NMM!Q$9*1000)</f>
        <v>0.18663626688497104</v>
      </c>
      <c r="R192" s="277">
        <f>IF(R$33=0,0,R$33/NMM!R$9*1000)</f>
        <v>0.16868598944297655</v>
      </c>
      <c r="S192" s="277">
        <f>IF(S$33=0,0,S$33/NMM!S$9*1000)</f>
        <v>0.16670022689485059</v>
      </c>
      <c r="T192" s="277">
        <f>IF(T$33=0,0,T$33/NMM!T$9*1000)</f>
        <v>0.16767673360179128</v>
      </c>
      <c r="U192" s="277">
        <f>IF(U$33=0,0,U$33/NMM!U$9*1000)</f>
        <v>0.14882838927928838</v>
      </c>
      <c r="V192" s="277">
        <f>IF(V$33=0,0,V$33/NMM!V$9*1000)</f>
        <v>0.12815539718475827</v>
      </c>
      <c r="W192" s="277">
        <f>IF(W$33=0,0,W$33/NMM!W$9*1000)</f>
        <v>0.1255500401257644</v>
      </c>
      <c r="X192" s="277">
        <f>IF(X$33=0,0,X$33/NMM!X$9*1000)</f>
        <v>0.11801215132183933</v>
      </c>
      <c r="Y192" s="277">
        <f>IF(Y$33=0,0,Y$33/NMM!Y$9*1000)</f>
        <v>0.10022278228184305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194.11728045807911</v>
      </c>
      <c r="C194" s="320">
        <f t="shared" si="56"/>
        <v>188.62466665177428</v>
      </c>
      <c r="D194" s="320">
        <f t="shared" si="56"/>
        <v>174.27376954031644</v>
      </c>
      <c r="E194" s="320">
        <f t="shared" si="56"/>
        <v>190.91194724723255</v>
      </c>
      <c r="F194" s="320">
        <f t="shared" si="56"/>
        <v>189.59153059461534</v>
      </c>
      <c r="G194" s="320">
        <f t="shared" si="56"/>
        <v>183.58973265224839</v>
      </c>
      <c r="H194" s="320">
        <f t="shared" si="56"/>
        <v>167.61412189409731</v>
      </c>
      <c r="I194" s="320">
        <f t="shared" si="56"/>
        <v>183.01789525500928</v>
      </c>
      <c r="J194" s="320">
        <f t="shared" si="56"/>
        <v>181.87528902912209</v>
      </c>
      <c r="K194" s="320">
        <f t="shared" si="56"/>
        <v>185.74998042089226</v>
      </c>
      <c r="L194" s="320">
        <f t="shared" si="56"/>
        <v>209.33794544634111</v>
      </c>
      <c r="M194" s="320">
        <f t="shared" si="56"/>
        <v>180.3961089204858</v>
      </c>
      <c r="N194" s="320">
        <f t="shared" si="56"/>
        <v>182.71082609644759</v>
      </c>
      <c r="O194" s="320">
        <f t="shared" si="56"/>
        <v>174.74073953980098</v>
      </c>
      <c r="P194" s="320">
        <f t="shared" si="56"/>
        <v>171.32045346462689</v>
      </c>
      <c r="Q194" s="320">
        <f t="shared" si="56"/>
        <v>193.1381078739231</v>
      </c>
      <c r="R194" s="320">
        <f t="shared" si="56"/>
        <v>201.38150962188655</v>
      </c>
      <c r="S194" s="320">
        <f t="shared" si="56"/>
        <v>191.45318815018095</v>
      </c>
      <c r="T194" s="320">
        <f t="shared" si="56"/>
        <v>187.87603153842423</v>
      </c>
      <c r="U194" s="320">
        <f t="shared" si="56"/>
        <v>166.93601074074937</v>
      </c>
      <c r="V194" s="320">
        <f t="shared" si="56"/>
        <v>164.78605410557503</v>
      </c>
      <c r="W194" s="320">
        <f t="shared" si="56"/>
        <v>159.66011329074325</v>
      </c>
      <c r="X194" s="320">
        <f t="shared" si="56"/>
        <v>150.02906589508402</v>
      </c>
      <c r="Y194" s="320">
        <f t="shared" si="56"/>
        <v>145.72153269715537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1.4792107453849899</v>
      </c>
      <c r="C199" s="275">
        <f>IF(C$53=0,0,C$53/NMM!C$10*1000)</f>
        <v>1.4483410678802431</v>
      </c>
      <c r="D199" s="275">
        <f>IF(D$53=0,0,D$53/NMM!D$10*1000)</f>
        <v>1.3173239803284069</v>
      </c>
      <c r="E199" s="275">
        <f>IF(E$53=0,0,E$53/NMM!E$10*1000)</f>
        <v>1.4754201836887928</v>
      </c>
      <c r="F199" s="275">
        <f>IF(F$53=0,0,F$53/NMM!F$10*1000)</f>
        <v>1.4782420168521213</v>
      </c>
      <c r="G199" s="275">
        <f>IF(G$53=0,0,G$53/NMM!G$10*1000)</f>
        <v>1.4399267985572979</v>
      </c>
      <c r="H199" s="275">
        <f>IF(H$53=0,0,H$53/NMM!H$10*1000)</f>
        <v>1.3056856650567088</v>
      </c>
      <c r="I199" s="275">
        <f>IF(I$53=0,0,I$53/NMM!I$10*1000)</f>
        <v>1.3999465263857644</v>
      </c>
      <c r="J199" s="275">
        <f>IF(J$53=0,0,J$53/NMM!J$10*1000)</f>
        <v>1.371384531023448</v>
      </c>
      <c r="K199" s="275">
        <f>IF(K$53=0,0,K$53/NMM!K$10*1000)</f>
        <v>1.4075859007571427</v>
      </c>
      <c r="L199" s="275">
        <f>IF(L$53=0,0,L$53/NMM!L$10*1000)</f>
        <v>1.6172196128309957</v>
      </c>
      <c r="M199" s="275">
        <f>IF(M$53=0,0,M$53/NMM!M$10*1000)</f>
        <v>1.3794751493522561</v>
      </c>
      <c r="N199" s="275">
        <f>IF(N$53=0,0,N$53/NMM!N$10*1000)</f>
        <v>1.3869483693000497</v>
      </c>
      <c r="O199" s="275">
        <f>IF(O$53=0,0,O$53/NMM!O$10*1000)</f>
        <v>1.2983123074920579</v>
      </c>
      <c r="P199" s="275">
        <f>IF(P$53=0,0,P$53/NMM!P$10*1000)</f>
        <v>1.2959178222639895</v>
      </c>
      <c r="Q199" s="275">
        <f>IF(Q$53=0,0,Q$53/NMM!Q$10*1000)</f>
        <v>1.5271938931004418</v>
      </c>
      <c r="R199" s="275">
        <f>IF(R$53=0,0,R$53/NMM!R$10*1000)</f>
        <v>1.570882034904006</v>
      </c>
      <c r="S199" s="275">
        <f>IF(S$53=0,0,S$53/NMM!S$10*1000)</f>
        <v>1.4777451732059645</v>
      </c>
      <c r="T199" s="275">
        <f>IF(T$53=0,0,T$53/NMM!T$10*1000)</f>
        <v>1.4559673258931536</v>
      </c>
      <c r="U199" s="275">
        <f>IF(U$53=0,0,U$53/NMM!U$10*1000)</f>
        <v>1.3339016252453459</v>
      </c>
      <c r="V199" s="275">
        <f>IF(V$53=0,0,V$53/NMM!V$10*1000)</f>
        <v>1.3262667897545857</v>
      </c>
      <c r="W199" s="275">
        <f>IF(W$53=0,0,W$53/NMM!W$10*1000)</f>
        <v>1.2745406804435639</v>
      </c>
      <c r="X199" s="275">
        <f>IF(X$53=0,0,X$53/NMM!X$10*1000)</f>
        <v>1.1828482450220441</v>
      </c>
      <c r="Y199" s="275">
        <f>IF(Y$53=0,0,Y$53/NMM!Y$10*1000)</f>
        <v>1.1459562360854263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34.295346627802196</v>
      </c>
      <c r="C201" s="276">
        <f>IF(C$60=0,0,C$60/NMM!C$10*1000)</f>
        <v>33.113907804740023</v>
      </c>
      <c r="D201" s="276">
        <f>IF(D$60=0,0,D$60/NMM!D$10*1000)</f>
        <v>30.789107575417514</v>
      </c>
      <c r="E201" s="276">
        <f>IF(E$60=0,0,E$60/NMM!E$10*1000)</f>
        <v>33.871753376692233</v>
      </c>
      <c r="F201" s="276">
        <f>IF(F$60=0,0,F$60/NMM!F$10*1000)</f>
        <v>33.795125959203347</v>
      </c>
      <c r="G201" s="276">
        <f>IF(G$60=0,0,G$60/NMM!G$10*1000)</f>
        <v>32.671877508684766</v>
      </c>
      <c r="H201" s="276">
        <f>IF(H$60=0,0,H$60/NMM!H$10*1000)</f>
        <v>29.713138165878483</v>
      </c>
      <c r="I201" s="276">
        <f>IF(I$60=0,0,I$60/NMM!I$10*1000)</f>
        <v>33.13959212963438</v>
      </c>
      <c r="J201" s="276">
        <f>IF(J$60=0,0,J$60/NMM!J$10*1000)</f>
        <v>33.146992379168672</v>
      </c>
      <c r="K201" s="276">
        <f>IF(K$60=0,0,K$60/NMM!K$10*1000)</f>
        <v>33.927144324286289</v>
      </c>
      <c r="L201" s="276">
        <f>IF(L$60=0,0,L$60/NMM!L$10*1000)</f>
        <v>38.207512778866352</v>
      </c>
      <c r="M201" s="276">
        <f>IF(M$60=0,0,M$60/NMM!M$10*1000)</f>
        <v>32.76339823173717</v>
      </c>
      <c r="N201" s="276">
        <f>IF(N$60=0,0,N$60/NMM!N$10*1000)</f>
        <v>33.223506124034152</v>
      </c>
      <c r="O201" s="276">
        <f>IF(O$60=0,0,O$60/NMM!O$10*1000)</f>
        <v>31.905335938236391</v>
      </c>
      <c r="P201" s="276">
        <f>IF(P$60=0,0,P$60/NMM!P$10*1000)</f>
        <v>31.301317474710274</v>
      </c>
      <c r="Q201" s="276">
        <f>IF(Q$60=0,0,Q$60/NMM!Q$10*1000)</f>
        <v>35.242446017102502</v>
      </c>
      <c r="R201" s="276">
        <f>IF(R$60=0,0,R$60/NMM!R$10*1000)</f>
        <v>36.750974756949972</v>
      </c>
      <c r="S201" s="276">
        <f>IF(S$60=0,0,S$60/NMM!S$10*1000)</f>
        <v>34.974256101067084</v>
      </c>
      <c r="T201" s="276">
        <f>IF(T$60=0,0,T$60/NMM!T$10*1000)</f>
        <v>34.319715043047161</v>
      </c>
      <c r="U201" s="276">
        <f>IF(U$60=0,0,U$60/NMM!U$10*1000)</f>
        <v>30.482679138972429</v>
      </c>
      <c r="V201" s="276">
        <f>IF(V$60=0,0,V$60/NMM!V$10*1000)</f>
        <v>30.089488114603558</v>
      </c>
      <c r="W201" s="276">
        <f>IF(W$60=0,0,W$60/NMM!W$10*1000)</f>
        <v>29.156889253447204</v>
      </c>
      <c r="X201" s="276">
        <f>IF(X$60=0,0,X$60/NMM!X$10*1000)</f>
        <v>27.396111072019924</v>
      </c>
      <c r="Y201" s="276">
        <f>IF(Y$60=0,0,Y$60/NMM!Y$10*1000)</f>
        <v>26.612522331376645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142.42678473102842</v>
      </c>
      <c r="C202" s="276">
        <f>IF(C$79=0,0,C$79/NMM!C$10*1000)</f>
        <v>138.57671754457127</v>
      </c>
      <c r="D202" s="276">
        <f>IF(D$79=0,0,D$79/NMM!D$10*1000)</f>
        <v>127.87728067589208</v>
      </c>
      <c r="E202" s="276">
        <f>IF(E$79=0,0,E$79/NMM!E$10*1000)</f>
        <v>139.92806301398261</v>
      </c>
      <c r="F202" s="276">
        <f>IF(F$79=0,0,F$79/NMM!F$10*1000)</f>
        <v>138.80675599836621</v>
      </c>
      <c r="G202" s="276">
        <f>IF(G$79=0,0,G$79/NMM!G$10*1000)</f>
        <v>134.45304152701939</v>
      </c>
      <c r="H202" s="276">
        <f>IF(H$79=0,0,H$79/NMM!H$10*1000)</f>
        <v>122.86531855387118</v>
      </c>
      <c r="I202" s="276">
        <f>IF(I$79=0,0,I$79/NMM!I$10*1000)</f>
        <v>133.55394248969336</v>
      </c>
      <c r="J202" s="276">
        <f>IF(J$79=0,0,J$79/NMM!J$10*1000)</f>
        <v>132.54522084819703</v>
      </c>
      <c r="K202" s="276">
        <f>IF(K$79=0,0,K$79/NMM!K$10*1000)</f>
        <v>135.29614776438063</v>
      </c>
      <c r="L202" s="276">
        <f>IF(L$79=0,0,L$79/NMM!L$10*1000)</f>
        <v>152.47446446815781</v>
      </c>
      <c r="M202" s="276">
        <f>IF(M$79=0,0,M$79/NMM!M$10*1000)</f>
        <v>131.55248115329087</v>
      </c>
      <c r="N202" s="276">
        <f>IF(N$79=0,0,N$79/NMM!N$10*1000)</f>
        <v>133.21395094104295</v>
      </c>
      <c r="O202" s="276">
        <f>IF(O$79=0,0,O$79/NMM!O$10*1000)</f>
        <v>127.3103837073028</v>
      </c>
      <c r="P202" s="276">
        <f>IF(P$79=0,0,P$79/NMM!P$10*1000)</f>
        <v>124.77934916255667</v>
      </c>
      <c r="Q202" s="276">
        <f>IF(Q$79=0,0,Q$79/NMM!Q$10*1000)</f>
        <v>140.65097335385192</v>
      </c>
      <c r="R202" s="276">
        <f>IF(R$79=0,0,R$79/NMM!R$10*1000)</f>
        <v>146.66964103163122</v>
      </c>
      <c r="S202" s="276">
        <f>IF(S$79=0,0,S$79/NMM!S$10*1000)</f>
        <v>139.42112555682849</v>
      </c>
      <c r="T202" s="276">
        <f>IF(T$79=0,0,T$79/NMM!T$10*1000)</f>
        <v>136.81186774249244</v>
      </c>
      <c r="U202" s="276">
        <f>IF(U$79=0,0,U$79/NMM!U$10*1000)</f>
        <v>121.54078589096787</v>
      </c>
      <c r="V202" s="276">
        <f>IF(V$79=0,0,V$79/NMM!V$10*1000)</f>
        <v>119.96666390512038</v>
      </c>
      <c r="W202" s="276">
        <f>IF(W$79=0,0,W$79/NMM!W$10*1000)</f>
        <v>116.2392702633488</v>
      </c>
      <c r="X202" s="276">
        <f>IF(X$79=0,0,X$79/NMM!X$10*1000)</f>
        <v>109.24253655224243</v>
      </c>
      <c r="Y202" s="276">
        <f>IF(Y$79=0,0,Y$79/NMM!Y$10*1000)</f>
        <v>106.10605213940322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15.915938353863515</v>
      </c>
      <c r="C203" s="277">
        <f>IF(C$89=0,0,C$89/NMM!C$10*1000)</f>
        <v>15.48570023458274</v>
      </c>
      <c r="D203" s="277">
        <f>IF(D$89=0,0,D$89/NMM!D$10*1000)</f>
        <v>14.290057308678419</v>
      </c>
      <c r="E203" s="277">
        <f>IF(E$89=0,0,E$89/NMM!E$10*1000)</f>
        <v>15.636710672868915</v>
      </c>
      <c r="F203" s="277">
        <f>IF(F$89=0,0,F$89/NMM!F$10*1000)</f>
        <v>15.511406620193656</v>
      </c>
      <c r="G203" s="277">
        <f>IF(G$89=0,0,G$89/NMM!G$10*1000)</f>
        <v>15.024886817986934</v>
      </c>
      <c r="H203" s="277">
        <f>IF(H$89=0,0,H$89/NMM!H$10*1000)</f>
        <v>13.729979509290969</v>
      </c>
      <c r="I203" s="277">
        <f>IF(I$89=0,0,I$89/NMM!I$10*1000)</f>
        <v>14.924414109295773</v>
      </c>
      <c r="J203" s="277">
        <f>IF(J$89=0,0,J$89/NMM!J$10*1000)</f>
        <v>14.81169127073291</v>
      </c>
      <c r="K203" s="277">
        <f>IF(K$89=0,0,K$89/NMM!K$10*1000)</f>
        <v>15.119102431468207</v>
      </c>
      <c r="L203" s="277">
        <f>IF(L$89=0,0,L$89/NMM!L$10*1000)</f>
        <v>17.038748586485966</v>
      </c>
      <c r="M203" s="277">
        <f>IF(M$89=0,0,M$89/NMM!M$10*1000)</f>
        <v>14.700754386105487</v>
      </c>
      <c r="N203" s="277">
        <f>IF(N$89=0,0,N$89/NMM!N$10*1000)</f>
        <v>14.886420662070421</v>
      </c>
      <c r="O203" s="277">
        <f>IF(O$89=0,0,O$89/NMM!O$10*1000)</f>
        <v>14.226707586769729</v>
      </c>
      <c r="P203" s="277">
        <f>IF(P$89=0,0,P$89/NMM!P$10*1000)</f>
        <v>13.943869005095959</v>
      </c>
      <c r="Q203" s="277">
        <f>IF(Q$89=0,0,Q$89/NMM!Q$10*1000)</f>
        <v>15.717494609868268</v>
      </c>
      <c r="R203" s="277">
        <f>IF(R$89=0,0,R$89/NMM!R$10*1000)</f>
        <v>16.390011798401364</v>
      </c>
      <c r="S203" s="277">
        <f>IF(S$89=0,0,S$89/NMM!S$10*1000)</f>
        <v>15.580061319079409</v>
      </c>
      <c r="T203" s="277">
        <f>IF(T$89=0,0,T$89/NMM!T$10*1000)</f>
        <v>15.288481426991455</v>
      </c>
      <c r="U203" s="277">
        <f>IF(U$89=0,0,U$89/NMM!U$10*1000)</f>
        <v>13.578644085563726</v>
      </c>
      <c r="V203" s="277">
        <f>IF(V$89=0,0,V$89/NMM!V$10*1000)</f>
        <v>13.403635296096487</v>
      </c>
      <c r="W203" s="277">
        <f>IF(W$89=0,0,W$89/NMM!W$10*1000)</f>
        <v>12.989413093503689</v>
      </c>
      <c r="X203" s="277">
        <f>IF(X$89=0,0,X$89/NMM!X$10*1000)</f>
        <v>12.207570025799614</v>
      </c>
      <c r="Y203" s="277">
        <f>IF(Y$89=0,0,Y$89/NMM!Y$10*1000)</f>
        <v>11.85700199029008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424.47031952933639</v>
      </c>
      <c r="C205" s="320">
        <f t="shared" si="57"/>
        <v>418.40299732587675</v>
      </c>
      <c r="D205" s="320">
        <f t="shared" si="57"/>
        <v>365.14320371509001</v>
      </c>
      <c r="E205" s="320">
        <f t="shared" si="57"/>
        <v>387.55409119679501</v>
      </c>
      <c r="F205" s="320">
        <f t="shared" si="57"/>
        <v>369.05127839673872</v>
      </c>
      <c r="G205" s="320">
        <f t="shared" si="57"/>
        <v>347.56780529443915</v>
      </c>
      <c r="H205" s="320">
        <f t="shared" si="57"/>
        <v>364.92583632116646</v>
      </c>
      <c r="I205" s="320">
        <f t="shared" si="57"/>
        <v>393.3039749675446</v>
      </c>
      <c r="J205" s="320">
        <f t="shared" si="57"/>
        <v>385.34421804068404</v>
      </c>
      <c r="K205" s="320">
        <f t="shared" si="57"/>
        <v>401.20597020556119</v>
      </c>
      <c r="L205" s="320">
        <f t="shared" si="57"/>
        <v>444.87987991283723</v>
      </c>
      <c r="M205" s="320">
        <f t="shared" si="57"/>
        <v>380.23868675854834</v>
      </c>
      <c r="N205" s="320">
        <f t="shared" si="57"/>
        <v>376.71448520663665</v>
      </c>
      <c r="O205" s="320">
        <f t="shared" si="57"/>
        <v>341.23088406108644</v>
      </c>
      <c r="P205" s="320">
        <f t="shared" si="57"/>
        <v>345.33368289853462</v>
      </c>
      <c r="Q205" s="320">
        <f t="shared" si="57"/>
        <v>391.95882492290445</v>
      </c>
      <c r="R205" s="320">
        <f t="shared" si="57"/>
        <v>398.19778182425142</v>
      </c>
      <c r="S205" s="320">
        <f t="shared" si="57"/>
        <v>389.89484430920402</v>
      </c>
      <c r="T205" s="320">
        <f t="shared" si="57"/>
        <v>384.33957411788879</v>
      </c>
      <c r="U205" s="320">
        <f t="shared" si="57"/>
        <v>340.94551992662764</v>
      </c>
      <c r="V205" s="320">
        <f t="shared" si="57"/>
        <v>335.19599509974768</v>
      </c>
      <c r="W205" s="320">
        <f t="shared" si="57"/>
        <v>325.71648097163438</v>
      </c>
      <c r="X205" s="320">
        <f t="shared" si="57"/>
        <v>304.27842763523228</v>
      </c>
      <c r="Y205" s="320">
        <f t="shared" si="57"/>
        <v>293.77278327220671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3.6188321616381072</v>
      </c>
      <c r="C210" s="275">
        <f>IF(C$104=0,0,C$104/NMM!C$11*1000)</f>
        <v>3.5895056459390191</v>
      </c>
      <c r="D210" s="275">
        <f>IF(D$104=0,0,D$104/NMM!D$11*1000)</f>
        <v>3.0879851927517197</v>
      </c>
      <c r="E210" s="275">
        <f>IF(E$104=0,0,E$104/NMM!E$11*1000)</f>
        <v>3.3540497302258072</v>
      </c>
      <c r="F210" s="275">
        <f>IF(F$104=0,0,F$104/NMM!F$11*1000)</f>
        <v>3.2255985726922947</v>
      </c>
      <c r="G210" s="275">
        <f>IF(G$104=0,0,G$104/NMM!G$11*1000)</f>
        <v>3.0547568762698956</v>
      </c>
      <c r="H210" s="275">
        <f>IF(H$104=0,0,H$104/NMM!H$11*1000)</f>
        <v>3.1828097891366842</v>
      </c>
      <c r="I210" s="275">
        <f>IF(I$104=0,0,I$104/NMM!I$11*1000)</f>
        <v>3.384008159578535</v>
      </c>
      <c r="J210" s="275">
        <f>IF(J$104=0,0,J$104/NMM!J$11*1000)</f>
        <v>3.2729602706827645</v>
      </c>
      <c r="K210" s="275">
        <f>IF(K$104=0,0,K$104/NMM!K$11*1000)</f>
        <v>3.4263615288297085</v>
      </c>
      <c r="L210" s="275">
        <f>IF(L$104=0,0,L$104/NMM!L$11*1000)</f>
        <v>3.8727431355679518</v>
      </c>
      <c r="M210" s="275">
        <f>IF(M$104=0,0,M$104/NMM!M$11*1000)</f>
        <v>3.2727896473675324</v>
      </c>
      <c r="N210" s="275">
        <f>IF(N$104=0,0,N$104/NMM!N$11*1000)</f>
        <v>3.2195597036764787</v>
      </c>
      <c r="O210" s="275">
        <f>IF(O$104=0,0,O$104/NMM!O$11*1000)</f>
        <v>2.8570204530187473</v>
      </c>
      <c r="P210" s="275">
        <f>IF(P$104=0,0,P$104/NMM!P$11*1000)</f>
        <v>2.9441263771113086</v>
      </c>
      <c r="Q210" s="275">
        <f>IF(Q$104=0,0,Q$104/NMM!Q$11*1000)</f>
        <v>3.4922576462934583</v>
      </c>
      <c r="R210" s="275">
        <f>IF(R$104=0,0,R$104/NMM!R$11*1000)</f>
        <v>3.5000217158637001</v>
      </c>
      <c r="S210" s="275">
        <f>IF(S$104=0,0,S$104/NMM!S$11*1000)</f>
        <v>3.3917600545010242</v>
      </c>
      <c r="T210" s="275">
        <f>IF(T$104=0,0,T$104/NMM!T$11*1000)</f>
        <v>3.3568683630166745</v>
      </c>
      <c r="U210" s="275">
        <f>IF(U$104=0,0,U$104/NMM!U$11*1000)</f>
        <v>3.0708934324652524</v>
      </c>
      <c r="V210" s="275">
        <f>IF(V$104=0,0,V$104/NMM!V$11*1000)</f>
        <v>3.0408225878861517</v>
      </c>
      <c r="W210" s="275">
        <f>IF(W$104=0,0,W$104/NMM!W$11*1000)</f>
        <v>2.930358788373483</v>
      </c>
      <c r="X210" s="275">
        <f>IF(X$104=0,0,X$104/NMM!X$11*1000)</f>
        <v>2.7035643779965164</v>
      </c>
      <c r="Y210" s="275">
        <f>IF(Y$104=0,0,Y$104/NMM!Y$11*1000)</f>
        <v>2.6036359798976618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388.37357050020302</v>
      </c>
      <c r="C211" s="276">
        <f>IF(C$110=0,0,C$110/NMM!C$11*1000)</f>
        <v>382.80153852619799</v>
      </c>
      <c r="D211" s="276">
        <f>IF(D$110=0,0,D$110/NMM!D$11*1000)</f>
        <v>334.11472254795279</v>
      </c>
      <c r="E211" s="276">
        <f>IF(E$110=0,0,E$110/NMM!E$11*1000)</f>
        <v>354.55058701106577</v>
      </c>
      <c r="F211" s="276">
        <f>IF(F$110=0,0,F$110/NMM!F$11*1000)</f>
        <v>337.59421011573187</v>
      </c>
      <c r="G211" s="276">
        <f>IF(G$110=0,0,G$110/NMM!G$11*1000)</f>
        <v>317.9263153730351</v>
      </c>
      <c r="H211" s="276">
        <f>IF(H$110=0,0,H$110/NMM!H$11*1000)</f>
        <v>333.82662301261303</v>
      </c>
      <c r="I211" s="276">
        <f>IF(I$110=0,0,I$110/NMM!I$11*1000)</f>
        <v>359.82909473769286</v>
      </c>
      <c r="J211" s="276">
        <f>IF(J$110=0,0,J$110/NMM!J$11*1000)</f>
        <v>352.586085637363</v>
      </c>
      <c r="K211" s="276">
        <f>IF(K$110=0,0,K$110/NMM!K$11*1000)</f>
        <v>367.08219296129101</v>
      </c>
      <c r="L211" s="276">
        <f>IF(L$110=0,0,L$110/NMM!L$11*1000)</f>
        <v>406.97376976742379</v>
      </c>
      <c r="M211" s="276">
        <f>IF(M$110=0,0,M$110/NMM!M$11*1000)</f>
        <v>347.87471545744722</v>
      </c>
      <c r="N211" s="276">
        <f>IF(N$110=0,0,N$110/NMM!N$11*1000)</f>
        <v>344.67160538880751</v>
      </c>
      <c r="O211" s="276">
        <f>IF(O$110=0,0,O$110/NMM!O$11*1000)</f>
        <v>312.26090323543559</v>
      </c>
      <c r="P211" s="276">
        <f>IF(P$110=0,0,P$110/NMM!P$11*1000)</f>
        <v>315.96669742080735</v>
      </c>
      <c r="Q211" s="276">
        <f>IF(Q$110=0,0,Q$110/NMM!Q$11*1000)</f>
        <v>358.48785683715403</v>
      </c>
      <c r="R211" s="276">
        <f>IF(R$110=0,0,R$110/NMM!R$11*1000)</f>
        <v>364.23817656083844</v>
      </c>
      <c r="S211" s="276">
        <f>IF(S$110=0,0,S$110/NMM!S$11*1000)</f>
        <v>356.6758995678461</v>
      </c>
      <c r="T211" s="276">
        <f>IF(T$110=0,0,T$110/NMM!T$11*1000)</f>
        <v>351.58153927010363</v>
      </c>
      <c r="U211" s="276">
        <f>IF(U$110=0,0,U$110/NMM!U$11*1000)</f>
        <v>311.80019320761471</v>
      </c>
      <c r="V211" s="276">
        <f>IF(V$110=0,0,V$110/NMM!V$11*1000)</f>
        <v>306.52212046439769</v>
      </c>
      <c r="W211" s="276">
        <f>IF(W$110=0,0,W$110/NMM!W$11*1000)</f>
        <v>297.87609772826892</v>
      </c>
      <c r="X211" s="276">
        <f>IF(X$110=0,0,X$110/NMM!X$11*1000)</f>
        <v>278.30175235662659</v>
      </c>
      <c r="Y211" s="276">
        <f>IF(Y$110=0,0,Y$110/NMM!Y$11*1000)</f>
        <v>268.69906546062271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32.477916867495232</v>
      </c>
      <c r="C213" s="276">
        <f>IF(C$119=0,0,C$119/NMM!C$11*1000)</f>
        <v>32.011953153739711</v>
      </c>
      <c r="D213" s="276">
        <f>IF(D$119=0,0,D$119/NMM!D$11*1000)</f>
        <v>27.940495974385488</v>
      </c>
      <c r="E213" s="276">
        <f>IF(E$119=0,0,E$119/NMM!E$11*1000)</f>
        <v>29.649454455503427</v>
      </c>
      <c r="F213" s="276">
        <f>IF(F$119=0,0,F$119/NMM!F$11*1000)</f>
        <v>28.231469708314556</v>
      </c>
      <c r="G213" s="276">
        <f>IF(G$119=0,0,G$119/NMM!G$11*1000)</f>
        <v>26.586733045134185</v>
      </c>
      <c r="H213" s="276">
        <f>IF(H$119=0,0,H$119/NMM!H$11*1000)</f>
        <v>27.91640351941674</v>
      </c>
      <c r="I213" s="276">
        <f>IF(I$119=0,0,I$119/NMM!I$11*1000)</f>
        <v>30.090872070273218</v>
      </c>
      <c r="J213" s="276">
        <f>IF(J$119=0,0,J$119/NMM!J$11*1000)</f>
        <v>29.485172132638311</v>
      </c>
      <c r="K213" s="276">
        <f>IF(K$119=0,0,K$119/NMM!K$11*1000)</f>
        <v>30.697415715440439</v>
      </c>
      <c r="L213" s="276">
        <f>IF(L$119=0,0,L$119/NMM!L$11*1000)</f>
        <v>34.03336700984552</v>
      </c>
      <c r="M213" s="276">
        <f>IF(M$119=0,0,M$119/NMM!M$11*1000)</f>
        <v>29.091181653733621</v>
      </c>
      <c r="N213" s="276">
        <f>IF(N$119=0,0,N$119/NMM!N$11*1000)</f>
        <v>28.823320114152697</v>
      </c>
      <c r="O213" s="276">
        <f>IF(O$119=0,0,O$119/NMM!O$11*1000)</f>
        <v>26.11296037263212</v>
      </c>
      <c r="P213" s="276">
        <f>IF(P$119=0,0,P$119/NMM!P$11*1000)</f>
        <v>26.422859100615938</v>
      </c>
      <c r="Q213" s="276">
        <f>IF(Q$119=0,0,Q$119/NMM!Q$11*1000)</f>
        <v>29.978710439456979</v>
      </c>
      <c r="R213" s="276">
        <f>IF(R$119=0,0,R$119/NMM!R$11*1000)</f>
        <v>30.45958354754929</v>
      </c>
      <c r="S213" s="276">
        <f>IF(S$119=0,0,S$119/NMM!S$11*1000)</f>
        <v>29.827184686856867</v>
      </c>
      <c r="T213" s="276">
        <f>IF(T$119=0,0,T$119/NMM!T$11*1000)</f>
        <v>29.401166484768467</v>
      </c>
      <c r="U213" s="276">
        <f>IF(U$119=0,0,U$119/NMM!U$11*1000)</f>
        <v>26.074433286547659</v>
      </c>
      <c r="V213" s="276">
        <f>IF(V$119=0,0,V$119/NMM!V$11*1000)</f>
        <v>25.633052047463828</v>
      </c>
      <c r="W213" s="276">
        <f>IF(W$119=0,0,W$119/NMM!W$11*1000)</f>
        <v>24.910024454991945</v>
      </c>
      <c r="X213" s="276">
        <f>IF(X$119=0,0,X$119/NMM!X$11*1000)</f>
        <v>23.273110900609119</v>
      </c>
      <c r="Y213" s="276">
        <f>IF(Y$119=0,0,Y$119/NMM!Y$11*1000)</f>
        <v>22.470081831686322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NL: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6528.3103881119314</v>
      </c>
      <c r="C3" s="203">
        <f t="shared" si="0"/>
        <v>6608.4711886810946</v>
      </c>
      <c r="D3" s="203">
        <f t="shared" si="0"/>
        <v>6234.0177754787737</v>
      </c>
      <c r="E3" s="203">
        <f t="shared" si="0"/>
        <v>5746.7168674698805</v>
      </c>
      <c r="F3" s="203">
        <f t="shared" si="0"/>
        <v>5779.7672267471662</v>
      </c>
      <c r="G3" s="203">
        <f t="shared" si="0"/>
        <v>5735.2403185753592</v>
      </c>
      <c r="H3" s="203">
        <f t="shared" si="0"/>
        <v>5558.2320785597376</v>
      </c>
      <c r="I3" s="203">
        <f t="shared" si="0"/>
        <v>5720.9795290725615</v>
      </c>
      <c r="J3" s="203">
        <f t="shared" si="0"/>
        <v>5420.690142023469</v>
      </c>
      <c r="K3" s="203">
        <f t="shared" si="0"/>
        <v>5072.0478933577342</v>
      </c>
      <c r="L3" s="203">
        <f t="shared" si="0"/>
        <v>4640.6381931373971</v>
      </c>
      <c r="M3" s="203">
        <f t="shared" si="0"/>
        <v>4574.332225707918</v>
      </c>
      <c r="N3" s="203">
        <f t="shared" si="0"/>
        <v>4175.0475066391264</v>
      </c>
      <c r="O3" s="203">
        <f t="shared" si="0"/>
        <v>4137.2591542736818</v>
      </c>
      <c r="P3" s="203">
        <f t="shared" si="0"/>
        <v>4140.0999828208214</v>
      </c>
      <c r="Q3" s="203">
        <f t="shared" si="0"/>
        <v>3893.40834</v>
      </c>
      <c r="R3" s="203">
        <f t="shared" si="0"/>
        <v>3934.7100642398291</v>
      </c>
      <c r="S3" s="203">
        <f t="shared" si="0"/>
        <v>3940.5155932502885</v>
      </c>
      <c r="T3" s="203">
        <f t="shared" si="0"/>
        <v>4094.0679206953055</v>
      </c>
      <c r="U3" s="203">
        <f t="shared" si="0"/>
        <v>4161.4779378132898</v>
      </c>
      <c r="V3" s="203">
        <f t="shared" si="0"/>
        <v>4011.8396211782524</v>
      </c>
      <c r="W3" s="203">
        <f t="shared" si="0"/>
        <v>3470.1763545302774</v>
      </c>
      <c r="X3" s="203">
        <f t="shared" si="0"/>
        <v>3673.3879651822881</v>
      </c>
      <c r="Y3" s="203">
        <f t="shared" si="0"/>
        <v>3253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2248.1385081590993</v>
      </c>
      <c r="C4" s="241">
        <f t="shared" si="1"/>
        <v>2473.7009938313922</v>
      </c>
      <c r="D4" s="241">
        <f t="shared" si="1"/>
        <v>2495.7005678277937</v>
      </c>
      <c r="E4" s="241">
        <f t="shared" si="1"/>
        <v>2380.57380667709</v>
      </c>
      <c r="F4" s="241">
        <f t="shared" si="1"/>
        <v>2439.9919804066758</v>
      </c>
      <c r="G4" s="241">
        <f t="shared" si="1"/>
        <v>2299.2181480570034</v>
      </c>
      <c r="H4" s="241">
        <f t="shared" si="1"/>
        <v>2334.3186906710307</v>
      </c>
      <c r="I4" s="241">
        <f t="shared" si="1"/>
        <v>2463.8786480858562</v>
      </c>
      <c r="J4" s="241">
        <f t="shared" si="1"/>
        <v>2284.006128553202</v>
      </c>
      <c r="K4" s="241">
        <f t="shared" si="1"/>
        <v>2094.9475523021256</v>
      </c>
      <c r="L4" s="241">
        <f t="shared" si="1"/>
        <v>2044.0906326914724</v>
      </c>
      <c r="M4" s="241">
        <f t="shared" si="1"/>
        <v>2056.808779823331</v>
      </c>
      <c r="N4" s="241">
        <f t="shared" si="1"/>
        <v>1822.2154027736797</v>
      </c>
      <c r="O4" s="241">
        <f t="shared" si="1"/>
        <v>1923.7675619311801</v>
      </c>
      <c r="P4" s="241">
        <f t="shared" si="1"/>
        <v>2109.2530493042432</v>
      </c>
      <c r="Q4" s="241">
        <f t="shared" si="1"/>
        <v>2026.2004199999999</v>
      </c>
      <c r="R4" s="241">
        <f t="shared" si="1"/>
        <v>2159.9100642398294</v>
      </c>
      <c r="S4" s="241">
        <f t="shared" si="1"/>
        <v>2257.4309862473133</v>
      </c>
      <c r="T4" s="241">
        <f t="shared" si="1"/>
        <v>2486.4241018810426</v>
      </c>
      <c r="U4" s="241">
        <f t="shared" si="1"/>
        <v>2737.9081667895707</v>
      </c>
      <c r="V4" s="241">
        <f t="shared" si="1"/>
        <v>2721.3664771949675</v>
      </c>
      <c r="W4" s="241">
        <f t="shared" si="1"/>
        <v>2201.7905600242825</v>
      </c>
      <c r="X4" s="241">
        <f t="shared" si="1"/>
        <v>2401.5014507379842</v>
      </c>
      <c r="Y4" s="241">
        <f t="shared" si="1"/>
        <v>2087</v>
      </c>
      <c r="DA4" s="83"/>
    </row>
    <row r="5" spans="1:105" ht="12" customHeight="1" x14ac:dyDescent="0.25">
      <c r="A5" s="99" t="s">
        <v>54</v>
      </c>
      <c r="B5" s="282">
        <v>16.172217104856561</v>
      </c>
      <c r="C5" s="282">
        <v>17.663277593242089</v>
      </c>
      <c r="D5" s="282">
        <v>15.403158814948849</v>
      </c>
      <c r="E5" s="282">
        <v>15.472060737621121</v>
      </c>
      <c r="F5" s="282">
        <v>14.690820186047009</v>
      </c>
      <c r="G5" s="282">
        <v>13.563528103241641</v>
      </c>
      <c r="H5" s="282">
        <v>21.475908360430939</v>
      </c>
      <c r="I5" s="282">
        <v>18.641720224094279</v>
      </c>
      <c r="J5" s="282">
        <v>19.007291226722721</v>
      </c>
      <c r="K5" s="282">
        <v>10.211075400305489</v>
      </c>
      <c r="L5" s="282">
        <v>12.251614207007391</v>
      </c>
      <c r="M5" s="282">
        <v>4.580565829173592</v>
      </c>
      <c r="N5" s="282">
        <v>4.6733204148516521</v>
      </c>
      <c r="O5" s="282">
        <v>5.1023317032869677</v>
      </c>
      <c r="P5" s="282">
        <v>6.0199872973364057</v>
      </c>
      <c r="Q5" s="282">
        <v>6.0777487251109594</v>
      </c>
      <c r="R5" s="282">
        <v>4.2262594874134694</v>
      </c>
      <c r="S5" s="282">
        <v>5.0937518935763624</v>
      </c>
      <c r="T5" s="282">
        <v>5.5565905698425739</v>
      </c>
      <c r="U5" s="282">
        <v>5.7603632916605712</v>
      </c>
      <c r="V5" s="282">
        <v>6.3144713192157162</v>
      </c>
      <c r="W5" s="282">
        <v>4.9834072929131947</v>
      </c>
      <c r="X5" s="282">
        <v>5.5435975716570747</v>
      </c>
      <c r="Y5" s="282">
        <v>6.2336198357288319</v>
      </c>
      <c r="DA5" s="94" t="s">
        <v>1810</v>
      </c>
    </row>
    <row r="6" spans="1:105" ht="12" customHeight="1" x14ac:dyDescent="0.25">
      <c r="A6" s="99" t="s">
        <v>61</v>
      </c>
      <c r="B6" s="282">
        <v>2231.9662910542429</v>
      </c>
      <c r="C6" s="282">
        <v>2456.0377162381501</v>
      </c>
      <c r="D6" s="282">
        <v>2480.297409012845</v>
      </c>
      <c r="E6" s="282">
        <v>2365.1017459394689</v>
      </c>
      <c r="F6" s="282">
        <v>2425.3011602206288</v>
      </c>
      <c r="G6" s="282">
        <v>2285.654619953762</v>
      </c>
      <c r="H6" s="282">
        <v>2312.8427823105999</v>
      </c>
      <c r="I6" s="282">
        <v>2445.2369278617621</v>
      </c>
      <c r="J6" s="282">
        <v>2264.9988373264791</v>
      </c>
      <c r="K6" s="282">
        <v>2084.73647690182</v>
      </c>
      <c r="L6" s="282">
        <v>2031.839018484465</v>
      </c>
      <c r="M6" s="282">
        <v>2052.2282139941572</v>
      </c>
      <c r="N6" s="282">
        <v>1817.5420823588281</v>
      </c>
      <c r="O6" s="282">
        <v>1918.6652302278931</v>
      </c>
      <c r="P6" s="282">
        <v>2103.2330620069069</v>
      </c>
      <c r="Q6" s="282">
        <v>2020.1226712748889</v>
      </c>
      <c r="R6" s="282">
        <v>2155.6838047524161</v>
      </c>
      <c r="S6" s="282">
        <v>2252.3372343537371</v>
      </c>
      <c r="T6" s="282">
        <v>2480.8675113111999</v>
      </c>
      <c r="U6" s="282">
        <v>2732.14780349791</v>
      </c>
      <c r="V6" s="282">
        <v>2715.052005875752</v>
      </c>
      <c r="W6" s="282">
        <v>2196.8071527313691</v>
      </c>
      <c r="X6" s="282">
        <v>2395.9578531663269</v>
      </c>
      <c r="Y6" s="282">
        <v>2080.7663801642711</v>
      </c>
      <c r="DA6" s="94" t="s">
        <v>1811</v>
      </c>
    </row>
    <row r="7" spans="1:105" ht="12" customHeight="1" x14ac:dyDescent="0.25">
      <c r="A7" s="49" t="s">
        <v>62</v>
      </c>
      <c r="B7" s="242">
        <v>4280.1718799528326</v>
      </c>
      <c r="C7" s="242">
        <v>4134.7701948497024</v>
      </c>
      <c r="D7" s="242">
        <v>3738.31720765098</v>
      </c>
      <c r="E7" s="242">
        <v>3366.14306079279</v>
      </c>
      <c r="F7" s="242">
        <v>3339.7752463404909</v>
      </c>
      <c r="G7" s="242">
        <v>3436.0221705183558</v>
      </c>
      <c r="H7" s="242">
        <v>3223.9133878887069</v>
      </c>
      <c r="I7" s="242">
        <v>3257.1008809867049</v>
      </c>
      <c r="J7" s="242">
        <v>3136.684013470267</v>
      </c>
      <c r="K7" s="242">
        <v>2977.1003410556091</v>
      </c>
      <c r="L7" s="242">
        <v>2596.5475604459248</v>
      </c>
      <c r="M7" s="242">
        <v>2517.5234458845871</v>
      </c>
      <c r="N7" s="242">
        <v>2352.8321038654472</v>
      </c>
      <c r="O7" s="242">
        <v>2213.4915923425019</v>
      </c>
      <c r="P7" s="242">
        <v>2030.846933516578</v>
      </c>
      <c r="Q7" s="242">
        <v>1867.2079200000001</v>
      </c>
      <c r="R7" s="242">
        <v>1774.8</v>
      </c>
      <c r="S7" s="242">
        <v>1683.084607002975</v>
      </c>
      <c r="T7" s="242">
        <v>1607.6438188142631</v>
      </c>
      <c r="U7" s="242">
        <v>1423.5697710237191</v>
      </c>
      <c r="V7" s="242">
        <v>1290.4731439832849</v>
      </c>
      <c r="W7" s="242">
        <v>1268.3857945059949</v>
      </c>
      <c r="X7" s="242">
        <v>1271.8865144443041</v>
      </c>
      <c r="Y7" s="242">
        <v>1166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137</v>
      </c>
      <c r="C10" s="241">
        <v>129.5</v>
      </c>
      <c r="D10" s="241">
        <v>118</v>
      </c>
      <c r="E10" s="241">
        <v>124</v>
      </c>
      <c r="F10" s="241">
        <v>119</v>
      </c>
      <c r="G10" s="241">
        <v>117</v>
      </c>
      <c r="H10" s="241">
        <v>177</v>
      </c>
      <c r="I10" s="241">
        <v>139.38</v>
      </c>
      <c r="J10" s="241">
        <v>141.56</v>
      </c>
      <c r="K10" s="241">
        <v>71.510000000000005</v>
      </c>
      <c r="L10" s="241">
        <v>96.86</v>
      </c>
      <c r="M10" s="241">
        <v>34</v>
      </c>
      <c r="N10" s="241">
        <v>39.4</v>
      </c>
      <c r="O10" s="241">
        <v>40.6</v>
      </c>
      <c r="P10" s="241">
        <v>44</v>
      </c>
      <c r="Q10" s="241">
        <v>44.2</v>
      </c>
      <c r="R10" s="241">
        <v>29</v>
      </c>
      <c r="S10" s="241">
        <v>37.4</v>
      </c>
      <c r="T10" s="241">
        <v>37</v>
      </c>
      <c r="U10" s="241">
        <v>33.82</v>
      </c>
      <c r="V10" s="241">
        <v>37</v>
      </c>
      <c r="W10" s="241">
        <v>37</v>
      </c>
      <c r="X10" s="241">
        <v>37</v>
      </c>
      <c r="Y10" s="241">
        <v>37</v>
      </c>
      <c r="DA10" s="83" t="s">
        <v>1814</v>
      </c>
    </row>
    <row r="11" spans="1:105" ht="12" customHeight="1" x14ac:dyDescent="0.25">
      <c r="A11" s="107" t="s">
        <v>1815</v>
      </c>
      <c r="B11" s="282">
        <v>3333</v>
      </c>
      <c r="C11" s="282">
        <v>3174</v>
      </c>
      <c r="D11" s="282">
        <v>3346</v>
      </c>
      <c r="E11" s="282">
        <v>3339</v>
      </c>
      <c r="F11" s="282">
        <v>3459</v>
      </c>
      <c r="G11" s="282">
        <v>3471</v>
      </c>
      <c r="H11" s="282">
        <v>3367</v>
      </c>
      <c r="I11" s="282">
        <v>3224</v>
      </c>
      <c r="J11" s="282">
        <v>2977</v>
      </c>
      <c r="K11" s="282">
        <v>2609</v>
      </c>
      <c r="L11" s="282">
        <v>2859</v>
      </c>
      <c r="M11" s="282">
        <v>2748</v>
      </c>
      <c r="N11" s="282">
        <v>2761</v>
      </c>
      <c r="O11" s="282">
        <v>2750</v>
      </c>
      <c r="P11" s="282">
        <v>2767</v>
      </c>
      <c r="Q11" s="282">
        <v>2643</v>
      </c>
      <c r="R11" s="282">
        <v>2671</v>
      </c>
      <c r="S11" s="282">
        <v>2983</v>
      </c>
      <c r="T11" s="282">
        <v>2980</v>
      </c>
      <c r="U11" s="282">
        <v>2895</v>
      </c>
      <c r="V11" s="282">
        <v>2869</v>
      </c>
      <c r="W11" s="282">
        <v>2942</v>
      </c>
      <c r="X11" s="282">
        <v>2884</v>
      </c>
      <c r="Y11" s="282">
        <v>2222.0010000000002</v>
      </c>
      <c r="DA11" s="94" t="s">
        <v>1816</v>
      </c>
    </row>
    <row r="12" spans="1:105" ht="12" customHeight="1" x14ac:dyDescent="0.25">
      <c r="A12" s="49" t="s">
        <v>1817</v>
      </c>
      <c r="B12" s="242">
        <v>660.95238095238119</v>
      </c>
      <c r="C12" s="242">
        <v>629.23809523809541</v>
      </c>
      <c r="D12" s="242">
        <v>635.40828402366878</v>
      </c>
      <c r="E12" s="242">
        <v>635.22485207100613</v>
      </c>
      <c r="F12" s="242">
        <v>641.33962264150944</v>
      </c>
      <c r="G12" s="242">
        <v>643.13207547169816</v>
      </c>
      <c r="H12" s="242">
        <v>625.41176470588255</v>
      </c>
      <c r="I12" s="242">
        <v>612.24647754137141</v>
      </c>
      <c r="J12" s="242">
        <v>594.01142857142861</v>
      </c>
      <c r="K12" s="242">
        <v>487.94153664302621</v>
      </c>
      <c r="L12" s="242">
        <v>521.62235294117659</v>
      </c>
      <c r="M12" s="242">
        <v>490.94117647058818</v>
      </c>
      <c r="N12" s="242">
        <v>494.1882352941177</v>
      </c>
      <c r="O12" s="242">
        <v>492.45882352941192</v>
      </c>
      <c r="P12" s="242">
        <v>457.60465116279067</v>
      </c>
      <c r="Q12" s="242">
        <v>474.21176470588239</v>
      </c>
      <c r="R12" s="242">
        <v>533.53293413173674</v>
      </c>
      <c r="S12" s="242">
        <v>491.69302325581401</v>
      </c>
      <c r="T12" s="242">
        <v>491.13953488372101</v>
      </c>
      <c r="U12" s="242">
        <v>361.98898876404502</v>
      </c>
      <c r="V12" s="242">
        <v>377.6158192090395</v>
      </c>
      <c r="W12" s="242">
        <v>368.19101123595499</v>
      </c>
      <c r="X12" s="242">
        <v>361.02247191011242</v>
      </c>
      <c r="Y12" s="242">
        <v>279.20237078651689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152.2222222222222</v>
      </c>
      <c r="C15" s="241">
        <v>152.2222222222222</v>
      </c>
      <c r="D15" s="241">
        <v>139.96552620308969</v>
      </c>
      <c r="E15" s="241">
        <v>139.96552620308969</v>
      </c>
      <c r="F15" s="241">
        <v>139.96552620308969</v>
      </c>
      <c r="G15" s="241">
        <v>127.7088301839572</v>
      </c>
      <c r="H15" s="241">
        <v>188.9923102796198</v>
      </c>
      <c r="I15" s="241">
        <v>188.9923102796198</v>
      </c>
      <c r="J15" s="241">
        <v>176.7356142604873</v>
      </c>
      <c r="K15" s="241">
        <v>176.7356142604873</v>
      </c>
      <c r="L15" s="241">
        <v>176.7356142604873</v>
      </c>
      <c r="M15" s="241">
        <v>164.47891824135479</v>
      </c>
      <c r="N15" s="241">
        <v>164.47891824135479</v>
      </c>
      <c r="O15" s="241">
        <v>164.47891824135479</v>
      </c>
      <c r="P15" s="241">
        <v>164.47891824135479</v>
      </c>
      <c r="Q15" s="241">
        <v>152.2222222222222</v>
      </c>
      <c r="R15" s="241">
        <v>152.2222222222222</v>
      </c>
      <c r="S15" s="241">
        <v>152.2222222222222</v>
      </c>
      <c r="T15" s="241">
        <v>139.96552620308969</v>
      </c>
      <c r="U15" s="241">
        <v>139.96552620308969</v>
      </c>
      <c r="V15" s="241">
        <v>139.96552620308969</v>
      </c>
      <c r="W15" s="241">
        <v>127.7088301839572</v>
      </c>
      <c r="X15" s="241">
        <v>127.7088301839572</v>
      </c>
      <c r="Y15" s="241">
        <v>127.7088301839572</v>
      </c>
      <c r="DA15" s="83" t="s">
        <v>1819</v>
      </c>
    </row>
    <row r="16" spans="1:105" ht="12" customHeight="1" x14ac:dyDescent="0.25">
      <c r="A16" s="107" t="s">
        <v>1815</v>
      </c>
      <c r="B16" s="282">
        <v>3508.4210526315792</v>
      </c>
      <c r="C16" s="282">
        <v>3508.4210526315792</v>
      </c>
      <c r="D16" s="282">
        <v>3860.9903557206599</v>
      </c>
      <c r="E16" s="282">
        <v>3860.9903557206599</v>
      </c>
      <c r="F16" s="282">
        <v>3860.9903557206599</v>
      </c>
      <c r="G16" s="282">
        <v>3860.9903557206599</v>
      </c>
      <c r="H16" s="282">
        <v>3860.9903557206599</v>
      </c>
      <c r="I16" s="282">
        <v>3860.9903557206599</v>
      </c>
      <c r="J16" s="282">
        <v>3860.9903557206599</v>
      </c>
      <c r="K16" s="282">
        <v>3508.4210526315792</v>
      </c>
      <c r="L16" s="282">
        <v>3508.4210526315792</v>
      </c>
      <c r="M16" s="282">
        <v>3155.8517495424981</v>
      </c>
      <c r="N16" s="282">
        <v>3155.8517495424981</v>
      </c>
      <c r="O16" s="282">
        <v>3155.8517495424981</v>
      </c>
      <c r="P16" s="282">
        <v>3155.8517495424981</v>
      </c>
      <c r="Q16" s="282">
        <v>3155.8517495424981</v>
      </c>
      <c r="R16" s="282">
        <v>3155.8517495424981</v>
      </c>
      <c r="S16" s="282">
        <v>3155.8517495424981</v>
      </c>
      <c r="T16" s="282">
        <v>3155.8517495424981</v>
      </c>
      <c r="U16" s="282">
        <v>3155.8517495424981</v>
      </c>
      <c r="V16" s="282">
        <v>3155.8517495424981</v>
      </c>
      <c r="W16" s="282">
        <v>3155.8517495424981</v>
      </c>
      <c r="X16" s="282">
        <v>3155.8517495424981</v>
      </c>
      <c r="Y16" s="282">
        <v>3155.8517495424981</v>
      </c>
      <c r="DA16" s="94" t="s">
        <v>1820</v>
      </c>
    </row>
    <row r="17" spans="1:105" ht="12" customHeight="1" x14ac:dyDescent="0.25">
      <c r="A17" s="49" t="s">
        <v>1817</v>
      </c>
      <c r="B17" s="242">
        <v>734.39153439153461</v>
      </c>
      <c r="C17" s="242">
        <v>668.39809519271125</v>
      </c>
      <c r="D17" s="242">
        <v>734.39153439153461</v>
      </c>
      <c r="E17" s="242">
        <v>734.39153439153461</v>
      </c>
      <c r="F17" s="242">
        <v>734.39153439153461</v>
      </c>
      <c r="G17" s="242">
        <v>734.39153439153461</v>
      </c>
      <c r="H17" s="242">
        <v>668.39809519271125</v>
      </c>
      <c r="I17" s="242">
        <v>668.39809519271125</v>
      </c>
      <c r="J17" s="242">
        <v>668.39809519271125</v>
      </c>
      <c r="K17" s="242">
        <v>668.39809519271125</v>
      </c>
      <c r="L17" s="242">
        <v>602.4046559938879</v>
      </c>
      <c r="M17" s="242">
        <v>536.41121679506455</v>
      </c>
      <c r="N17" s="242">
        <v>536.41121679506455</v>
      </c>
      <c r="O17" s="242">
        <v>536.41121679506455</v>
      </c>
      <c r="P17" s="242">
        <v>536.41121679506455</v>
      </c>
      <c r="Q17" s="242">
        <v>536.41121679506455</v>
      </c>
      <c r="R17" s="242">
        <v>602.4046559938879</v>
      </c>
      <c r="S17" s="242">
        <v>536.41121679506455</v>
      </c>
      <c r="T17" s="242">
        <v>536.41121679506455</v>
      </c>
      <c r="U17" s="242">
        <v>470.41777759624108</v>
      </c>
      <c r="V17" s="242">
        <v>404.42433839741773</v>
      </c>
      <c r="W17" s="242">
        <v>404.42433839741773</v>
      </c>
      <c r="X17" s="242">
        <v>404.42433839741773</v>
      </c>
      <c r="Y17" s="242">
        <v>404.42433839741773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61.283480095662661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352.56930308908102</v>
      </c>
      <c r="D20" s="282">
        <v>352.56930308908102</v>
      </c>
      <c r="E20" s="282">
        <v>0</v>
      </c>
      <c r="F20" s="282">
        <v>352.56930308908102</v>
      </c>
      <c r="G20" s="282">
        <v>0</v>
      </c>
      <c r="H20" s="282">
        <v>352.56930308908102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352.56930308908102</v>
      </c>
      <c r="Q20" s="282">
        <v>0</v>
      </c>
      <c r="R20" s="282">
        <v>352.56930308908102</v>
      </c>
      <c r="S20" s="282">
        <v>0</v>
      </c>
      <c r="T20" s="282">
        <v>0</v>
      </c>
      <c r="U20" s="282">
        <v>352.56930308908102</v>
      </c>
      <c r="V20" s="282">
        <v>0</v>
      </c>
      <c r="W20" s="282">
        <v>352.56930308908102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0</v>
      </c>
      <c r="D21" s="242">
        <v>131.98687839764679</v>
      </c>
      <c r="E21" s="242">
        <v>0</v>
      </c>
      <c r="F21" s="242">
        <v>65.993439198823395</v>
      </c>
      <c r="G21" s="242">
        <v>0</v>
      </c>
      <c r="H21" s="242">
        <v>0</v>
      </c>
      <c r="I21" s="242">
        <v>0</v>
      </c>
      <c r="J21" s="242">
        <v>65.993439198823395</v>
      </c>
      <c r="K21" s="242">
        <v>0</v>
      </c>
      <c r="L21" s="242">
        <v>0</v>
      </c>
      <c r="M21" s="242">
        <v>0</v>
      </c>
      <c r="N21" s="242">
        <v>0</v>
      </c>
      <c r="O21" s="242">
        <v>65.993439198823395</v>
      </c>
      <c r="P21" s="242">
        <v>0</v>
      </c>
      <c r="Q21" s="242">
        <v>65.993439198823395</v>
      </c>
      <c r="R21" s="242">
        <v>65.993439198823395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65.993439198823395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12.256696019132505</v>
      </c>
      <c r="E23" s="241">
        <f t="shared" si="2"/>
        <v>0</v>
      </c>
      <c r="F23" s="241">
        <f t="shared" si="2"/>
        <v>0</v>
      </c>
      <c r="G23" s="241">
        <f t="shared" si="2"/>
        <v>12.256696019132491</v>
      </c>
      <c r="H23" s="241">
        <f t="shared" si="2"/>
        <v>0</v>
      </c>
      <c r="I23" s="241">
        <f t="shared" si="2"/>
        <v>0</v>
      </c>
      <c r="J23" s="241">
        <f t="shared" si="2"/>
        <v>12.256696019132505</v>
      </c>
      <c r="K23" s="241">
        <f t="shared" si="2"/>
        <v>0</v>
      </c>
      <c r="L23" s="241">
        <f t="shared" si="2"/>
        <v>0</v>
      </c>
      <c r="M23" s="241">
        <f t="shared" si="2"/>
        <v>12.256696019132505</v>
      </c>
      <c r="N23" s="241">
        <f t="shared" si="2"/>
        <v>0</v>
      </c>
      <c r="O23" s="241">
        <f t="shared" si="2"/>
        <v>0</v>
      </c>
      <c r="P23" s="241">
        <f t="shared" si="2"/>
        <v>0</v>
      </c>
      <c r="Q23" s="241">
        <f t="shared" si="2"/>
        <v>12.25669601913259</v>
      </c>
      <c r="R23" s="241">
        <f t="shared" si="2"/>
        <v>0</v>
      </c>
      <c r="S23" s="241">
        <f t="shared" si="2"/>
        <v>0</v>
      </c>
      <c r="T23" s="241">
        <f t="shared" si="2"/>
        <v>12.256696019132505</v>
      </c>
      <c r="U23" s="241">
        <f t="shared" si="2"/>
        <v>0</v>
      </c>
      <c r="V23" s="241">
        <f t="shared" si="2"/>
        <v>0</v>
      </c>
      <c r="W23" s="241">
        <f t="shared" si="2"/>
        <v>12.256696019132491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352.56930308908113</v>
      </c>
      <c r="D24" s="282">
        <f t="shared" si="3"/>
        <v>0</v>
      </c>
      <c r="E24" s="282">
        <f t="shared" si="3"/>
        <v>0</v>
      </c>
      <c r="F24" s="282">
        <f t="shared" si="3"/>
        <v>352.56930308908068</v>
      </c>
      <c r="G24" s="282">
        <f t="shared" si="3"/>
        <v>0</v>
      </c>
      <c r="H24" s="282">
        <f t="shared" si="3"/>
        <v>352.56930308908068</v>
      </c>
      <c r="I24" s="282">
        <f t="shared" si="3"/>
        <v>0</v>
      </c>
      <c r="J24" s="282">
        <f t="shared" si="3"/>
        <v>0</v>
      </c>
      <c r="K24" s="282">
        <f t="shared" si="3"/>
        <v>352.56930308908068</v>
      </c>
      <c r="L24" s="282">
        <f t="shared" si="3"/>
        <v>0</v>
      </c>
      <c r="M24" s="282">
        <f t="shared" si="3"/>
        <v>352.56930308908113</v>
      </c>
      <c r="N24" s="282">
        <f t="shared" si="3"/>
        <v>0</v>
      </c>
      <c r="O24" s="282">
        <f t="shared" si="3"/>
        <v>0</v>
      </c>
      <c r="P24" s="282">
        <f t="shared" si="3"/>
        <v>352.56930308908113</v>
      </c>
      <c r="Q24" s="282">
        <f t="shared" si="3"/>
        <v>0</v>
      </c>
      <c r="R24" s="282">
        <f t="shared" si="3"/>
        <v>352.56930308908113</v>
      </c>
      <c r="S24" s="282">
        <f t="shared" si="3"/>
        <v>0</v>
      </c>
      <c r="T24" s="282">
        <f t="shared" si="3"/>
        <v>0</v>
      </c>
      <c r="U24" s="282">
        <f t="shared" si="3"/>
        <v>352.56930308908113</v>
      </c>
      <c r="V24" s="282">
        <f t="shared" si="3"/>
        <v>0</v>
      </c>
      <c r="W24" s="282">
        <f t="shared" si="3"/>
        <v>352.56930308908113</v>
      </c>
      <c r="X24" s="282">
        <f t="shared" si="3"/>
        <v>0</v>
      </c>
      <c r="Y24" s="282">
        <f t="shared" si="3"/>
        <v>0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65.993439198823353</v>
      </c>
      <c r="D25" s="242">
        <f t="shared" si="4"/>
        <v>65.993439198823467</v>
      </c>
      <c r="E25" s="242">
        <f t="shared" si="4"/>
        <v>0</v>
      </c>
      <c r="F25" s="242">
        <f t="shared" si="4"/>
        <v>65.993439198823353</v>
      </c>
      <c r="G25" s="242">
        <f t="shared" si="4"/>
        <v>0</v>
      </c>
      <c r="H25" s="242">
        <f t="shared" si="4"/>
        <v>65.993439198823353</v>
      </c>
      <c r="I25" s="242">
        <f t="shared" si="4"/>
        <v>0</v>
      </c>
      <c r="J25" s="242">
        <f t="shared" si="4"/>
        <v>65.993439198823353</v>
      </c>
      <c r="K25" s="242">
        <f t="shared" si="4"/>
        <v>0</v>
      </c>
      <c r="L25" s="242">
        <f t="shared" si="4"/>
        <v>65.993439198823353</v>
      </c>
      <c r="M25" s="242">
        <f t="shared" si="4"/>
        <v>65.993439198823353</v>
      </c>
      <c r="N25" s="242">
        <f t="shared" si="4"/>
        <v>0</v>
      </c>
      <c r="O25" s="242">
        <f t="shared" si="4"/>
        <v>65.993439198823353</v>
      </c>
      <c r="P25" s="242">
        <f t="shared" si="4"/>
        <v>0</v>
      </c>
      <c r="Q25" s="242">
        <f t="shared" si="4"/>
        <v>65.993439198823353</v>
      </c>
      <c r="R25" s="242">
        <f t="shared" si="4"/>
        <v>0</v>
      </c>
      <c r="S25" s="242">
        <f t="shared" si="4"/>
        <v>65.993439198823353</v>
      </c>
      <c r="T25" s="242">
        <f t="shared" si="4"/>
        <v>0</v>
      </c>
      <c r="U25" s="242">
        <f t="shared" si="4"/>
        <v>65.993439198823467</v>
      </c>
      <c r="V25" s="242">
        <f t="shared" si="4"/>
        <v>65.993439198823353</v>
      </c>
      <c r="W25" s="242">
        <f t="shared" si="4"/>
        <v>0</v>
      </c>
      <c r="X25" s="242">
        <f t="shared" si="4"/>
        <v>65.99343919882341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15.2222222222222</v>
      </c>
      <c r="C27" s="241">
        <f t="shared" si="5"/>
        <v>22.7222222222222</v>
      </c>
      <c r="D27" s="241">
        <f t="shared" si="5"/>
        <v>21.965526203089695</v>
      </c>
      <c r="E27" s="241">
        <f t="shared" si="5"/>
        <v>15.965526203089695</v>
      </c>
      <c r="F27" s="241">
        <f t="shared" si="5"/>
        <v>20.965526203089695</v>
      </c>
      <c r="G27" s="241">
        <f t="shared" si="5"/>
        <v>10.708830183957204</v>
      </c>
      <c r="H27" s="241">
        <f t="shared" si="5"/>
        <v>11.992310279619801</v>
      </c>
      <c r="I27" s="241">
        <f t="shared" si="5"/>
        <v>49.612310279619805</v>
      </c>
      <c r="J27" s="241">
        <f t="shared" si="5"/>
        <v>35.175614260487293</v>
      </c>
      <c r="K27" s="241">
        <f t="shared" si="5"/>
        <v>105.22561426048729</v>
      </c>
      <c r="L27" s="241">
        <f t="shared" si="5"/>
        <v>79.875614260487296</v>
      </c>
      <c r="M27" s="241">
        <f t="shared" si="5"/>
        <v>130.47891824135479</v>
      </c>
      <c r="N27" s="241">
        <f t="shared" si="5"/>
        <v>125.07891824135478</v>
      </c>
      <c r="O27" s="241">
        <f t="shared" si="5"/>
        <v>123.8789182413548</v>
      </c>
      <c r="P27" s="241">
        <f t="shared" si="5"/>
        <v>120.47891824135479</v>
      </c>
      <c r="Q27" s="241">
        <f t="shared" si="5"/>
        <v>108.0222222222222</v>
      </c>
      <c r="R27" s="241">
        <f t="shared" si="5"/>
        <v>123.2222222222222</v>
      </c>
      <c r="S27" s="241">
        <f t="shared" si="5"/>
        <v>114.82222222222219</v>
      </c>
      <c r="T27" s="241">
        <f t="shared" si="5"/>
        <v>102.96552620308969</v>
      </c>
      <c r="U27" s="241">
        <f t="shared" si="5"/>
        <v>106.1455262030897</v>
      </c>
      <c r="V27" s="241">
        <f t="shared" si="5"/>
        <v>102.96552620308969</v>
      </c>
      <c r="W27" s="241">
        <f t="shared" si="5"/>
        <v>90.708830183957204</v>
      </c>
      <c r="X27" s="241">
        <f t="shared" si="5"/>
        <v>90.708830183957204</v>
      </c>
      <c r="Y27" s="241">
        <f t="shared" si="5"/>
        <v>90.708830183957204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175.42105263157919</v>
      </c>
      <c r="C28" s="282">
        <f t="shared" si="6"/>
        <v>334.42105263157919</v>
      </c>
      <c r="D28" s="282">
        <f t="shared" si="6"/>
        <v>514.99035572065986</v>
      </c>
      <c r="E28" s="282">
        <f t="shared" si="6"/>
        <v>521.99035572065986</v>
      </c>
      <c r="F28" s="282">
        <f t="shared" si="6"/>
        <v>401.99035572065986</v>
      </c>
      <c r="G28" s="282">
        <f t="shared" si="6"/>
        <v>389.99035572065986</v>
      </c>
      <c r="H28" s="282">
        <f t="shared" si="6"/>
        <v>493.99035572065986</v>
      </c>
      <c r="I28" s="282">
        <f t="shared" si="6"/>
        <v>636.99035572065986</v>
      </c>
      <c r="J28" s="282">
        <f t="shared" si="6"/>
        <v>883.99035572065986</v>
      </c>
      <c r="K28" s="282">
        <f t="shared" si="6"/>
        <v>899.42105263157919</v>
      </c>
      <c r="L28" s="282">
        <f t="shared" si="6"/>
        <v>649.42105263157919</v>
      </c>
      <c r="M28" s="282">
        <f t="shared" si="6"/>
        <v>407.85174954249806</v>
      </c>
      <c r="N28" s="282">
        <f t="shared" si="6"/>
        <v>394.85174954249806</v>
      </c>
      <c r="O28" s="282">
        <f t="shared" si="6"/>
        <v>405.85174954249806</v>
      </c>
      <c r="P28" s="282">
        <f t="shared" si="6"/>
        <v>388.85174954249806</v>
      </c>
      <c r="Q28" s="282">
        <f t="shared" si="6"/>
        <v>512.85174954249806</v>
      </c>
      <c r="R28" s="282">
        <f t="shared" si="6"/>
        <v>484.85174954249806</v>
      </c>
      <c r="S28" s="282">
        <f t="shared" si="6"/>
        <v>172.85174954249806</v>
      </c>
      <c r="T28" s="282">
        <f t="shared" si="6"/>
        <v>175.85174954249806</v>
      </c>
      <c r="U28" s="282">
        <f t="shared" si="6"/>
        <v>260.85174954249806</v>
      </c>
      <c r="V28" s="282">
        <f t="shared" si="6"/>
        <v>286.85174954249806</v>
      </c>
      <c r="W28" s="282">
        <f t="shared" si="6"/>
        <v>213.85174954249806</v>
      </c>
      <c r="X28" s="282">
        <f t="shared" si="6"/>
        <v>271.85174954249806</v>
      </c>
      <c r="Y28" s="282">
        <f t="shared" si="6"/>
        <v>933.85074954249785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73.439153439153415</v>
      </c>
      <c r="C29" s="242">
        <f t="shared" si="7"/>
        <v>39.159999954615841</v>
      </c>
      <c r="D29" s="242">
        <f t="shared" si="7"/>
        <v>98.983250367865821</v>
      </c>
      <c r="E29" s="242">
        <f t="shared" si="7"/>
        <v>99.16668232052848</v>
      </c>
      <c r="F29" s="242">
        <f t="shared" si="7"/>
        <v>93.05191175002517</v>
      </c>
      <c r="G29" s="242">
        <f t="shared" si="7"/>
        <v>91.259458919836447</v>
      </c>
      <c r="H29" s="242">
        <f t="shared" si="7"/>
        <v>42.986330486828706</v>
      </c>
      <c r="I29" s="242">
        <f t="shared" si="7"/>
        <v>56.151617651339848</v>
      </c>
      <c r="J29" s="242">
        <f t="shared" si="7"/>
        <v>74.386666621282643</v>
      </c>
      <c r="K29" s="242">
        <f t="shared" si="7"/>
        <v>180.45655854968504</v>
      </c>
      <c r="L29" s="242">
        <f t="shared" si="7"/>
        <v>80.782303052711313</v>
      </c>
      <c r="M29" s="242">
        <f t="shared" si="7"/>
        <v>45.470040324476372</v>
      </c>
      <c r="N29" s="242">
        <f t="shared" si="7"/>
        <v>42.222981500946844</v>
      </c>
      <c r="O29" s="242">
        <f t="shared" si="7"/>
        <v>43.952393265652631</v>
      </c>
      <c r="P29" s="242">
        <f t="shared" si="7"/>
        <v>78.806565632273873</v>
      </c>
      <c r="Q29" s="242">
        <f t="shared" si="7"/>
        <v>62.199452089182159</v>
      </c>
      <c r="R29" s="242">
        <f t="shared" si="7"/>
        <v>68.871721862151162</v>
      </c>
      <c r="S29" s="242">
        <f t="shared" si="7"/>
        <v>44.718193539250535</v>
      </c>
      <c r="T29" s="242">
        <f t="shared" si="7"/>
        <v>45.271681911343535</v>
      </c>
      <c r="U29" s="242">
        <f t="shared" si="7"/>
        <v>108.42878883219606</v>
      </c>
      <c r="V29" s="242">
        <f t="shared" si="7"/>
        <v>26.808519188378227</v>
      </c>
      <c r="W29" s="242">
        <f t="shared" si="7"/>
        <v>36.233327161462739</v>
      </c>
      <c r="X29" s="242">
        <f t="shared" si="7"/>
        <v>43.401866487305313</v>
      </c>
      <c r="Y29" s="242">
        <f t="shared" si="7"/>
        <v>125.22196761090083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1009.413499570077</v>
      </c>
      <c r="C32" s="210">
        <v>955.79982803095436</v>
      </c>
      <c r="D32" s="210">
        <v>995.85657781599298</v>
      </c>
      <c r="E32" s="210">
        <v>965.16268271711078</v>
      </c>
      <c r="F32" s="210">
        <v>971.15786758383479</v>
      </c>
      <c r="G32" s="210">
        <v>958.63516766981934</v>
      </c>
      <c r="H32" s="210">
        <v>948.85184866723978</v>
      </c>
      <c r="I32" s="210">
        <v>903.11539122957856</v>
      </c>
      <c r="J32" s="210">
        <v>845.08564058469472</v>
      </c>
      <c r="K32" s="210">
        <v>693.5978503869303</v>
      </c>
      <c r="L32" s="210">
        <v>724.92235597592423</v>
      </c>
      <c r="M32" s="210">
        <v>676.94307824591556</v>
      </c>
      <c r="N32" s="210">
        <v>678.24488392089427</v>
      </c>
      <c r="O32" s="210">
        <v>682.58701633705925</v>
      </c>
      <c r="P32" s="210">
        <v>600.44084264832327</v>
      </c>
      <c r="Q32" s="210">
        <v>606.28538263112637</v>
      </c>
      <c r="R32" s="210">
        <v>614.70257953568353</v>
      </c>
      <c r="S32" s="210">
        <v>627.17773000859847</v>
      </c>
      <c r="T32" s="210">
        <v>596.7272570937231</v>
      </c>
      <c r="U32" s="210">
        <v>552.00163370593282</v>
      </c>
      <c r="V32" s="210">
        <v>546.8825451418744</v>
      </c>
      <c r="W32" s="210">
        <v>494.30756663800508</v>
      </c>
      <c r="X32" s="210">
        <v>476.56233877901968</v>
      </c>
      <c r="Y32" s="210">
        <v>395.90816852966452</v>
      </c>
      <c r="DA32" s="109" t="s">
        <v>1825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2.108856405846947</v>
      </c>
      <c r="C34" s="204">
        <f t="shared" si="8"/>
        <v>2.108856405846947</v>
      </c>
      <c r="D34" s="204">
        <f t="shared" si="8"/>
        <v>2.108856405846947</v>
      </c>
      <c r="E34" s="204">
        <f t="shared" si="8"/>
        <v>2.108856405846947</v>
      </c>
      <c r="F34" s="204">
        <f t="shared" si="8"/>
        <v>0</v>
      </c>
      <c r="G34" s="204">
        <f t="shared" si="8"/>
        <v>0</v>
      </c>
      <c r="H34" s="204">
        <f t="shared" si="8"/>
        <v>1.07944969905417</v>
      </c>
      <c r="I34" s="204">
        <f t="shared" si="8"/>
        <v>1.07944969905417</v>
      </c>
      <c r="J34" s="204">
        <f t="shared" si="8"/>
        <v>1.07944969905417</v>
      </c>
      <c r="K34" s="204">
        <f t="shared" si="8"/>
        <v>0</v>
      </c>
      <c r="L34" s="204">
        <f t="shared" si="8"/>
        <v>0</v>
      </c>
      <c r="M34" s="204">
        <f t="shared" si="8"/>
        <v>1.07944969905417</v>
      </c>
      <c r="N34" s="204">
        <f t="shared" si="8"/>
        <v>0</v>
      </c>
      <c r="O34" s="204">
        <f t="shared" si="8"/>
        <v>0</v>
      </c>
      <c r="P34" s="204">
        <f t="shared" si="8"/>
        <v>0</v>
      </c>
      <c r="Q34" s="204">
        <f t="shared" si="8"/>
        <v>0.71470335339638869</v>
      </c>
      <c r="R34" s="204">
        <f t="shared" si="8"/>
        <v>0.77136715391229571</v>
      </c>
      <c r="S34" s="204">
        <f t="shared" si="8"/>
        <v>0.87007738607050733</v>
      </c>
      <c r="T34" s="204">
        <f t="shared" si="8"/>
        <v>0.7986242476354255</v>
      </c>
      <c r="U34" s="204">
        <f t="shared" si="8"/>
        <v>0.92132416165090281</v>
      </c>
      <c r="V34" s="204">
        <f t="shared" si="8"/>
        <v>0.62553740326741181</v>
      </c>
      <c r="W34" s="204">
        <f t="shared" si="8"/>
        <v>0.68581255374032679</v>
      </c>
      <c r="X34" s="204">
        <f t="shared" si="8"/>
        <v>0.63766122098022349</v>
      </c>
      <c r="Y34" s="204">
        <f t="shared" si="8"/>
        <v>1.2073086844368019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1.07944969905417</v>
      </c>
      <c r="C36" s="204">
        <v>1.07944969905417</v>
      </c>
      <c r="D36" s="204">
        <v>1.07944969905417</v>
      </c>
      <c r="E36" s="204">
        <v>1.07944969905417</v>
      </c>
      <c r="F36" s="204">
        <v>0</v>
      </c>
      <c r="G36" s="204">
        <v>0</v>
      </c>
      <c r="H36" s="204">
        <v>1.07944969905417</v>
      </c>
      <c r="I36" s="204">
        <v>1.07944969905417</v>
      </c>
      <c r="J36" s="204">
        <v>1.07944969905417</v>
      </c>
      <c r="K36" s="204">
        <v>0</v>
      </c>
      <c r="L36" s="204">
        <v>0</v>
      </c>
      <c r="M36" s="204">
        <v>1.07944969905417</v>
      </c>
      <c r="N36" s="204">
        <v>0</v>
      </c>
      <c r="O36" s="204">
        <v>0</v>
      </c>
      <c r="P36" s="204">
        <v>0</v>
      </c>
      <c r="Q36" s="204">
        <v>0.45881341358555461</v>
      </c>
      <c r="R36" s="204">
        <v>0.55597592433361998</v>
      </c>
      <c r="S36" s="204">
        <v>0.56242476354256232</v>
      </c>
      <c r="T36" s="204">
        <v>0.42751504729148748</v>
      </c>
      <c r="U36" s="204">
        <v>0.46638005159071372</v>
      </c>
      <c r="V36" s="204">
        <v>0.32166809974204641</v>
      </c>
      <c r="W36" s="204">
        <v>0.50842648323301809</v>
      </c>
      <c r="X36" s="204">
        <v>0.50197764402407563</v>
      </c>
      <c r="Y36" s="204">
        <v>1.0427343078245921</v>
      </c>
      <c r="DA36" s="71" t="s">
        <v>1828</v>
      </c>
    </row>
    <row r="37" spans="1:105" ht="12" customHeight="1" x14ac:dyDescent="0.25">
      <c r="A37" s="18" t="s">
        <v>71</v>
      </c>
      <c r="B37" s="204">
        <v>1.029406706792777</v>
      </c>
      <c r="C37" s="204">
        <v>1.029406706792777</v>
      </c>
      <c r="D37" s="204">
        <v>1.029406706792777</v>
      </c>
      <c r="E37" s="204">
        <v>1.029406706792777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0.25588993981083402</v>
      </c>
      <c r="R37" s="204">
        <v>0.21539122957867579</v>
      </c>
      <c r="S37" s="204">
        <v>0.30765262252794501</v>
      </c>
      <c r="T37" s="204">
        <v>0.37110920034393807</v>
      </c>
      <c r="U37" s="204">
        <v>0.45494411006018909</v>
      </c>
      <c r="V37" s="204">
        <v>0.3038693035253654</v>
      </c>
      <c r="W37" s="204">
        <v>0.1773860705073087</v>
      </c>
      <c r="X37" s="204">
        <v>0.13499570077386069</v>
      </c>
      <c r="Y37" s="204">
        <v>0.16173688736027511</v>
      </c>
      <c r="DA37" s="71" t="s">
        <v>1829</v>
      </c>
    </row>
    <row r="38" spans="1:105" ht="12" customHeight="1" x14ac:dyDescent="0.25">
      <c r="A38" s="18" t="s">
        <v>32</v>
      </c>
      <c r="B38" s="204">
        <v>0</v>
      </c>
      <c r="C38" s="204">
        <v>0</v>
      </c>
      <c r="D38" s="204">
        <v>0</v>
      </c>
      <c r="E38" s="204">
        <v>0</v>
      </c>
      <c r="F38" s="204">
        <v>0</v>
      </c>
      <c r="G38" s="204">
        <v>0</v>
      </c>
      <c r="H38" s="204">
        <v>0</v>
      </c>
      <c r="I38" s="204">
        <v>0</v>
      </c>
      <c r="J38" s="204">
        <v>0</v>
      </c>
      <c r="K38" s="204">
        <v>0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6.878761822871883E-4</v>
      </c>
      <c r="Y39" s="204">
        <v>2.8374892519346519E-3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491.30648254974011</v>
      </c>
      <c r="C40" s="204">
        <f t="shared" si="9"/>
        <v>462.99284135368589</v>
      </c>
      <c r="D40" s="204">
        <f t="shared" si="9"/>
        <v>487.83450574362979</v>
      </c>
      <c r="E40" s="204">
        <f t="shared" si="9"/>
        <v>454.58071934593409</v>
      </c>
      <c r="F40" s="204">
        <f t="shared" si="9"/>
        <v>450.5691970706057</v>
      </c>
      <c r="G40" s="204">
        <f t="shared" si="9"/>
        <v>476.58424315987457</v>
      </c>
      <c r="H40" s="204">
        <f t="shared" si="9"/>
        <v>464.07257758274221</v>
      </c>
      <c r="I40" s="204">
        <f t="shared" si="9"/>
        <v>419.70304415851223</v>
      </c>
      <c r="J40" s="204">
        <f t="shared" si="9"/>
        <v>365.73402083343439</v>
      </c>
      <c r="K40" s="204">
        <f t="shared" si="9"/>
        <v>328.71016539453501</v>
      </c>
      <c r="L40" s="204">
        <f t="shared" si="9"/>
        <v>358.49463978980492</v>
      </c>
      <c r="M40" s="204">
        <f t="shared" si="9"/>
        <v>319.3642341706153</v>
      </c>
      <c r="N40" s="204">
        <f t="shared" si="9"/>
        <v>322.00204864592178</v>
      </c>
      <c r="O40" s="204">
        <f t="shared" si="9"/>
        <v>322.62072318625752</v>
      </c>
      <c r="P40" s="204">
        <f t="shared" si="9"/>
        <v>297.08484570855381</v>
      </c>
      <c r="Q40" s="204">
        <f t="shared" si="9"/>
        <v>349.0285073780779</v>
      </c>
      <c r="R40" s="204">
        <f t="shared" si="9"/>
        <v>349.97261833446328</v>
      </c>
      <c r="S40" s="204">
        <f t="shared" si="9"/>
        <v>357.86290335495772</v>
      </c>
      <c r="T40" s="204">
        <f t="shared" si="9"/>
        <v>340.4221806711181</v>
      </c>
      <c r="U40" s="204">
        <f t="shared" si="9"/>
        <v>306.64214992849622</v>
      </c>
      <c r="V40" s="204">
        <f t="shared" si="9"/>
        <v>305.52689491257541</v>
      </c>
      <c r="W40" s="204">
        <f t="shared" si="9"/>
        <v>311.5270235046616</v>
      </c>
      <c r="X40" s="204">
        <f t="shared" si="9"/>
        <v>295.23821682734928</v>
      </c>
      <c r="Y40" s="204">
        <f t="shared" si="9"/>
        <v>234.63477229713271</v>
      </c>
      <c r="DA40" s="71"/>
    </row>
    <row r="41" spans="1:105" ht="12" customHeight="1" x14ac:dyDescent="0.25">
      <c r="A41" s="18" t="s">
        <v>73</v>
      </c>
      <c r="B41" s="204">
        <v>491.30648254974011</v>
      </c>
      <c r="C41" s="204">
        <v>462.99284135368589</v>
      </c>
      <c r="D41" s="204">
        <v>487.83450574362979</v>
      </c>
      <c r="E41" s="204">
        <v>454.58071934593409</v>
      </c>
      <c r="F41" s="204">
        <v>450.5691970706057</v>
      </c>
      <c r="G41" s="204">
        <v>476.58424315987457</v>
      </c>
      <c r="H41" s="204">
        <v>464.07257758274221</v>
      </c>
      <c r="I41" s="204">
        <v>419.70304415851223</v>
      </c>
      <c r="J41" s="204">
        <v>365.73402083343439</v>
      </c>
      <c r="K41" s="204">
        <v>328.71016539453501</v>
      </c>
      <c r="L41" s="204">
        <v>358.49463978980492</v>
      </c>
      <c r="M41" s="204">
        <v>319.3642341706153</v>
      </c>
      <c r="N41" s="204">
        <v>322.00204864592178</v>
      </c>
      <c r="O41" s="204">
        <v>322.62072318625752</v>
      </c>
      <c r="P41" s="204">
        <v>297.08484570855381</v>
      </c>
      <c r="Q41" s="204">
        <v>349.0285073780779</v>
      </c>
      <c r="R41" s="204">
        <v>349.97261833446328</v>
      </c>
      <c r="S41" s="204">
        <v>357.86290335495772</v>
      </c>
      <c r="T41" s="204">
        <v>340.4221806711181</v>
      </c>
      <c r="U41" s="204">
        <v>306.64214992849622</v>
      </c>
      <c r="V41" s="204">
        <v>305.52689491257541</v>
      </c>
      <c r="W41" s="204">
        <v>311.5270235046616</v>
      </c>
      <c r="X41" s="204">
        <v>295.23821682734928</v>
      </c>
      <c r="Y41" s="204">
        <v>234.63477229713271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3.8313506402855961</v>
      </c>
      <c r="C43" s="204">
        <f t="shared" si="10"/>
        <v>3.6961526273974119</v>
      </c>
      <c r="D43" s="204">
        <f t="shared" si="10"/>
        <v>3.9929233191387818</v>
      </c>
      <c r="E43" s="204">
        <f t="shared" si="10"/>
        <v>2.6118000005835138</v>
      </c>
      <c r="F43" s="204">
        <f t="shared" si="10"/>
        <v>4.222978337820769</v>
      </c>
      <c r="G43" s="204">
        <f t="shared" si="10"/>
        <v>3.4276227042698051</v>
      </c>
      <c r="H43" s="204">
        <f t="shared" si="10"/>
        <v>4.168952941763342</v>
      </c>
      <c r="I43" s="204">
        <f t="shared" si="10"/>
        <v>3.7430435457010609</v>
      </c>
      <c r="J43" s="204">
        <f t="shared" si="10"/>
        <v>3.5946120126532879</v>
      </c>
      <c r="K43" s="204">
        <f t="shared" si="10"/>
        <v>4.3927580792397469</v>
      </c>
      <c r="L43" s="204">
        <f t="shared" si="10"/>
        <v>4.0459449049499474</v>
      </c>
      <c r="M43" s="204">
        <f t="shared" si="10"/>
        <v>3.6189128629186018</v>
      </c>
      <c r="N43" s="204">
        <f t="shared" si="10"/>
        <v>3.7588283962105362</v>
      </c>
      <c r="O43" s="204">
        <f t="shared" si="10"/>
        <v>4.3199474930202442</v>
      </c>
      <c r="P43" s="204">
        <f t="shared" si="10"/>
        <v>5.7587484444986332</v>
      </c>
      <c r="Q43" s="204">
        <f t="shared" si="10"/>
        <v>6.1030489417844516</v>
      </c>
      <c r="R43" s="204">
        <f t="shared" si="10"/>
        <v>6.2283274952873233</v>
      </c>
      <c r="S43" s="204">
        <f t="shared" si="10"/>
        <v>6.6961680121962175</v>
      </c>
      <c r="T43" s="204">
        <f t="shared" si="10"/>
        <v>10.364319758804463</v>
      </c>
      <c r="U43" s="204">
        <f t="shared" si="10"/>
        <v>10.535494095579487</v>
      </c>
      <c r="V43" s="204">
        <f t="shared" si="10"/>
        <v>12.282219446839916</v>
      </c>
      <c r="W43" s="204">
        <f t="shared" si="10"/>
        <v>13.21175551511481</v>
      </c>
      <c r="X43" s="204">
        <f t="shared" si="10"/>
        <v>13.848283602573243</v>
      </c>
      <c r="Y43" s="204">
        <f t="shared" si="10"/>
        <v>16.471848511121728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0.39148753224419602</v>
      </c>
      <c r="R44" s="204">
        <v>0.27730008598452283</v>
      </c>
      <c r="S44" s="204">
        <v>0.40739466895958731</v>
      </c>
      <c r="T44" s="204">
        <v>0.3548581255374032</v>
      </c>
      <c r="U44" s="204">
        <v>0.69131556319862408</v>
      </c>
      <c r="V44" s="204">
        <v>0.78581255374032666</v>
      </c>
      <c r="W44" s="204">
        <v>1.02244196044712</v>
      </c>
      <c r="X44" s="204">
        <v>0.87730008598452269</v>
      </c>
      <c r="Y44" s="204">
        <v>4.446603611349957</v>
      </c>
      <c r="DA44" s="71" t="s">
        <v>1834</v>
      </c>
    </row>
    <row r="45" spans="1:105" ht="12" customHeight="1" x14ac:dyDescent="0.25">
      <c r="A45" s="18" t="s">
        <v>74</v>
      </c>
      <c r="B45" s="204">
        <v>3.8313506402855961</v>
      </c>
      <c r="C45" s="204">
        <v>3.6961526273974119</v>
      </c>
      <c r="D45" s="204">
        <v>3.9929233191387818</v>
      </c>
      <c r="E45" s="204">
        <v>2.6118000005835138</v>
      </c>
      <c r="F45" s="204">
        <v>4.222978337820769</v>
      </c>
      <c r="G45" s="204">
        <v>3.4276227042698051</v>
      </c>
      <c r="H45" s="204">
        <v>4.168952941763342</v>
      </c>
      <c r="I45" s="204">
        <v>3.7430435457010609</v>
      </c>
      <c r="J45" s="204">
        <v>3.5946120126532879</v>
      </c>
      <c r="K45" s="204">
        <v>4.3927580792397469</v>
      </c>
      <c r="L45" s="204">
        <v>4.0459449049499474</v>
      </c>
      <c r="M45" s="204">
        <v>3.6189128629186018</v>
      </c>
      <c r="N45" s="204">
        <v>3.7588283962105362</v>
      </c>
      <c r="O45" s="204">
        <v>4.3199474930202442</v>
      </c>
      <c r="P45" s="204">
        <v>5.7587484444986332</v>
      </c>
      <c r="Q45" s="204">
        <v>5.7115614095402556</v>
      </c>
      <c r="R45" s="204">
        <v>5.9510274093028004</v>
      </c>
      <c r="S45" s="204">
        <v>6.2887733432366302</v>
      </c>
      <c r="T45" s="204">
        <v>10.00946163326706</v>
      </c>
      <c r="U45" s="204">
        <v>9.8441785323808642</v>
      </c>
      <c r="V45" s="204">
        <v>11.496406893099589</v>
      </c>
      <c r="W45" s="204">
        <v>12.18931355466769</v>
      </c>
      <c r="X45" s="204">
        <v>12.970983516588721</v>
      </c>
      <c r="Y45" s="204">
        <v>12.025244899771771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1839</v>
      </c>
    </row>
    <row r="50" spans="1:105" ht="12" customHeight="1" x14ac:dyDescent="0.25">
      <c r="A50" s="14" t="s">
        <v>39</v>
      </c>
      <c r="B50" s="204">
        <v>185.08168529664661</v>
      </c>
      <c r="C50" s="204">
        <v>175.48005159071371</v>
      </c>
      <c r="D50" s="204">
        <v>174.83516766981941</v>
      </c>
      <c r="E50" s="204">
        <v>188.23447979363709</v>
      </c>
      <c r="F50" s="204">
        <v>199.77067927773001</v>
      </c>
      <c r="G50" s="204">
        <v>166.4994840928633</v>
      </c>
      <c r="H50" s="204">
        <v>163.10782459157349</v>
      </c>
      <c r="I50" s="204">
        <v>161.65090283748921</v>
      </c>
      <c r="J50" s="204">
        <v>163.1556319862425</v>
      </c>
      <c r="K50" s="204">
        <v>126.8749785038693</v>
      </c>
      <c r="L50" s="204">
        <v>131.77128116938951</v>
      </c>
      <c r="M50" s="204">
        <v>138.0051590713671</v>
      </c>
      <c r="N50" s="204">
        <v>137.26474634565781</v>
      </c>
      <c r="O50" s="204">
        <v>137.07368873602749</v>
      </c>
      <c r="P50" s="204">
        <v>99.57489251934652</v>
      </c>
      <c r="Q50" s="204">
        <v>43.268959587274288</v>
      </c>
      <c r="R50" s="204">
        <v>45.509888220120366</v>
      </c>
      <c r="S50" s="204">
        <v>42.870937231298363</v>
      </c>
      <c r="T50" s="204">
        <v>42.683490971625098</v>
      </c>
      <c r="U50" s="204">
        <v>43.616766981943243</v>
      </c>
      <c r="V50" s="204">
        <v>43.272570937231293</v>
      </c>
      <c r="W50" s="204">
        <v>3.3877042132416162</v>
      </c>
      <c r="X50" s="204">
        <v>4.0145313843508168</v>
      </c>
      <c r="Y50" s="204">
        <v>3.7426483233018049</v>
      </c>
      <c r="DA50" s="71" t="s">
        <v>1840</v>
      </c>
    </row>
    <row r="51" spans="1:105" ht="12" customHeight="1" x14ac:dyDescent="0.25">
      <c r="A51" s="21" t="s">
        <v>40</v>
      </c>
      <c r="B51" s="207">
        <v>327.08512467755799</v>
      </c>
      <c r="C51" s="207">
        <v>311.52192605331038</v>
      </c>
      <c r="D51" s="207">
        <v>327.08512467755799</v>
      </c>
      <c r="E51" s="207">
        <v>317.6268271711092</v>
      </c>
      <c r="F51" s="207">
        <v>316.59501289767837</v>
      </c>
      <c r="G51" s="207">
        <v>312.12381771281167</v>
      </c>
      <c r="H51" s="207">
        <v>316.42304385210662</v>
      </c>
      <c r="I51" s="207">
        <v>316.938950988822</v>
      </c>
      <c r="J51" s="207">
        <v>311.52192605331038</v>
      </c>
      <c r="K51" s="207">
        <v>233.61994840928631</v>
      </c>
      <c r="L51" s="207">
        <v>230.61049011177991</v>
      </c>
      <c r="M51" s="207">
        <v>214.87532244196041</v>
      </c>
      <c r="N51" s="207">
        <v>215.21926053310401</v>
      </c>
      <c r="O51" s="207">
        <v>218.57265692175409</v>
      </c>
      <c r="P51" s="207">
        <v>198.02235597592431</v>
      </c>
      <c r="Q51" s="207">
        <v>207.17016337059329</v>
      </c>
      <c r="R51" s="207">
        <v>212.22037833190021</v>
      </c>
      <c r="S51" s="207">
        <v>218.87764402407569</v>
      </c>
      <c r="T51" s="207">
        <v>202.45864144454001</v>
      </c>
      <c r="U51" s="207">
        <v>190.2858985382631</v>
      </c>
      <c r="V51" s="207">
        <v>185.17532244196039</v>
      </c>
      <c r="W51" s="207">
        <v>165.4952708512468</v>
      </c>
      <c r="X51" s="207">
        <v>162.82364574376609</v>
      </c>
      <c r="Y51" s="207">
        <v>139.8515907136715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1009.4134995700774</v>
      </c>
      <c r="C52" s="284">
        <f t="shared" si="11"/>
        <v>955.79982803095425</v>
      </c>
      <c r="D52" s="284">
        <f t="shared" si="11"/>
        <v>995.85657781599286</v>
      </c>
      <c r="E52" s="284">
        <f t="shared" si="11"/>
        <v>965.16268271711112</v>
      </c>
      <c r="F52" s="284">
        <f t="shared" si="11"/>
        <v>971.15786758383501</v>
      </c>
      <c r="G52" s="284">
        <f t="shared" si="11"/>
        <v>958.63516766981934</v>
      </c>
      <c r="H52" s="284">
        <f t="shared" si="11"/>
        <v>948.85184866723989</v>
      </c>
      <c r="I52" s="284">
        <f t="shared" si="11"/>
        <v>903.11539122957868</v>
      </c>
      <c r="J52" s="284">
        <f t="shared" si="11"/>
        <v>845.0856405846946</v>
      </c>
      <c r="K52" s="284">
        <f t="shared" si="11"/>
        <v>693.5978503869303</v>
      </c>
      <c r="L52" s="284">
        <f t="shared" si="11"/>
        <v>724.92235597592412</v>
      </c>
      <c r="M52" s="284">
        <f t="shared" si="11"/>
        <v>676.94307824591544</v>
      </c>
      <c r="N52" s="284">
        <f t="shared" si="11"/>
        <v>678.24488392089438</v>
      </c>
      <c r="O52" s="284">
        <f t="shared" si="11"/>
        <v>682.58701633705937</v>
      </c>
      <c r="P52" s="284">
        <f t="shared" si="11"/>
        <v>600.44084264832304</v>
      </c>
      <c r="Q52" s="284">
        <f t="shared" si="11"/>
        <v>606.28538263112625</v>
      </c>
      <c r="R52" s="284">
        <f t="shared" si="11"/>
        <v>614.70257953568341</v>
      </c>
      <c r="S52" s="284">
        <f t="shared" si="11"/>
        <v>627.1777300085987</v>
      </c>
      <c r="T52" s="284">
        <f t="shared" si="11"/>
        <v>596.72725709372321</v>
      </c>
      <c r="U52" s="284">
        <f t="shared" si="11"/>
        <v>552.00163370593282</v>
      </c>
      <c r="V52" s="284">
        <f t="shared" si="11"/>
        <v>546.8825451418744</v>
      </c>
      <c r="W52" s="284">
        <f t="shared" si="11"/>
        <v>494.3075666380052</v>
      </c>
      <c r="X52" s="284">
        <f t="shared" si="11"/>
        <v>476.56233877901968</v>
      </c>
      <c r="Y52" s="284">
        <f t="shared" si="11"/>
        <v>395.90816852966464</v>
      </c>
      <c r="DA52" s="118"/>
    </row>
    <row r="53" spans="1:105" ht="12" customHeight="1" x14ac:dyDescent="0.25">
      <c r="A53" s="51" t="s">
        <v>54</v>
      </c>
      <c r="B53" s="241">
        <f>PPA_fec!B5</f>
        <v>33.696183786988328</v>
      </c>
      <c r="C53" s="241">
        <f>PPA_fec!C5</f>
        <v>32.29427387682702</v>
      </c>
      <c r="D53" s="241">
        <f>PPA_fec!D5</f>
        <v>30.14136703117325</v>
      </c>
      <c r="E53" s="241">
        <f>PPA_fec!E5</f>
        <v>30.705738198420601</v>
      </c>
      <c r="F53" s="241">
        <f>PPA_fec!F5</f>
        <v>29.425704965915742</v>
      </c>
      <c r="G53" s="241">
        <f>PPA_fec!G5</f>
        <v>28.479185272444461</v>
      </c>
      <c r="H53" s="241">
        <f>PPA_fec!H5</f>
        <v>40.137240908141358</v>
      </c>
      <c r="I53" s="241">
        <f>PPA_fec!I5</f>
        <v>31.565656773785911</v>
      </c>
      <c r="J53" s="241">
        <f>PPA_fec!J5</f>
        <v>32.293707934078938</v>
      </c>
      <c r="K53" s="241">
        <f>PPA_fec!K5</f>
        <v>15.65953659221624</v>
      </c>
      <c r="L53" s="241">
        <f>PPA_fec!L5</f>
        <v>20.18465455058217</v>
      </c>
      <c r="M53" s="241">
        <f>PPA_fec!M5</f>
        <v>7.0256274181166143</v>
      </c>
      <c r="N53" s="241">
        <f>PPA_fec!N5</f>
        <v>8.1039556042972904</v>
      </c>
      <c r="O53" s="241">
        <f>PPA_fec!O5</f>
        <v>8.4683455396058651</v>
      </c>
      <c r="P53" s="241">
        <f>PPA_fec!P5</f>
        <v>8.3487891486634993</v>
      </c>
      <c r="Q53" s="241">
        <f>PPA_fec!Q5</f>
        <v>8.8035985102055641</v>
      </c>
      <c r="R53" s="241">
        <f>PPA_fec!R5</f>
        <v>5.9363398002696446</v>
      </c>
      <c r="S53" s="241">
        <f>PPA_fec!S5</f>
        <v>7.1491322461015594</v>
      </c>
      <c r="T53" s="241">
        <f>PPA_fec!T5</f>
        <v>6.7368912678920454</v>
      </c>
      <c r="U53" s="241">
        <f>PPA_fec!U5</f>
        <v>6.1689118905380624</v>
      </c>
      <c r="V53" s="241">
        <f>PPA_fec!V5</f>
        <v>6.7076818573262544</v>
      </c>
      <c r="W53" s="241">
        <f>PPA_fec!W5</f>
        <v>6.0807435118566744</v>
      </c>
      <c r="X53" s="241">
        <f>PPA_fec!X5</f>
        <v>5.9936823811441462</v>
      </c>
      <c r="Y53" s="241">
        <f>PPA_fec!Y5</f>
        <v>6.4365012710090159</v>
      </c>
      <c r="DA53" s="83"/>
    </row>
    <row r="54" spans="1:105" ht="12" customHeight="1" x14ac:dyDescent="0.25">
      <c r="A54" s="99" t="s">
        <v>61</v>
      </c>
      <c r="B54" s="282">
        <f>PPA_fec!B32</f>
        <v>854.1544809850742</v>
      </c>
      <c r="C54" s="282">
        <f>PPA_fec!C32</f>
        <v>808.3993695782475</v>
      </c>
      <c r="D54" s="282">
        <f>PPA_fec!D32</f>
        <v>845.78502488664924</v>
      </c>
      <c r="E54" s="282">
        <f>PPA_fec!E32</f>
        <v>818.22319907906581</v>
      </c>
      <c r="F54" s="282">
        <f>PPA_fec!F32</f>
        <v>824.77642201194544</v>
      </c>
      <c r="G54" s="282">
        <f>PPA_fec!G32</f>
        <v>814.7083402084728</v>
      </c>
      <c r="H54" s="282">
        <f>PPA_fec!H32</f>
        <v>794.44516260460648</v>
      </c>
      <c r="I54" s="282">
        <f>PPA_fec!I32</f>
        <v>762.7882931293741</v>
      </c>
      <c r="J54" s="282">
        <f>PPA_fec!J32</f>
        <v>711.01896630894657</v>
      </c>
      <c r="K54" s="282">
        <f>PPA_fec!K32</f>
        <v>594.40889702075981</v>
      </c>
      <c r="L54" s="282">
        <f>PPA_fec!L32</f>
        <v>617.43590029188954</v>
      </c>
      <c r="M54" s="282">
        <f>PPA_fec!M32</f>
        <v>588.39375451948035</v>
      </c>
      <c r="N54" s="282">
        <f>PPA_fec!N32</f>
        <v>588.46045662507436</v>
      </c>
      <c r="O54" s="282">
        <f>PPA_fec!O32</f>
        <v>591.91527968212472</v>
      </c>
      <c r="P54" s="282">
        <f>PPA_fec!P32</f>
        <v>519.78145829568518</v>
      </c>
      <c r="Q54" s="282">
        <f>PPA_fec!Q32</f>
        <v>524.77948164647717</v>
      </c>
      <c r="R54" s="282">
        <f>PPA_fec!R32</f>
        <v>528.01005362669116</v>
      </c>
      <c r="S54" s="282">
        <f>PPA_fec!S32</f>
        <v>547.33584912391871</v>
      </c>
      <c r="T54" s="282">
        <f>PPA_fec!T32</f>
        <v>534.64260620034156</v>
      </c>
      <c r="U54" s="282">
        <f>PPA_fec!U32</f>
        <v>498.57228424971208</v>
      </c>
      <c r="V54" s="282">
        <f>PPA_fec!V32</f>
        <v>495.21928862132091</v>
      </c>
      <c r="W54" s="282">
        <f>PPA_fec!W32</f>
        <v>447.35790175421772</v>
      </c>
      <c r="X54" s="282">
        <f>PPA_fec!X32</f>
        <v>426.55652302632689</v>
      </c>
      <c r="Y54" s="282">
        <f>PPA_fec!Y32</f>
        <v>352.90821753063801</v>
      </c>
      <c r="DA54" s="94"/>
    </row>
    <row r="55" spans="1:105" ht="12" customHeight="1" x14ac:dyDescent="0.25">
      <c r="A55" s="52" t="s">
        <v>62</v>
      </c>
      <c r="B55" s="242">
        <f>PPA_fec!B83</f>
        <v>121.5628347980149</v>
      </c>
      <c r="C55" s="242">
        <f>PPA_fec!C83</f>
        <v>115.10618457587979</v>
      </c>
      <c r="D55" s="242">
        <f>PPA_fec!D83</f>
        <v>119.93018589817039</v>
      </c>
      <c r="E55" s="242">
        <f>PPA_fec!E83</f>
        <v>116.2337454396247</v>
      </c>
      <c r="F55" s="242">
        <f>PPA_fec!F83</f>
        <v>116.9557406059738</v>
      </c>
      <c r="G55" s="242">
        <f>PPA_fec!G83</f>
        <v>115.44764218890199</v>
      </c>
      <c r="H55" s="242">
        <f>PPA_fec!H83</f>
        <v>114.269445154492</v>
      </c>
      <c r="I55" s="242">
        <f>PPA_fec!I83</f>
        <v>108.7614413264187</v>
      </c>
      <c r="J55" s="242">
        <f>PPA_fec!J83</f>
        <v>101.7729663416691</v>
      </c>
      <c r="K55" s="242">
        <f>PPA_fec!K83</f>
        <v>83.529416773954296</v>
      </c>
      <c r="L55" s="242">
        <f>PPA_fec!L83</f>
        <v>87.301801133452358</v>
      </c>
      <c r="M55" s="242">
        <f>PPA_fec!M83</f>
        <v>81.523696308318492</v>
      </c>
      <c r="N55" s="242">
        <f>PPA_fec!N83</f>
        <v>81.680471691522655</v>
      </c>
      <c r="O55" s="242">
        <f>PPA_fec!O83</f>
        <v>82.203391115328856</v>
      </c>
      <c r="P55" s="242">
        <f>PPA_fec!P83</f>
        <v>72.310595203974387</v>
      </c>
      <c r="Q55" s="242">
        <f>PPA_fec!Q83</f>
        <v>72.702302474443485</v>
      </c>
      <c r="R55" s="242">
        <f>PPA_fec!R83</f>
        <v>80.75618610872263</v>
      </c>
      <c r="S55" s="242">
        <f>PPA_fec!S83</f>
        <v>72.692748638578394</v>
      </c>
      <c r="T55" s="242">
        <f>PPA_fec!T83</f>
        <v>55.34775962548963</v>
      </c>
      <c r="U55" s="242">
        <f>PPA_fec!U83</f>
        <v>47.260437565682629</v>
      </c>
      <c r="V55" s="242">
        <f>PPA_fec!V83</f>
        <v>44.955574663227289</v>
      </c>
      <c r="W55" s="242">
        <f>PPA_fec!W83</f>
        <v>40.868921371930817</v>
      </c>
      <c r="X55" s="242">
        <f>PPA_fec!X83</f>
        <v>44.012133371548671</v>
      </c>
      <c r="Y55" s="242">
        <f>PPA_fec!Y83</f>
        <v>36.563449728017581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1160.0235287803787</v>
      </c>
      <c r="C57" s="203">
        <f t="shared" si="12"/>
        <v>1093.5205955700087</v>
      </c>
      <c r="D57" s="203">
        <f t="shared" si="12"/>
        <v>1151.8685677126252</v>
      </c>
      <c r="E57" s="203">
        <f t="shared" si="12"/>
        <v>1073.7622471413417</v>
      </c>
      <c r="F57" s="203">
        <f t="shared" si="12"/>
        <v>1058.294587120916</v>
      </c>
      <c r="G57" s="203">
        <f t="shared" si="12"/>
        <v>1119.3985920971647</v>
      </c>
      <c r="H57" s="203">
        <f t="shared" si="12"/>
        <v>1092.8630236901945</v>
      </c>
      <c r="I57" s="203">
        <f t="shared" si="12"/>
        <v>988.64809430526338</v>
      </c>
      <c r="J57" s="203">
        <f t="shared" si="12"/>
        <v>861.88593295822568</v>
      </c>
      <c r="K57" s="203">
        <f t="shared" si="12"/>
        <v>772.0727271873119</v>
      </c>
      <c r="L57" s="203">
        <f t="shared" si="12"/>
        <v>842.03034576769585</v>
      </c>
      <c r="M57" s="203">
        <f t="shared" si="12"/>
        <v>752.97281916727798</v>
      </c>
      <c r="N57" s="203">
        <f t="shared" si="12"/>
        <v>756.31673745020032</v>
      </c>
      <c r="O57" s="203">
        <f t="shared" si="12"/>
        <v>757.76987699357414</v>
      </c>
      <c r="P57" s="203">
        <f t="shared" si="12"/>
        <v>697.79134076045261</v>
      </c>
      <c r="Q57" s="203">
        <f t="shared" si="12"/>
        <v>824.14623110320576</v>
      </c>
      <c r="R57" s="203">
        <f t="shared" si="12"/>
        <v>825.8111464478136</v>
      </c>
      <c r="S57" s="203">
        <f t="shared" si="12"/>
        <v>845.4259697549727</v>
      </c>
      <c r="T57" s="203">
        <f t="shared" si="12"/>
        <v>803.98720304634367</v>
      </c>
      <c r="U57" s="203">
        <f t="shared" si="12"/>
        <v>727.02202221450636</v>
      </c>
      <c r="V57" s="203">
        <f t="shared" si="12"/>
        <v>724.11727463233524</v>
      </c>
      <c r="W57" s="203">
        <f t="shared" si="12"/>
        <v>739.72806262886411</v>
      </c>
      <c r="X57" s="203">
        <f t="shared" si="12"/>
        <v>700.45357716689944</v>
      </c>
      <c r="Y57" s="203">
        <f t="shared" si="12"/>
        <v>580.99655319222597</v>
      </c>
      <c r="DA57" s="112"/>
    </row>
    <row r="58" spans="1:105" ht="12" customHeight="1" x14ac:dyDescent="0.25">
      <c r="A58" s="51" t="s">
        <v>54</v>
      </c>
      <c r="B58" s="241">
        <f>PPA_emi!B5</f>
        <v>30.355837783077479</v>
      </c>
      <c r="C58" s="241">
        <f>PPA_emi!C5</f>
        <v>28.886770191163269</v>
      </c>
      <c r="D58" s="241">
        <f>PPA_emi!D5</f>
        <v>27.077816863939979</v>
      </c>
      <c r="E58" s="241">
        <f>PPA_emi!E5</f>
        <v>26.540476184366419</v>
      </c>
      <c r="F58" s="241">
        <f>PPA_emi!F5</f>
        <v>25.006595597289031</v>
      </c>
      <c r="G58" s="241">
        <f>PPA_emi!G5</f>
        <v>25.93247699717913</v>
      </c>
      <c r="H58" s="241">
        <f>PPA_emi!H5</f>
        <v>35.943039582476267</v>
      </c>
      <c r="I58" s="241">
        <f>PPA_emi!I5</f>
        <v>25.99722527515798</v>
      </c>
      <c r="J58" s="241">
        <f>PPA_emi!J5</f>
        <v>24.164487408633221</v>
      </c>
      <c r="K58" s="241">
        <f>PPA_emi!K5</f>
        <v>13.282404717966161</v>
      </c>
      <c r="L58" s="241">
        <f>PPA_emi!L5</f>
        <v>18.474638590823449</v>
      </c>
      <c r="M58" s="241">
        <f>PPA_emi!M5</f>
        <v>6.0887643971851153</v>
      </c>
      <c r="N58" s="241">
        <f>PPA_emi!N5</f>
        <v>7.0494790858928074</v>
      </c>
      <c r="O58" s="241">
        <f>PPA_emi!O5</f>
        <v>7.3020097837681046</v>
      </c>
      <c r="P58" s="241">
        <f>PPA_emi!P5</f>
        <v>7.4260683627422797</v>
      </c>
      <c r="Q58" s="241">
        <f>PPA_emi!Q5</f>
        <v>8.9675433396605371</v>
      </c>
      <c r="R58" s="241">
        <f>PPA_emi!R5</f>
        <v>6.0661021123688723</v>
      </c>
      <c r="S58" s="241">
        <f>PPA_emi!S5</f>
        <v>7.0551321991081393</v>
      </c>
      <c r="T58" s="241">
        <f>PPA_emi!T5</f>
        <v>6.4259881814094868</v>
      </c>
      <c r="U58" s="241">
        <f>PPA_emi!U5</f>
        <v>5.6141812922771903</v>
      </c>
      <c r="V58" s="241">
        <f>PPA_emi!V5</f>
        <v>6.1611287029790356</v>
      </c>
      <c r="W58" s="241">
        <f>PPA_emi!W5</f>
        <v>6.3532617806148091</v>
      </c>
      <c r="X58" s="241">
        <f>PPA_emi!X5</f>
        <v>6.2081709398847336</v>
      </c>
      <c r="Y58" s="241">
        <f>PPA_emi!Y5</f>
        <v>6.5521675228809846</v>
      </c>
      <c r="DA58" s="83"/>
    </row>
    <row r="59" spans="1:105" ht="12" customHeight="1" x14ac:dyDescent="0.25">
      <c r="A59" s="99" t="s">
        <v>61</v>
      </c>
      <c r="B59" s="282">
        <f>PPA_emi!B32</f>
        <v>1103.315331669613</v>
      </c>
      <c r="C59" s="282">
        <f>PPA_emi!C32</f>
        <v>1040.224727392688</v>
      </c>
      <c r="D59" s="282">
        <f>PPA_emi!D32</f>
        <v>1100.163669360624</v>
      </c>
      <c r="E59" s="282">
        <f>PPA_emi!E32</f>
        <v>1023.778484874992</v>
      </c>
      <c r="F59" s="282">
        <f>PPA_emi!F32</f>
        <v>1009.187623284653</v>
      </c>
      <c r="G59" s="282">
        <f>PPA_emi!G32</f>
        <v>1068.904525096357</v>
      </c>
      <c r="H59" s="282">
        <f>PPA_emi!H32</f>
        <v>1034.157364191994</v>
      </c>
      <c r="I59" s="282">
        <f>PPA_emi!I32</f>
        <v>945.59104233498829</v>
      </c>
      <c r="J59" s="282">
        <f>PPA_emi!J32</f>
        <v>825.09423309165595</v>
      </c>
      <c r="K59" s="282">
        <f>PPA_emi!K32</f>
        <v>743.75541412705184</v>
      </c>
      <c r="L59" s="282">
        <f>PPA_emi!L32</f>
        <v>803.55626086694178</v>
      </c>
      <c r="M59" s="282">
        <f>PPA_emi!M32</f>
        <v>729.12759382960405</v>
      </c>
      <c r="N59" s="282">
        <f>PPA_emi!N32</f>
        <v>731.35062542875778</v>
      </c>
      <c r="O59" s="282">
        <f>PPA_emi!O32</f>
        <v>733.04646566077463</v>
      </c>
      <c r="P59" s="282">
        <f>PPA_emi!P32</f>
        <v>676.35968058719493</v>
      </c>
      <c r="Q59" s="282">
        <f>PPA_emi!Q32</f>
        <v>802.05653179091121</v>
      </c>
      <c r="R59" s="282">
        <f>PPA_emi!R32</f>
        <v>804.88122956034226</v>
      </c>
      <c r="S59" s="282">
        <f>PPA_emi!S32</f>
        <v>826.72304604946351</v>
      </c>
      <c r="T59" s="282">
        <f>PPA_emi!T32</f>
        <v>789.12001459362727</v>
      </c>
      <c r="U59" s="282">
        <f>PPA_emi!U32</f>
        <v>715.01182978134773</v>
      </c>
      <c r="V59" s="282">
        <f>PPA_emi!V32</f>
        <v>711.57224109030108</v>
      </c>
      <c r="W59" s="282">
        <f>PPA_emi!W32</f>
        <v>726.98172067573546</v>
      </c>
      <c r="X59" s="282">
        <f>PPA_emi!X32</f>
        <v>687.51610948796065</v>
      </c>
      <c r="Y59" s="282">
        <f>PPA_emi!Y32</f>
        <v>569.58491819590915</v>
      </c>
      <c r="DA59" s="94"/>
    </row>
    <row r="60" spans="1:105" ht="12" customHeight="1" x14ac:dyDescent="0.25">
      <c r="A60" s="52" t="s">
        <v>62</v>
      </c>
      <c r="B60" s="242">
        <f>PPA_emi!B83</f>
        <v>26.352359327688209</v>
      </c>
      <c r="C60" s="242">
        <f>PPA_emi!C83</f>
        <v>24.409097986157331</v>
      </c>
      <c r="D60" s="242">
        <f>PPA_emi!D83</f>
        <v>24.627081488061339</v>
      </c>
      <c r="E60" s="242">
        <f>PPA_emi!E83</f>
        <v>23.44328608198305</v>
      </c>
      <c r="F60" s="242">
        <f>PPA_emi!F83</f>
        <v>24.10036823897396</v>
      </c>
      <c r="G60" s="242">
        <f>PPA_emi!G83</f>
        <v>24.561590003628702</v>
      </c>
      <c r="H60" s="242">
        <f>PPA_emi!H83</f>
        <v>22.76261991572423</v>
      </c>
      <c r="I60" s="242">
        <f>PPA_emi!I83</f>
        <v>17.059826695117088</v>
      </c>
      <c r="J60" s="242">
        <f>PPA_emi!J83</f>
        <v>12.627212457936499</v>
      </c>
      <c r="K60" s="242">
        <f>PPA_emi!K83</f>
        <v>15.034908342293869</v>
      </c>
      <c r="L60" s="242">
        <f>PPA_emi!L83</f>
        <v>19.99944630993059</v>
      </c>
      <c r="M60" s="242">
        <f>PPA_emi!M83</f>
        <v>17.756460940488878</v>
      </c>
      <c r="N60" s="242">
        <f>PPA_emi!N83</f>
        <v>17.916632935549689</v>
      </c>
      <c r="O60" s="242">
        <f>PPA_emi!O83</f>
        <v>17.42140154903139</v>
      </c>
      <c r="P60" s="242">
        <f>PPA_emi!P83</f>
        <v>14.005591810515419</v>
      </c>
      <c r="Q60" s="242">
        <f>PPA_emi!Q83</f>
        <v>13.12215597263406</v>
      </c>
      <c r="R60" s="242">
        <f>PPA_emi!R83</f>
        <v>14.863814775102449</v>
      </c>
      <c r="S60" s="242">
        <f>PPA_emi!S83</f>
        <v>11.64779150640104</v>
      </c>
      <c r="T60" s="242">
        <f>PPA_emi!T83</f>
        <v>8.4412002713068848</v>
      </c>
      <c r="U60" s="242">
        <f>PPA_emi!U83</f>
        <v>6.3960111408814431</v>
      </c>
      <c r="V60" s="242">
        <f>PPA_emi!V83</f>
        <v>6.383904839055111</v>
      </c>
      <c r="W60" s="242">
        <f>PPA_emi!W83</f>
        <v>6.3930801725138613</v>
      </c>
      <c r="X60" s="242">
        <f>PPA_emi!X83</f>
        <v>6.7292967390540097</v>
      </c>
      <c r="Y60" s="242">
        <f>PPA_emi!Y83</f>
        <v>4.8594674734358838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118.04538032742015</v>
      </c>
      <c r="C63" s="287">
        <f t="shared" si="13"/>
        <v>136.39596597098139</v>
      </c>
      <c r="D63" s="287">
        <f t="shared" si="13"/>
        <v>130.53524419448178</v>
      </c>
      <c r="E63" s="287">
        <f t="shared" si="13"/>
        <v>124.77468336791227</v>
      </c>
      <c r="F63" s="287">
        <f t="shared" si="13"/>
        <v>123.45227047098327</v>
      </c>
      <c r="G63" s="287">
        <f t="shared" si="13"/>
        <v>115.92759062599693</v>
      </c>
      <c r="H63" s="287">
        <f t="shared" si="13"/>
        <v>121.33281559565502</v>
      </c>
      <c r="I63" s="287">
        <f t="shared" si="13"/>
        <v>133.74745461396384</v>
      </c>
      <c r="J63" s="287">
        <f t="shared" si="13"/>
        <v>134.27021211304549</v>
      </c>
      <c r="K63" s="287">
        <f t="shared" si="13"/>
        <v>142.79227241372519</v>
      </c>
      <c r="L63" s="287">
        <f t="shared" si="13"/>
        <v>126.48786090240957</v>
      </c>
      <c r="M63" s="287">
        <f t="shared" si="13"/>
        <v>134.72252438745858</v>
      </c>
      <c r="N63" s="287">
        <f t="shared" si="13"/>
        <v>118.61219327034649</v>
      </c>
      <c r="O63" s="287">
        <f t="shared" si="13"/>
        <v>125.67319466224059</v>
      </c>
      <c r="P63" s="287">
        <f t="shared" si="13"/>
        <v>136.81789312128194</v>
      </c>
      <c r="Q63" s="287">
        <f t="shared" si="13"/>
        <v>137.50562726495383</v>
      </c>
      <c r="R63" s="287">
        <f t="shared" si="13"/>
        <v>145.73308577287824</v>
      </c>
      <c r="S63" s="287">
        <f t="shared" si="13"/>
        <v>136.19657469455515</v>
      </c>
      <c r="T63" s="287">
        <f t="shared" si="13"/>
        <v>150.17812350925874</v>
      </c>
      <c r="U63" s="287">
        <f t="shared" si="13"/>
        <v>170.32416592727887</v>
      </c>
      <c r="V63" s="287">
        <f t="shared" si="13"/>
        <v>170.66138700583016</v>
      </c>
      <c r="W63" s="287">
        <f t="shared" si="13"/>
        <v>134.6866835922485</v>
      </c>
      <c r="X63" s="287">
        <f t="shared" si="13"/>
        <v>149.82696139613716</v>
      </c>
      <c r="Y63" s="287">
        <f t="shared" si="13"/>
        <v>168.4762117764549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669.65685300157304</v>
      </c>
      <c r="C64" s="288">
        <f t="shared" si="14"/>
        <v>773.79890240647455</v>
      </c>
      <c r="D64" s="288">
        <f t="shared" si="14"/>
        <v>741.2723876308562</v>
      </c>
      <c r="E64" s="288">
        <f t="shared" si="14"/>
        <v>708.32636895461781</v>
      </c>
      <c r="F64" s="288">
        <f t="shared" si="14"/>
        <v>701.15673900567481</v>
      </c>
      <c r="G64" s="288">
        <f t="shared" si="14"/>
        <v>658.50032266025983</v>
      </c>
      <c r="H64" s="288">
        <f t="shared" si="14"/>
        <v>686.91499326124142</v>
      </c>
      <c r="I64" s="288">
        <f t="shared" si="14"/>
        <v>758.44817861717183</v>
      </c>
      <c r="J64" s="288">
        <f t="shared" si="14"/>
        <v>760.83266285739978</v>
      </c>
      <c r="K64" s="288">
        <f t="shared" si="14"/>
        <v>799.05575964040634</v>
      </c>
      <c r="L64" s="288">
        <f t="shared" si="14"/>
        <v>710.68171335588136</v>
      </c>
      <c r="M64" s="288">
        <f t="shared" si="14"/>
        <v>746.80793813470063</v>
      </c>
      <c r="N64" s="288">
        <f t="shared" si="14"/>
        <v>658.2912286703471</v>
      </c>
      <c r="O64" s="288">
        <f t="shared" si="14"/>
        <v>697.69644735559746</v>
      </c>
      <c r="P64" s="288">
        <f t="shared" si="14"/>
        <v>760.11314131077233</v>
      </c>
      <c r="Q64" s="288">
        <f t="shared" si="14"/>
        <v>764.32942537831593</v>
      </c>
      <c r="R64" s="288">
        <f t="shared" si="14"/>
        <v>807.06993813269048</v>
      </c>
      <c r="S64" s="288">
        <f t="shared" si="14"/>
        <v>755.05773863685454</v>
      </c>
      <c r="T64" s="288">
        <f t="shared" si="14"/>
        <v>832.50587627892617</v>
      </c>
      <c r="U64" s="288">
        <f t="shared" si="14"/>
        <v>943.74708238269773</v>
      </c>
      <c r="V64" s="288">
        <f t="shared" si="14"/>
        <v>946.34088737391141</v>
      </c>
      <c r="W64" s="288">
        <f t="shared" si="14"/>
        <v>746.70535442942526</v>
      </c>
      <c r="X64" s="288">
        <f t="shared" si="14"/>
        <v>830.77595463464866</v>
      </c>
      <c r="Y64" s="288">
        <f t="shared" si="14"/>
        <v>936.43809348612854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6475.7643716865596</v>
      </c>
      <c r="C65" s="289">
        <f t="shared" si="15"/>
        <v>6571.0741707161887</v>
      </c>
      <c r="D65" s="289">
        <f t="shared" si="15"/>
        <v>5883.3309253987145</v>
      </c>
      <c r="E65" s="289">
        <f t="shared" si="15"/>
        <v>5299.1362819295346</v>
      </c>
      <c r="F65" s="289">
        <f t="shared" si="15"/>
        <v>5207.4986924787745</v>
      </c>
      <c r="G65" s="289">
        <f t="shared" si="15"/>
        <v>5342.6384743728468</v>
      </c>
      <c r="H65" s="289">
        <f t="shared" si="15"/>
        <v>5154.8652740884127</v>
      </c>
      <c r="I65" s="289">
        <f t="shared" si="15"/>
        <v>5319.9177136410926</v>
      </c>
      <c r="J65" s="289">
        <f t="shared" si="15"/>
        <v>5280.511220152539</v>
      </c>
      <c r="K65" s="289">
        <f t="shared" si="15"/>
        <v>6101.3464062470857</v>
      </c>
      <c r="L65" s="289">
        <f t="shared" si="15"/>
        <v>4977.8303130708391</v>
      </c>
      <c r="M65" s="289">
        <f t="shared" si="15"/>
        <v>5127.9533405269576</v>
      </c>
      <c r="N65" s="289">
        <f t="shared" si="15"/>
        <v>4761.0038763167877</v>
      </c>
      <c r="O65" s="289">
        <f t="shared" si="15"/>
        <v>4494.7749671304291</v>
      </c>
      <c r="P65" s="289">
        <f t="shared" si="15"/>
        <v>4437.9945185349825</v>
      </c>
      <c r="Q65" s="289">
        <f t="shared" si="15"/>
        <v>3937.498094671033</v>
      </c>
      <c r="R65" s="289">
        <f t="shared" si="15"/>
        <v>3326.505050505049</v>
      </c>
      <c r="S65" s="289">
        <f t="shared" si="15"/>
        <v>3423.0394319166767</v>
      </c>
      <c r="T65" s="289">
        <f t="shared" si="15"/>
        <v>3273.2934423511201</v>
      </c>
      <c r="U65" s="289">
        <f t="shared" si="15"/>
        <v>3932.632801578513</v>
      </c>
      <c r="V65" s="289">
        <f t="shared" si="15"/>
        <v>3417.4234190885641</v>
      </c>
      <c r="W65" s="289">
        <f t="shared" si="15"/>
        <v>3444.9124389219555</v>
      </c>
      <c r="X65" s="289">
        <f t="shared" si="15"/>
        <v>3523.0120377686053</v>
      </c>
      <c r="Y65" s="289">
        <f t="shared" si="15"/>
        <v>4176.1823035934904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0.24595754589042576</v>
      </c>
      <c r="C67" s="252">
        <f t="shared" si="16"/>
        <v>0.24937663225349049</v>
      </c>
      <c r="D67" s="252">
        <f t="shared" si="16"/>
        <v>0.2554353138235021</v>
      </c>
      <c r="E67" s="252">
        <f t="shared" si="16"/>
        <v>0.24762692095500485</v>
      </c>
      <c r="F67" s="252">
        <f t="shared" si="16"/>
        <v>0.24727483164635078</v>
      </c>
      <c r="G67" s="252">
        <f t="shared" si="16"/>
        <v>0.24341183993542273</v>
      </c>
      <c r="H67" s="252">
        <f t="shared" si="16"/>
        <v>0.22676407292735232</v>
      </c>
      <c r="I67" s="252">
        <f t="shared" si="16"/>
        <v>0.22647192404782546</v>
      </c>
      <c r="J67" s="252">
        <f t="shared" si="16"/>
        <v>0.2281273518937478</v>
      </c>
      <c r="K67" s="252">
        <f t="shared" si="16"/>
        <v>0.2189838706784539</v>
      </c>
      <c r="L67" s="252">
        <f t="shared" si="16"/>
        <v>0.20838999123045809</v>
      </c>
      <c r="M67" s="252">
        <f t="shared" si="16"/>
        <v>0.20663610053284159</v>
      </c>
      <c r="N67" s="252">
        <f t="shared" si="16"/>
        <v>0.20568415239333226</v>
      </c>
      <c r="O67" s="252">
        <f t="shared" si="16"/>
        <v>0.20857993939915923</v>
      </c>
      <c r="P67" s="252">
        <f t="shared" si="16"/>
        <v>0.18974520792417043</v>
      </c>
      <c r="Q67" s="252">
        <f t="shared" si="16"/>
        <v>0.19917643688247882</v>
      </c>
      <c r="R67" s="252">
        <f t="shared" si="16"/>
        <v>0.20470137242309119</v>
      </c>
      <c r="S67" s="252">
        <f t="shared" si="16"/>
        <v>0.19115326861234117</v>
      </c>
      <c r="T67" s="252">
        <f t="shared" si="16"/>
        <v>0.18207814237546069</v>
      </c>
      <c r="U67" s="252">
        <f t="shared" si="16"/>
        <v>0.18240425459899653</v>
      </c>
      <c r="V67" s="252">
        <f t="shared" si="16"/>
        <v>0.18128869884665552</v>
      </c>
      <c r="W67" s="252">
        <f t="shared" si="16"/>
        <v>0.16434441923936957</v>
      </c>
      <c r="X67" s="252">
        <f t="shared" si="16"/>
        <v>0.16199141570659856</v>
      </c>
      <c r="Y67" s="252">
        <f t="shared" si="16"/>
        <v>0.17395949381105449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0.2562719714926715</v>
      </c>
      <c r="C68" s="291">
        <f t="shared" si="17"/>
        <v>0.2546941933138776</v>
      </c>
      <c r="D68" s="291">
        <f t="shared" si="17"/>
        <v>0.25277496260808408</v>
      </c>
      <c r="E68" s="291">
        <f t="shared" si="17"/>
        <v>0.24505037408777053</v>
      </c>
      <c r="F68" s="291">
        <f t="shared" si="17"/>
        <v>0.23844360277882204</v>
      </c>
      <c r="G68" s="291">
        <f t="shared" si="17"/>
        <v>0.2347186229353134</v>
      </c>
      <c r="H68" s="291">
        <f t="shared" si="17"/>
        <v>0.23595044924401737</v>
      </c>
      <c r="I68" s="291">
        <f t="shared" si="17"/>
        <v>0.23659686511457012</v>
      </c>
      <c r="J68" s="291">
        <f t="shared" si="17"/>
        <v>0.23883740890458399</v>
      </c>
      <c r="K68" s="291">
        <f t="shared" si="17"/>
        <v>0.22783016367219616</v>
      </c>
      <c r="L68" s="291">
        <f t="shared" si="17"/>
        <v>0.21596218967887007</v>
      </c>
      <c r="M68" s="291">
        <f t="shared" si="17"/>
        <v>0.21411708679748193</v>
      </c>
      <c r="N68" s="291">
        <f t="shared" si="17"/>
        <v>0.21313308823798419</v>
      </c>
      <c r="O68" s="291">
        <f t="shared" si="17"/>
        <v>0.21524191988440899</v>
      </c>
      <c r="P68" s="291">
        <f t="shared" si="17"/>
        <v>0.18785018369919956</v>
      </c>
      <c r="Q68" s="291">
        <f t="shared" si="17"/>
        <v>0.19855447659722936</v>
      </c>
      <c r="R68" s="291">
        <f t="shared" si="17"/>
        <v>0.19768253598902702</v>
      </c>
      <c r="S68" s="291">
        <f t="shared" si="17"/>
        <v>0.1834850315534424</v>
      </c>
      <c r="T68" s="291">
        <f t="shared" si="17"/>
        <v>0.17941027053702738</v>
      </c>
      <c r="U68" s="291">
        <f t="shared" si="17"/>
        <v>0.17221840561302662</v>
      </c>
      <c r="V68" s="291">
        <f t="shared" si="17"/>
        <v>0.17261041778366013</v>
      </c>
      <c r="W68" s="291">
        <f t="shared" si="17"/>
        <v>0.15205911004562125</v>
      </c>
      <c r="X68" s="291">
        <f t="shared" si="17"/>
        <v>0.14790448093839351</v>
      </c>
      <c r="Y68" s="291">
        <f t="shared" si="17"/>
        <v>0.15882450886864496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0.18392071547250086</v>
      </c>
      <c r="C69" s="253">
        <f t="shared" si="18"/>
        <v>0.18292945936835742</v>
      </c>
      <c r="D69" s="253">
        <f t="shared" si="18"/>
        <v>0.18874507763531617</v>
      </c>
      <c r="E69" s="253">
        <f t="shared" si="18"/>
        <v>0.18298047543428286</v>
      </c>
      <c r="F69" s="253">
        <f t="shared" si="18"/>
        <v>0.18236163255322324</v>
      </c>
      <c r="G69" s="253">
        <f t="shared" si="18"/>
        <v>0.17950845027318563</v>
      </c>
      <c r="H69" s="253">
        <f t="shared" si="18"/>
        <v>0.18271073811384156</v>
      </c>
      <c r="I69" s="253">
        <f t="shared" si="18"/>
        <v>0.17764322918308559</v>
      </c>
      <c r="J69" s="253">
        <f t="shared" si="18"/>
        <v>0.17133166374665318</v>
      </c>
      <c r="K69" s="253">
        <f t="shared" si="18"/>
        <v>0.17118734623132462</v>
      </c>
      <c r="L69" s="253">
        <f t="shared" si="18"/>
        <v>0.16736591260171205</v>
      </c>
      <c r="M69" s="253">
        <f t="shared" si="18"/>
        <v>0.16605593544709016</v>
      </c>
      <c r="N69" s="253">
        <f t="shared" si="18"/>
        <v>0.16528210478930211</v>
      </c>
      <c r="O69" s="253">
        <f t="shared" si="18"/>
        <v>0.16692439486855756</v>
      </c>
      <c r="P69" s="253">
        <f t="shared" si="18"/>
        <v>0.15801979944965691</v>
      </c>
      <c r="Q69" s="253">
        <f t="shared" si="18"/>
        <v>0.15331189119598332</v>
      </c>
      <c r="R69" s="253">
        <f t="shared" si="18"/>
        <v>0.15136120179749354</v>
      </c>
      <c r="S69" s="253">
        <f t="shared" si="18"/>
        <v>0.14784173295206265</v>
      </c>
      <c r="T69" s="253">
        <f t="shared" si="18"/>
        <v>0.11269253581590291</v>
      </c>
      <c r="U69" s="253">
        <f t="shared" si="18"/>
        <v>0.13055766620704687</v>
      </c>
      <c r="V69" s="253">
        <f t="shared" si="18"/>
        <v>0.11905108943103072</v>
      </c>
      <c r="W69" s="253">
        <f t="shared" si="18"/>
        <v>0.11099923714797044</v>
      </c>
      <c r="X69" s="253">
        <f t="shared" si="18"/>
        <v>0.12190967819451094</v>
      </c>
      <c r="Y69" s="253">
        <f t="shared" si="18"/>
        <v>0.13095680249783639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0.17103796731617343</v>
      </c>
      <c r="C71" s="252">
        <f>IF(PPA_ued!C$5=0,"",PPA_ued!C$5/C$10)</f>
        <v>0.17336923834928603</v>
      </c>
      <c r="D71" s="252">
        <f>IF(PPA_ued!D$5=0,"",PPA_ued!D$5/D$10)</f>
        <v>0.17748581992301093</v>
      </c>
      <c r="E71" s="252">
        <f>IF(PPA_ued!E$5=0,"",PPA_ued!E$5/E$10)</f>
        <v>0.1720708021090338</v>
      </c>
      <c r="F71" s="252">
        <f>IF(PPA_ued!F$5=0,"",PPA_ued!F$5/F$10)</f>
        <v>0.17191714914640285</v>
      </c>
      <c r="G71" s="252">
        <f>IF(PPA_ued!G$5=0,"",PPA_ued!G$5/G$10)</f>
        <v>0.16920966995778736</v>
      </c>
      <c r="H71" s="252">
        <f>IF(PPA_ued!H$5=0,"",PPA_ued!H$5/H$10)</f>
        <v>0.16011126041632689</v>
      </c>
      <c r="I71" s="252">
        <f>IF(PPA_ued!I$5=0,"",PPA_ued!I$5/I$10)</f>
        <v>0.16090767839559766</v>
      </c>
      <c r="J71" s="252">
        <f>IF(PPA_ued!J$5=0,"",PPA_ued!J$5/J$10)</f>
        <v>0.16231349604326653</v>
      </c>
      <c r="K71" s="252">
        <f>IF(PPA_ued!K$5=0,"",PPA_ued!K$5/K$10)</f>
        <v>0.1565715781210176</v>
      </c>
      <c r="L71" s="252">
        <f>IF(PPA_ued!L$5=0,"",PPA_ued!L$5/L$10)</f>
        <v>0.14948498655763712</v>
      </c>
      <c r="M71" s="252">
        <f>IF(PPA_ued!M$5=0,"",PPA_ued!M$5/M$10)</f>
        <v>0.14815799566512999</v>
      </c>
      <c r="N71" s="252">
        <f>IF(PPA_ued!N$5=0,"",PPA_ued!N$5/N$10)</f>
        <v>0.14749040151227286</v>
      </c>
      <c r="O71" s="252">
        <f>IF(PPA_ued!O$5=0,"",PPA_ued!O$5/O$10)</f>
        <v>0.1495031296961325</v>
      </c>
      <c r="P71" s="252">
        <f>IF(PPA_ued!P$5=0,"",PPA_ued!P$5/P$10)</f>
        <v>0.13579338571667365</v>
      </c>
      <c r="Q71" s="252">
        <f>IF(PPA_ued!Q$5=0,"",PPA_ued!Q$5/Q$10)</f>
        <v>0.14221548214762336</v>
      </c>
      <c r="R71" s="252">
        <f>IF(PPA_ued!R$5=0,"",PPA_ued!R$5/R$10)</f>
        <v>0.14623460833849647</v>
      </c>
      <c r="S71" s="252">
        <f>IF(PPA_ued!S$5=0,"",PPA_ued!S$5/S$10)</f>
        <v>0.13627527474088635</v>
      </c>
      <c r="T71" s="252">
        <f>IF(PPA_ued!T$5=0,"",PPA_ued!T$5/T$10)</f>
        <v>0.12969117916196948</v>
      </c>
      <c r="U71" s="252">
        <f>IF(PPA_ued!U$5=0,"",PPA_ued!U$5/U$10)</f>
        <v>0.12973603394053879</v>
      </c>
      <c r="V71" s="252">
        <f>IF(PPA_ued!V$5=0,"",PPA_ued!V$5/V$10)</f>
        <v>0.12901034918303378</v>
      </c>
      <c r="W71" s="252">
        <f>IF(PPA_ued!W$5=0,"",PPA_ued!W$5/W$10)</f>
        <v>0.11697667658795297</v>
      </c>
      <c r="X71" s="252">
        <f>IF(PPA_ued!X$5=0,"",PPA_ued!X$5/X$10)</f>
        <v>0.11530446870610672</v>
      </c>
      <c r="Y71" s="252">
        <f>IF(PPA_ued!Y$5=0,"",PPA_ued!Y$5/Y$10)</f>
        <v>0.1235141003618935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0.17777336534616875</v>
      </c>
      <c r="C72" s="291">
        <f>IF(PPA_ued!C$32=0,"",PPA_ued!C$32/C$11)</f>
        <v>0.17689200447258635</v>
      </c>
      <c r="D72" s="291">
        <f>IF(PPA_ued!D$32=0,"",PPA_ued!D$32/D$11)</f>
        <v>0.17593945100350339</v>
      </c>
      <c r="E72" s="291">
        <f>IF(PPA_ued!E$32=0,"",PPA_ued!E$32/E$11)</f>
        <v>0.17051339009374869</v>
      </c>
      <c r="F72" s="291">
        <f>IF(PPA_ued!F$32=0,"",PPA_ued!F$32/F$11)</f>
        <v>0.16687013273233103</v>
      </c>
      <c r="G72" s="291">
        <f>IF(PPA_ued!G$32=0,"",PPA_ued!G$32/G$11)</f>
        <v>0.16433550631571936</v>
      </c>
      <c r="H72" s="291">
        <f>IF(PPA_ued!H$32=0,"",PPA_ued!H$32/H$11)</f>
        <v>0.16633052186290104</v>
      </c>
      <c r="I72" s="291">
        <f>IF(PPA_ued!I$32=0,"",PPA_ued!I$32/I$11)</f>
        <v>0.16619464326081537</v>
      </c>
      <c r="J72" s="291">
        <f>IF(PPA_ued!J$32=0,"",PPA_ued!J$32/J$11)</f>
        <v>0.16721785012423676</v>
      </c>
      <c r="K72" s="291">
        <f>IF(PPA_ued!K$32=0,"",PPA_ued!K$32/K$11)</f>
        <v>0.1603546305998147</v>
      </c>
      <c r="L72" s="291">
        <f>IF(PPA_ued!L$32=0,"",PPA_ued!L$32/L$11)</f>
        <v>0.15254423153576563</v>
      </c>
      <c r="M72" s="291">
        <f>IF(PPA_ued!M$32=0,"",PPA_ued!M$32/M$11)</f>
        <v>0.15109976748568493</v>
      </c>
      <c r="N72" s="291">
        <f>IF(PPA_ued!N$32=0,"",PPA_ued!N$32/N$11)</f>
        <v>0.15042882611710315</v>
      </c>
      <c r="O72" s="291">
        <f>IF(PPA_ued!O$32=0,"",PPA_ued!O$32/O$11)</f>
        <v>0.15184509522419692</v>
      </c>
      <c r="P72" s="291">
        <f>IF(PPA_ued!P$32=0,"",PPA_ued!P$32/P$11)</f>
        <v>0.13544044114792708</v>
      </c>
      <c r="Q72" s="291">
        <f>IF(PPA_ued!Q$32=0,"",PPA_ued!Q$32/Q$11)</f>
        <v>0.14308674776996261</v>
      </c>
      <c r="R72" s="291">
        <f>IF(PPA_ued!R$32=0,"",PPA_ued!R$32/R$11)</f>
        <v>0.14593092500511765</v>
      </c>
      <c r="S72" s="291">
        <f>IF(PPA_ued!S$32=0,"",PPA_ued!S$32/S$11)</f>
        <v>0.13524592891716966</v>
      </c>
      <c r="T72" s="291">
        <f>IF(PPA_ued!T$32=0,"",PPA_ued!T$32/T$11)</f>
        <v>0.13208413128011107</v>
      </c>
      <c r="U72" s="291">
        <f>IF(PPA_ued!U$32=0,"",PPA_ued!U$32/U$11)</f>
        <v>0.12944875866600031</v>
      </c>
      <c r="V72" s="291">
        <f>IF(PPA_ued!V$32=0,"",PPA_ued!V$32/V$11)</f>
        <v>0.13041795970195813</v>
      </c>
      <c r="W72" s="291">
        <f>IF(PPA_ued!W$32=0,"",PPA_ued!W$32/W$11)</f>
        <v>0.11747442510530193</v>
      </c>
      <c r="X72" s="291">
        <f>IF(PPA_ued!X$32=0,"",PPA_ued!X$32/X$11)</f>
        <v>0.11506577391737947</v>
      </c>
      <c r="Y72" s="291">
        <f>IF(PPA_ued!Y$32=0,"",PPA_ued!Y$32/Y$11)</f>
        <v>0.12310497089628775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0.1321096570840157</v>
      </c>
      <c r="C73" s="253">
        <f>IF(PPA_ued!C$83=0,"",PPA_ued!C$83/C$12)</f>
        <v>0.13142981788754993</v>
      </c>
      <c r="D73" s="253">
        <f>IF(PPA_ued!D$83=0,"",PPA_ued!D$83/D$12)</f>
        <v>0.13601442384959664</v>
      </c>
      <c r="E73" s="253">
        <f>IF(PPA_ued!E$83=0,"",PPA_ued!E$83/E$12)</f>
        <v>0.13210204687368118</v>
      </c>
      <c r="F73" s="253">
        <f>IF(PPA_ued!F$83=0,"",PPA_ued!F$83/F$12)</f>
        <v>0.13196468266200476</v>
      </c>
      <c r="G73" s="253">
        <f>IF(PPA_ued!G$83=0,"",PPA_ued!G$83/G$12)</f>
        <v>0.12991551399943019</v>
      </c>
      <c r="H73" s="253">
        <f>IF(PPA_ued!H$83=0,"",PPA_ued!H$83/H$12)</f>
        <v>0.13245805970472643</v>
      </c>
      <c r="I73" s="253">
        <f>IF(PPA_ued!I$83=0,"",PPA_ued!I$83/I$12)</f>
        <v>0.12918690745460218</v>
      </c>
      <c r="J73" s="253">
        <f>IF(PPA_ued!J$83=0,"",PPA_ued!J$83/J$12)</f>
        <v>0.12536519386968745</v>
      </c>
      <c r="K73" s="253">
        <f>IF(PPA_ued!K$83=0,"",PPA_ued!K$83/K$12)</f>
        <v>0.12484288248366975</v>
      </c>
      <c r="L73" s="253">
        <f>IF(PPA_ued!L$83=0,"",PPA_ued!L$83/L$12)</f>
        <v>0.12176187238282551</v>
      </c>
      <c r="M73" s="253">
        <f>IF(PPA_ued!M$83=0,"",PPA_ued!M$83/M$12)</f>
        <v>0.12090240013333459</v>
      </c>
      <c r="N73" s="253">
        <f>IF(PPA_ued!N$83=0,"",PPA_ued!N$83/N$12)</f>
        <v>0.12032480982591634</v>
      </c>
      <c r="O73" s="253">
        <f>IF(PPA_ued!O$83=0,"",PPA_ued!O$83/O$12)</f>
        <v>0.12227822712092906</v>
      </c>
      <c r="P73" s="253">
        <f>IF(PPA_ued!P$83=0,"",PPA_ued!P$83/P$12)</f>
        <v>0.11580274183561007</v>
      </c>
      <c r="Q73" s="253">
        <f>IF(PPA_ued!Q$83=0,"",PPA_ued!Q$83/Q$12)</f>
        <v>0.11289487398535338</v>
      </c>
      <c r="R73" s="253">
        <f>IF(PPA_ued!R$83=0,"",PPA_ued!R$83/R$12)</f>
        <v>0.11204373886670749</v>
      </c>
      <c r="S73" s="253">
        <f>IF(PPA_ued!S$83=0,"",PPA_ued!S$83/S$12)</f>
        <v>0.10955715277671611</v>
      </c>
      <c r="T73" s="253">
        <f>IF(PPA_ued!T$83=0,"",PPA_ued!T$83/T$12)</f>
        <v>8.3490472388217635E-2</v>
      </c>
      <c r="U73" s="253">
        <f>IF(PPA_ued!U$83=0,"",PPA_ued!U$83/U$12)</f>
        <v>9.6814880069025042E-2</v>
      </c>
      <c r="V73" s="253">
        <f>IF(PPA_ued!V$83=0,"",PPA_ued!V$83/V$12)</f>
        <v>8.8232349896748025E-2</v>
      </c>
      <c r="W73" s="253">
        <f>IF(PPA_ued!W$83=0,"",PPA_ued!W$83/W$12)</f>
        <v>8.2086339464395905E-2</v>
      </c>
      <c r="X73" s="253">
        <f>IF(PPA_ued!X$83=0,"",PPA_ued!X$83/X$12)</f>
        <v>9.1082614598524556E-2</v>
      </c>
      <c r="Y73" s="253">
        <f>IF(PPA_ued!Y$83=0,"",PPA_ued!Y$83/Y$12)</f>
        <v>9.8017285779856161E-2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1.1492054834559355</v>
      </c>
      <c r="C74" s="254">
        <f t="shared" si="19"/>
        <v>1.1440895504477893</v>
      </c>
      <c r="D74" s="254">
        <f t="shared" si="19"/>
        <v>1.156661102986116</v>
      </c>
      <c r="E74" s="254">
        <f t="shared" si="19"/>
        <v>1.112519439850806</v>
      </c>
      <c r="F74" s="254">
        <f t="shared" si="19"/>
        <v>1.0897245673907481</v>
      </c>
      <c r="G74" s="254">
        <f t="shared" si="19"/>
        <v>1.167700320047842</v>
      </c>
      <c r="H74" s="254">
        <f t="shared" si="19"/>
        <v>1.1517741417959328</v>
      </c>
      <c r="I74" s="254">
        <f t="shared" si="19"/>
        <v>1.0947084989430123</v>
      </c>
      <c r="J74" s="254">
        <f t="shared" si="19"/>
        <v>1.0198799879760203</v>
      </c>
      <c r="K74" s="254">
        <f t="shared" si="19"/>
        <v>1.1131417531882539</v>
      </c>
      <c r="L74" s="254">
        <f t="shared" si="19"/>
        <v>1.1615455625369913</v>
      </c>
      <c r="M74" s="254">
        <f t="shared" si="19"/>
        <v>1.1123133441564534</v>
      </c>
      <c r="N74" s="254">
        <f t="shared" si="19"/>
        <v>1.1151086508430068</v>
      </c>
      <c r="O74" s="254">
        <f t="shared" si="19"/>
        <v>1.1101439946220566</v>
      </c>
      <c r="P74" s="254">
        <f t="shared" si="19"/>
        <v>1.1621317059025373</v>
      </c>
      <c r="Q74" s="254">
        <f t="shared" si="19"/>
        <v>1.3593371285426974</v>
      </c>
      <c r="R74" s="254">
        <f t="shared" si="19"/>
        <v>1.3434320498078784</v>
      </c>
      <c r="S74" s="254">
        <f t="shared" si="19"/>
        <v>1.3479846769166721</v>
      </c>
      <c r="T74" s="254">
        <f t="shared" si="19"/>
        <v>1.3473277673992152</v>
      </c>
      <c r="U74" s="254">
        <f t="shared" si="19"/>
        <v>1.3170649828217935</v>
      </c>
      <c r="V74" s="254">
        <f t="shared" si="19"/>
        <v>1.3240818911938064</v>
      </c>
      <c r="W74" s="254">
        <f t="shared" si="19"/>
        <v>1.496493504358162</v>
      </c>
      <c r="X74" s="254">
        <f t="shared" si="19"/>
        <v>1.4698047247323447</v>
      </c>
      <c r="Y74" s="254">
        <f t="shared" si="19"/>
        <v>1.4675033236872783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0.90086871483646425</v>
      </c>
      <c r="C75" s="255">
        <f t="shared" si="20"/>
        <v>0.89448582437059132</v>
      </c>
      <c r="D75" s="255">
        <f t="shared" si="20"/>
        <v>0.89836060972069254</v>
      </c>
      <c r="E75" s="255">
        <f t="shared" si="20"/>
        <v>0.86434906768440989</v>
      </c>
      <c r="F75" s="255">
        <f t="shared" si="20"/>
        <v>0.84982146141458859</v>
      </c>
      <c r="G75" s="255">
        <f t="shared" si="20"/>
        <v>0.9105765052299637</v>
      </c>
      <c r="H75" s="255">
        <f t="shared" si="20"/>
        <v>0.89550349673351992</v>
      </c>
      <c r="I75" s="255">
        <f t="shared" si="20"/>
        <v>0.82359209128661937</v>
      </c>
      <c r="J75" s="255">
        <f t="shared" si="20"/>
        <v>0.74827230920525223</v>
      </c>
      <c r="K75" s="255">
        <f t="shared" si="20"/>
        <v>0.84819909195578236</v>
      </c>
      <c r="L75" s="255">
        <f t="shared" si="20"/>
        <v>0.91528138589275976</v>
      </c>
      <c r="M75" s="255">
        <f t="shared" si="20"/>
        <v>0.86665062560595518</v>
      </c>
      <c r="N75" s="255">
        <f t="shared" si="20"/>
        <v>0.86988125677226991</v>
      </c>
      <c r="O75" s="255">
        <f t="shared" si="20"/>
        <v>0.86227111891184782</v>
      </c>
      <c r="P75" s="255">
        <f t="shared" si="20"/>
        <v>0.88947848969584631</v>
      </c>
      <c r="Q75" s="255">
        <f t="shared" si="20"/>
        <v>1.0186224791220226</v>
      </c>
      <c r="R75" s="255">
        <f t="shared" si="20"/>
        <v>1.0218589764846908</v>
      </c>
      <c r="S75" s="255">
        <f t="shared" si="20"/>
        <v>0.98685154452910306</v>
      </c>
      <c r="T75" s="255">
        <f t="shared" si="20"/>
        <v>0.9538506598786417</v>
      </c>
      <c r="U75" s="255">
        <f t="shared" si="20"/>
        <v>0.91007642707432357</v>
      </c>
      <c r="V75" s="255">
        <f t="shared" si="20"/>
        <v>0.91851832481436735</v>
      </c>
      <c r="W75" s="255">
        <f t="shared" si="20"/>
        <v>1.0448166031385404</v>
      </c>
      <c r="X75" s="255">
        <f t="shared" si="20"/>
        <v>1.0357857732694276</v>
      </c>
      <c r="Y75" s="255">
        <f t="shared" si="20"/>
        <v>1.0179703610706872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1.2917046696250871</v>
      </c>
      <c r="C76" s="293">
        <f t="shared" si="21"/>
        <v>1.2867708295410805</v>
      </c>
      <c r="D76" s="293">
        <f t="shared" si="21"/>
        <v>1.3007604024534085</v>
      </c>
      <c r="E76" s="293">
        <f t="shared" si="21"/>
        <v>1.2512215322509612</v>
      </c>
      <c r="F76" s="293">
        <f t="shared" si="21"/>
        <v>1.2235893223315697</v>
      </c>
      <c r="G76" s="293">
        <f t="shared" si="21"/>
        <v>1.3120088163364558</v>
      </c>
      <c r="H76" s="293">
        <f t="shared" si="21"/>
        <v>1.3017353655996666</v>
      </c>
      <c r="I76" s="293">
        <f t="shared" si="21"/>
        <v>1.2396507010558033</v>
      </c>
      <c r="J76" s="293">
        <f t="shared" si="21"/>
        <v>1.1604391333959752</v>
      </c>
      <c r="K76" s="293">
        <f t="shared" si="21"/>
        <v>1.2512521563099619</v>
      </c>
      <c r="L76" s="293">
        <f t="shared" si="21"/>
        <v>1.301440781929047</v>
      </c>
      <c r="M76" s="293">
        <f t="shared" si="21"/>
        <v>1.2391830950433114</v>
      </c>
      <c r="N76" s="293">
        <f t="shared" si="21"/>
        <v>1.2428203411036045</v>
      </c>
      <c r="O76" s="293">
        <f t="shared" si="21"/>
        <v>1.238431395206492</v>
      </c>
      <c r="P76" s="293">
        <f t="shared" si="21"/>
        <v>1.3012385682338787</v>
      </c>
      <c r="Q76" s="293">
        <f t="shared" si="21"/>
        <v>1.5283686955032751</v>
      </c>
      <c r="R76" s="293">
        <f t="shared" si="21"/>
        <v>1.5243672426915607</v>
      </c>
      <c r="S76" s="293">
        <f t="shared" si="21"/>
        <v>1.5104492924641058</v>
      </c>
      <c r="T76" s="293">
        <f t="shared" si="21"/>
        <v>1.4759766719712717</v>
      </c>
      <c r="U76" s="293">
        <f t="shared" si="21"/>
        <v>1.4341186872377987</v>
      </c>
      <c r="V76" s="293">
        <f t="shared" si="21"/>
        <v>1.436883129232106</v>
      </c>
      <c r="W76" s="293">
        <f t="shared" si="21"/>
        <v>1.6250561749888246</v>
      </c>
      <c r="X76" s="293">
        <f t="shared" si="21"/>
        <v>1.6117819617671805</v>
      </c>
      <c r="Y76" s="293">
        <f t="shared" si="21"/>
        <v>1.6139746537538764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0.21677973676308623</v>
      </c>
      <c r="C77" s="256">
        <f t="shared" si="22"/>
        <v>0.21205722417170791</v>
      </c>
      <c r="D77" s="256">
        <f t="shared" si="22"/>
        <v>0.20534514562473499</v>
      </c>
      <c r="E77" s="256">
        <f t="shared" si="22"/>
        <v>0.20169087723461684</v>
      </c>
      <c r="F77" s="256">
        <f t="shared" si="22"/>
        <v>0.20606400433278924</v>
      </c>
      <c r="G77" s="256">
        <f t="shared" si="22"/>
        <v>0.21275090194947102</v>
      </c>
      <c r="H77" s="256">
        <f t="shared" si="22"/>
        <v>0.19920128154074104</v>
      </c>
      <c r="I77" s="256">
        <f t="shared" si="22"/>
        <v>0.1568554672231359</v>
      </c>
      <c r="J77" s="256">
        <f t="shared" si="22"/>
        <v>0.12407236333806766</v>
      </c>
      <c r="K77" s="256">
        <f t="shared" si="22"/>
        <v>0.17999537076837313</v>
      </c>
      <c r="L77" s="256">
        <f t="shared" si="22"/>
        <v>0.22908400571666088</v>
      </c>
      <c r="M77" s="256">
        <f t="shared" si="22"/>
        <v>0.21780735840699422</v>
      </c>
      <c r="N77" s="256">
        <f t="shared" si="22"/>
        <v>0.21935026285369991</v>
      </c>
      <c r="O77" s="256">
        <f t="shared" si="22"/>
        <v>0.21193044852115278</v>
      </c>
      <c r="P77" s="256">
        <f t="shared" si="22"/>
        <v>0.19368657900005273</v>
      </c>
      <c r="Q77" s="256">
        <f t="shared" si="22"/>
        <v>0.18049161479097303</v>
      </c>
      <c r="R77" s="256">
        <f t="shared" si="22"/>
        <v>0.18405790926147986</v>
      </c>
      <c r="S77" s="256">
        <f t="shared" si="22"/>
        <v>0.16023319690816451</v>
      </c>
      <c r="T77" s="256">
        <f t="shared" si="22"/>
        <v>0.15251204978167551</v>
      </c>
      <c r="U77" s="256">
        <f t="shared" si="22"/>
        <v>0.13533541944025076</v>
      </c>
      <c r="V77" s="256">
        <f t="shared" si="22"/>
        <v>0.14200474327996992</v>
      </c>
      <c r="W77" s="256">
        <f t="shared" si="22"/>
        <v>0.15642889408147415</v>
      </c>
      <c r="X77" s="256">
        <f t="shared" si="22"/>
        <v>0.15289639977788752</v>
      </c>
      <c r="Y77" s="256">
        <f t="shared" si="22"/>
        <v>0.13290505982295772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NL: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33.696183786988328</v>
      </c>
      <c r="C5" s="223">
        <v>32.29427387682702</v>
      </c>
      <c r="D5" s="223">
        <v>30.14136703117325</v>
      </c>
      <c r="E5" s="223">
        <v>30.705738198420601</v>
      </c>
      <c r="F5" s="223">
        <v>29.425704965915742</v>
      </c>
      <c r="G5" s="223">
        <v>28.479185272444461</v>
      </c>
      <c r="H5" s="223">
        <v>40.137240908141358</v>
      </c>
      <c r="I5" s="223">
        <v>31.565656773785911</v>
      </c>
      <c r="J5" s="223">
        <v>32.293707934078938</v>
      </c>
      <c r="K5" s="223">
        <v>15.65953659221624</v>
      </c>
      <c r="L5" s="223">
        <v>20.18465455058217</v>
      </c>
      <c r="M5" s="223">
        <v>7.0256274181166143</v>
      </c>
      <c r="N5" s="223">
        <v>8.1039556042972904</v>
      </c>
      <c r="O5" s="223">
        <v>8.4683455396058651</v>
      </c>
      <c r="P5" s="223">
        <v>8.3487891486634993</v>
      </c>
      <c r="Q5" s="223">
        <v>8.8035985102055641</v>
      </c>
      <c r="R5" s="223">
        <v>5.9363398002696446</v>
      </c>
      <c r="S5" s="223">
        <v>7.1491322461015594</v>
      </c>
      <c r="T5" s="223">
        <v>6.7368912678920454</v>
      </c>
      <c r="U5" s="223">
        <v>6.1689118905380624</v>
      </c>
      <c r="V5" s="223">
        <v>6.7076818573262544</v>
      </c>
      <c r="W5" s="223">
        <v>6.0807435118566744</v>
      </c>
      <c r="X5" s="223">
        <v>5.9936823811441462</v>
      </c>
      <c r="Y5" s="223">
        <v>6.4365012710090159</v>
      </c>
      <c r="DA5" s="89" t="s">
        <v>1842</v>
      </c>
    </row>
    <row r="6" spans="1:105" ht="12" customHeight="1" x14ac:dyDescent="0.25">
      <c r="A6" s="55" t="s">
        <v>91</v>
      </c>
      <c r="B6" s="259">
        <v>0.1684809189349005</v>
      </c>
      <c r="C6" s="259">
        <v>0.16147136938409321</v>
      </c>
      <c r="D6" s="259">
        <v>0.150706835155823</v>
      </c>
      <c r="E6" s="259">
        <v>0.1535286909920581</v>
      </c>
      <c r="F6" s="259">
        <v>0.14712852482953701</v>
      </c>
      <c r="G6" s="259">
        <v>0.14239592636218371</v>
      </c>
      <c r="H6" s="259">
        <v>0.20068620454065439</v>
      </c>
      <c r="I6" s="259">
        <v>0.15782828386886641</v>
      </c>
      <c r="J6" s="259">
        <v>0.16146853967031849</v>
      </c>
      <c r="K6" s="259">
        <v>7.8297682961043585E-2</v>
      </c>
      <c r="L6" s="259">
        <v>0.1009232727528699</v>
      </c>
      <c r="M6" s="259">
        <v>3.5128137090567987E-2</v>
      </c>
      <c r="N6" s="259">
        <v>4.0519778021469777E-2</v>
      </c>
      <c r="O6" s="259">
        <v>4.2341727698009819E-2</v>
      </c>
      <c r="P6" s="259">
        <v>4.1743945743296533E-2</v>
      </c>
      <c r="Q6" s="259">
        <v>4.4017992551002111E-2</v>
      </c>
      <c r="R6" s="259">
        <v>2.9681699001335691E-2</v>
      </c>
      <c r="S6" s="259">
        <v>3.5745661230484373E-2</v>
      </c>
      <c r="T6" s="259">
        <v>3.3684456339440727E-2</v>
      </c>
      <c r="U6" s="259">
        <v>3.0844559452665069E-2</v>
      </c>
      <c r="V6" s="259">
        <v>3.3538409286605043E-2</v>
      </c>
      <c r="W6" s="259">
        <v>3.040371755925866E-2</v>
      </c>
      <c r="X6" s="259">
        <v>2.9968411905697961E-2</v>
      </c>
      <c r="Y6" s="259">
        <v>3.218250635501569E-2</v>
      </c>
      <c r="DA6" s="67" t="s">
        <v>1843</v>
      </c>
    </row>
    <row r="7" spans="1:105" ht="12" customHeight="1" x14ac:dyDescent="0.25">
      <c r="A7" s="173" t="s">
        <v>92</v>
      </c>
      <c r="B7" s="224">
        <v>0.23587328650886069</v>
      </c>
      <c r="C7" s="224">
        <v>0.2260599171377306</v>
      </c>
      <c r="D7" s="224">
        <v>0.21098956921815221</v>
      </c>
      <c r="E7" s="224">
        <v>0.21494016738888139</v>
      </c>
      <c r="F7" s="224">
        <v>0.2059799347613519</v>
      </c>
      <c r="G7" s="224">
        <v>0.19935429690705711</v>
      </c>
      <c r="H7" s="224">
        <v>0.28096068635691612</v>
      </c>
      <c r="I7" s="224">
        <v>0.22095959741641291</v>
      </c>
      <c r="J7" s="224">
        <v>0.2260559555384459</v>
      </c>
      <c r="K7" s="224">
        <v>0.109616756145461</v>
      </c>
      <c r="L7" s="224">
        <v>0.14129258185401791</v>
      </c>
      <c r="M7" s="224">
        <v>4.9179391926795192E-2</v>
      </c>
      <c r="N7" s="224">
        <v>5.6727689230057693E-2</v>
      </c>
      <c r="O7" s="224">
        <v>5.9278418777213737E-2</v>
      </c>
      <c r="P7" s="224">
        <v>5.8441524040615138E-2</v>
      </c>
      <c r="Q7" s="224">
        <v>6.162518957140297E-2</v>
      </c>
      <c r="R7" s="224">
        <v>4.1554378601869973E-2</v>
      </c>
      <c r="S7" s="224">
        <v>5.0043925722678122E-2</v>
      </c>
      <c r="T7" s="224">
        <v>4.715823887521705E-2</v>
      </c>
      <c r="U7" s="224">
        <v>4.3182383233731088E-2</v>
      </c>
      <c r="V7" s="224">
        <v>4.6953773001247062E-2</v>
      </c>
      <c r="W7" s="224">
        <v>4.2565204582962132E-2</v>
      </c>
      <c r="X7" s="224">
        <v>4.1955776667977132E-2</v>
      </c>
      <c r="Y7" s="224">
        <v>4.5055508897021951E-2</v>
      </c>
      <c r="DA7" s="177" t="s">
        <v>1844</v>
      </c>
    </row>
    <row r="8" spans="1:105" ht="12" customHeight="1" x14ac:dyDescent="0.25">
      <c r="A8" s="173" t="s">
        <v>93</v>
      </c>
      <c r="B8" s="224">
        <v>1.347847351479204</v>
      </c>
      <c r="C8" s="224">
        <v>1.2917709550727461</v>
      </c>
      <c r="D8" s="224">
        <v>1.205654681246584</v>
      </c>
      <c r="E8" s="224">
        <v>1.228229527936465</v>
      </c>
      <c r="F8" s="224">
        <v>1.177028198636296</v>
      </c>
      <c r="G8" s="224">
        <v>1.139167410897469</v>
      </c>
      <c r="H8" s="224">
        <v>1.6054896363252349</v>
      </c>
      <c r="I8" s="224">
        <v>1.2626262709509311</v>
      </c>
      <c r="J8" s="224">
        <v>1.2917483173625479</v>
      </c>
      <c r="K8" s="224">
        <v>0.62638146368834868</v>
      </c>
      <c r="L8" s="224">
        <v>0.80738618202295942</v>
      </c>
      <c r="M8" s="224">
        <v>0.28102509672454401</v>
      </c>
      <c r="N8" s="224">
        <v>0.32415822417175821</v>
      </c>
      <c r="O8" s="224">
        <v>0.33873382158407861</v>
      </c>
      <c r="P8" s="224">
        <v>0.33395156594637221</v>
      </c>
      <c r="Q8" s="224">
        <v>0.35214394040801689</v>
      </c>
      <c r="R8" s="224">
        <v>0.2374535920106855</v>
      </c>
      <c r="S8" s="224">
        <v>0.28596528984387493</v>
      </c>
      <c r="T8" s="224">
        <v>0.26947565071552593</v>
      </c>
      <c r="U8" s="224">
        <v>0.2467564756213205</v>
      </c>
      <c r="V8" s="224">
        <v>0.26830727429284029</v>
      </c>
      <c r="W8" s="224">
        <v>0.24322974047406931</v>
      </c>
      <c r="X8" s="224">
        <v>0.23974729524558369</v>
      </c>
      <c r="Y8" s="224">
        <v>0.25746005084012552</v>
      </c>
      <c r="DA8" s="177" t="s">
        <v>1845</v>
      </c>
    </row>
    <row r="9" spans="1:105" ht="12" customHeight="1" x14ac:dyDescent="0.25">
      <c r="A9" s="173" t="s">
        <v>94</v>
      </c>
      <c r="B9" s="224">
        <v>0.6739236757396021</v>
      </c>
      <c r="C9" s="224">
        <v>0.64588547753637293</v>
      </c>
      <c r="D9" s="224">
        <v>0.60282734062329191</v>
      </c>
      <c r="E9" s="224">
        <v>0.61411476396823239</v>
      </c>
      <c r="F9" s="224">
        <v>0.58851409931814791</v>
      </c>
      <c r="G9" s="224">
        <v>0.56958370544873471</v>
      </c>
      <c r="H9" s="224">
        <v>0.80274481816261745</v>
      </c>
      <c r="I9" s="224">
        <v>0.63131313547546553</v>
      </c>
      <c r="J9" s="224">
        <v>0.64587415868127396</v>
      </c>
      <c r="K9" s="224">
        <v>0.31319073184417429</v>
      </c>
      <c r="L9" s="224">
        <v>0.40369309101147971</v>
      </c>
      <c r="M9" s="224">
        <v>0.14051254836227201</v>
      </c>
      <c r="N9" s="224">
        <v>0.16207911208587911</v>
      </c>
      <c r="O9" s="224">
        <v>0.1693669107920393</v>
      </c>
      <c r="P9" s="224">
        <v>0.1669757829731861</v>
      </c>
      <c r="Q9" s="224">
        <v>0.17607197020400839</v>
      </c>
      <c r="R9" s="224">
        <v>0.11872679600534281</v>
      </c>
      <c r="S9" s="224">
        <v>0.14298264492193749</v>
      </c>
      <c r="T9" s="224">
        <v>0.13473782535776291</v>
      </c>
      <c r="U9" s="224">
        <v>0.1233782378106603</v>
      </c>
      <c r="V9" s="224">
        <v>0.13415363714642009</v>
      </c>
      <c r="W9" s="224">
        <v>0.1216148702370346</v>
      </c>
      <c r="X9" s="224">
        <v>0.1198736476227919</v>
      </c>
      <c r="Y9" s="224">
        <v>0.12873002542006279</v>
      </c>
      <c r="DA9" s="177" t="s">
        <v>1846</v>
      </c>
    </row>
    <row r="10" spans="1:105" ht="12" customHeight="1" x14ac:dyDescent="0.25">
      <c r="A10" s="56" t="s">
        <v>95</v>
      </c>
      <c r="B10" s="260">
        <v>0.40565536803206048</v>
      </c>
      <c r="C10" s="260">
        <v>0.38926040532799799</v>
      </c>
      <c r="D10" s="260">
        <v>0.36390207708761257</v>
      </c>
      <c r="E10" s="260">
        <v>0.37142479738641171</v>
      </c>
      <c r="F10" s="260">
        <v>0.35538658178574373</v>
      </c>
      <c r="G10" s="260">
        <v>0.34308419675609708</v>
      </c>
      <c r="H10" s="260">
        <v>0.48560908705587791</v>
      </c>
      <c r="I10" s="260">
        <v>0.38996052476551152</v>
      </c>
      <c r="J10" s="260">
        <v>0.41048186656940039</v>
      </c>
      <c r="K10" s="260">
        <v>0.19082083085549281</v>
      </c>
      <c r="L10" s="260">
        <v>0.2422703049760711</v>
      </c>
      <c r="M10" s="260">
        <v>8.4529854334605248E-2</v>
      </c>
      <c r="N10" s="260">
        <v>9.7464461701733729E-2</v>
      </c>
      <c r="O10" s="260">
        <v>0.1020270048417613</v>
      </c>
      <c r="P10" s="260">
        <v>0.1010151250978148</v>
      </c>
      <c r="Q10" s="260">
        <v>0.106471241816849</v>
      </c>
      <c r="R10" s="260">
        <v>7.1804920011560885E-2</v>
      </c>
      <c r="S10" s="260">
        <v>8.7189880702847111E-2</v>
      </c>
      <c r="T10" s="260">
        <v>8.211792746641465E-2</v>
      </c>
      <c r="U10" s="260">
        <v>7.6036185337065174E-2</v>
      </c>
      <c r="V10" s="260">
        <v>8.2167218641776507E-2</v>
      </c>
      <c r="W10" s="260">
        <v>7.3259402738353741E-2</v>
      </c>
      <c r="X10" s="260">
        <v>7.2485051243125195E-2</v>
      </c>
      <c r="Y10" s="260">
        <v>7.8954292362066691E-2</v>
      </c>
      <c r="DA10" s="68" t="s">
        <v>1847</v>
      </c>
    </row>
    <row r="11" spans="1:105" ht="12" customHeight="1" x14ac:dyDescent="0.25">
      <c r="A11" s="37" t="s">
        <v>159</v>
      </c>
      <c r="B11" s="226">
        <v>4.3486451220597081E-4</v>
      </c>
      <c r="C11" s="226">
        <v>4.3507744629241998E-4</v>
      </c>
      <c r="D11" s="226">
        <v>3.7742936510998189E-4</v>
      </c>
      <c r="E11" s="226">
        <v>4.0526620802546512E-4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3.5672121201410439E-5</v>
      </c>
      <c r="R11" s="226">
        <v>2.0413758121208381E-5</v>
      </c>
      <c r="S11" s="226">
        <v>3.1101583273364143E-5</v>
      </c>
      <c r="T11" s="226">
        <v>3.5915147241342753E-5</v>
      </c>
      <c r="U11" s="226">
        <v>4.0790149265361567E-5</v>
      </c>
      <c r="V11" s="226">
        <v>3.0873766470084301E-5</v>
      </c>
      <c r="W11" s="226">
        <v>1.745906059564968E-5</v>
      </c>
      <c r="X11" s="226">
        <v>1.3527826932271789E-5</v>
      </c>
      <c r="Y11" s="226">
        <v>1.9571532710115152E-5</v>
      </c>
      <c r="DA11" s="69" t="s">
        <v>1848</v>
      </c>
    </row>
    <row r="12" spans="1:105" ht="12" customHeight="1" x14ac:dyDescent="0.25">
      <c r="A12" s="37" t="s">
        <v>35</v>
      </c>
      <c r="B12" s="226">
        <v>0.20916696081740779</v>
      </c>
      <c r="C12" s="226">
        <v>0.19724551469717799</v>
      </c>
      <c r="D12" s="226">
        <v>0.1803272827638604</v>
      </c>
      <c r="E12" s="226">
        <v>0.17999171506318029</v>
      </c>
      <c r="F12" s="226">
        <v>0.17576719808626451</v>
      </c>
      <c r="G12" s="226">
        <v>0.17532561612821759</v>
      </c>
      <c r="H12" s="226">
        <v>0.235393113676067</v>
      </c>
      <c r="I12" s="226">
        <v>0.15460769392576459</v>
      </c>
      <c r="J12" s="226">
        <v>0.13149562867100131</v>
      </c>
      <c r="K12" s="226">
        <v>8.5476782319967234E-2</v>
      </c>
      <c r="L12" s="226">
        <v>0.13124696851695389</v>
      </c>
      <c r="M12" s="226">
        <v>4.3887983465679313E-2</v>
      </c>
      <c r="N12" s="226">
        <v>5.0926366397822831E-2</v>
      </c>
      <c r="O12" s="226">
        <v>5.1984878037955512E-2</v>
      </c>
      <c r="P12" s="226">
        <v>4.8599839780347237E-2</v>
      </c>
      <c r="Q12" s="226">
        <v>4.9452240045635518E-2</v>
      </c>
      <c r="R12" s="226">
        <v>3.3732753316113757E-2</v>
      </c>
      <c r="S12" s="226">
        <v>3.6813252570064868E-2</v>
      </c>
      <c r="T12" s="226">
        <v>3.391401781395674E-2</v>
      </c>
      <c r="U12" s="226">
        <v>2.8376067066034742E-2</v>
      </c>
      <c r="V12" s="226">
        <v>3.2210240626383092E-2</v>
      </c>
      <c r="W12" s="226">
        <v>3.1861482293152887E-2</v>
      </c>
      <c r="X12" s="226">
        <v>3.0885433367771369E-2</v>
      </c>
      <c r="Y12" s="226">
        <v>2.9847950418962311E-2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1851</v>
      </c>
    </row>
    <row r="15" spans="1:105" ht="12" customHeight="1" x14ac:dyDescent="0.25">
      <c r="A15" s="37" t="s">
        <v>40</v>
      </c>
      <c r="B15" s="226">
        <v>0.1960535427024466</v>
      </c>
      <c r="C15" s="226">
        <v>0.1915798131845276</v>
      </c>
      <c r="D15" s="226">
        <v>0.18319736495864219</v>
      </c>
      <c r="E15" s="226">
        <v>0.19102781611520589</v>
      </c>
      <c r="F15" s="226">
        <v>0.17961938369947919</v>
      </c>
      <c r="G15" s="226">
        <v>0.16775858062787949</v>
      </c>
      <c r="H15" s="226">
        <v>0.25021597337981089</v>
      </c>
      <c r="I15" s="226">
        <v>0.23535283083974701</v>
      </c>
      <c r="J15" s="226">
        <v>0.27898623789839921</v>
      </c>
      <c r="K15" s="226">
        <v>0.10534404853552561</v>
      </c>
      <c r="L15" s="226">
        <v>0.1110233364591172</v>
      </c>
      <c r="M15" s="226">
        <v>4.0641870868925928E-2</v>
      </c>
      <c r="N15" s="226">
        <v>4.6538095303910898E-2</v>
      </c>
      <c r="O15" s="226">
        <v>5.0042126803805771E-2</v>
      </c>
      <c r="P15" s="226">
        <v>5.2415285317467523E-2</v>
      </c>
      <c r="Q15" s="226">
        <v>5.6983329650012043E-2</v>
      </c>
      <c r="R15" s="226">
        <v>3.8051752937325913E-2</v>
      </c>
      <c r="S15" s="226">
        <v>5.0345526549508877E-2</v>
      </c>
      <c r="T15" s="226">
        <v>4.8167994505216569E-2</v>
      </c>
      <c r="U15" s="226">
        <v>4.7619328121765073E-2</v>
      </c>
      <c r="V15" s="226">
        <v>4.9926104248923339E-2</v>
      </c>
      <c r="W15" s="226">
        <v>4.1380461384605202E-2</v>
      </c>
      <c r="X15" s="226">
        <v>4.1586090048421558E-2</v>
      </c>
      <c r="Y15" s="226">
        <v>4.9086770410394262E-2</v>
      </c>
      <c r="DA15" s="69" t="s">
        <v>1852</v>
      </c>
    </row>
    <row r="16" spans="1:105" ht="12" customHeight="1" x14ac:dyDescent="0.25">
      <c r="A16" s="57" t="s">
        <v>1853</v>
      </c>
      <c r="B16" s="261">
        <v>1.1357639909511721</v>
      </c>
      <c r="C16" s="261">
        <v>1.096408581537885</v>
      </c>
      <c r="D16" s="261">
        <v>1.037765134261406</v>
      </c>
      <c r="E16" s="261">
        <v>1.0568168665191731</v>
      </c>
      <c r="F16" s="261">
        <v>1.0011457960024499</v>
      </c>
      <c r="G16" s="261">
        <v>0.9702085553351516</v>
      </c>
      <c r="H16" s="261">
        <v>1.393461347989583</v>
      </c>
      <c r="I16" s="261">
        <v>1.175430845291787</v>
      </c>
      <c r="J16" s="261">
        <v>1.270006681754571</v>
      </c>
      <c r="K16" s="261">
        <v>0.56057579292396531</v>
      </c>
      <c r="L16" s="261">
        <v>0.66770772315182048</v>
      </c>
      <c r="M16" s="261">
        <v>0.23540662401735371</v>
      </c>
      <c r="N16" s="261">
        <v>0.27105884099007987</v>
      </c>
      <c r="O16" s="261">
        <v>0.28656045171141908</v>
      </c>
      <c r="P16" s="261">
        <v>0.29377298802798502</v>
      </c>
      <c r="Q16" s="261">
        <v>0.32572031007347207</v>
      </c>
      <c r="R16" s="261">
        <v>0.2171543135369112</v>
      </c>
      <c r="S16" s="261">
        <v>0.27457347019418499</v>
      </c>
      <c r="T16" s="261">
        <v>0.2639254884112997</v>
      </c>
      <c r="U16" s="261">
        <v>0.24939387437955149</v>
      </c>
      <c r="V16" s="261">
        <v>0.2678407956782512</v>
      </c>
      <c r="W16" s="261">
        <v>0.2403530812971475</v>
      </c>
      <c r="X16" s="261">
        <v>0.23709008431285511</v>
      </c>
      <c r="Y16" s="261">
        <v>0.26278135794645768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27.204719215451043</v>
      </c>
      <c r="C17" s="294">
        <f t="shared" si="0"/>
        <v>26.046953656301561</v>
      </c>
      <c r="D17" s="294">
        <f t="shared" si="0"/>
        <v>24.263376650777261</v>
      </c>
      <c r="E17" s="294">
        <f t="shared" si="0"/>
        <v>24.718201458631228</v>
      </c>
      <c r="F17" s="294">
        <f t="shared" si="0"/>
        <v>23.725753395021222</v>
      </c>
      <c r="G17" s="294">
        <f t="shared" si="0"/>
        <v>22.959372168881881</v>
      </c>
      <c r="H17" s="294">
        <f t="shared" si="0"/>
        <v>32.271708354400303</v>
      </c>
      <c r="I17" s="294">
        <f t="shared" si="0"/>
        <v>25.115469570924091</v>
      </c>
      <c r="J17" s="294">
        <f t="shared" si="0"/>
        <v>25.465835343936682</v>
      </c>
      <c r="K17" s="294">
        <f t="shared" si="0"/>
        <v>12.534929349522278</v>
      </c>
      <c r="L17" s="294">
        <f t="shared" si="0"/>
        <v>16.337586454475588</v>
      </c>
      <c r="M17" s="294">
        <f t="shared" si="0"/>
        <v>5.6767199345108041</v>
      </c>
      <c r="N17" s="294">
        <f t="shared" si="0"/>
        <v>6.5495945181183597</v>
      </c>
      <c r="O17" s="294">
        <f t="shared" si="0"/>
        <v>6.8332362003981917</v>
      </c>
      <c r="P17" s="294">
        <f t="shared" si="0"/>
        <v>6.7000593545498202</v>
      </c>
      <c r="Q17" s="294">
        <f t="shared" si="0"/>
        <v>7.0137249543064328</v>
      </c>
      <c r="R17" s="294">
        <f t="shared" si="0"/>
        <v>4.7373989599088047</v>
      </c>
      <c r="S17" s="294">
        <f t="shared" si="0"/>
        <v>5.6624681063873652</v>
      </c>
      <c r="T17" s="294">
        <f t="shared" si="0"/>
        <v>5.3192905953679421</v>
      </c>
      <c r="U17" s="294">
        <f t="shared" si="0"/>
        <v>4.8451115649707344</v>
      </c>
      <c r="V17" s="294">
        <f t="shared" si="0"/>
        <v>5.279518981105225</v>
      </c>
      <c r="W17" s="294">
        <f t="shared" si="0"/>
        <v>4.7951995365297453</v>
      </c>
      <c r="X17" s="294">
        <f t="shared" si="0"/>
        <v>4.7256952601175506</v>
      </c>
      <c r="Y17" s="294">
        <f t="shared" si="0"/>
        <v>5.0473789559739171</v>
      </c>
      <c r="DA17" s="70"/>
    </row>
    <row r="18" spans="1:105" ht="12" customHeight="1" x14ac:dyDescent="0.25">
      <c r="A18" s="60" t="s">
        <v>1856</v>
      </c>
      <c r="B18" s="329">
        <v>17.74001929085798</v>
      </c>
      <c r="C18" s="329">
        <v>16.910215476819221</v>
      </c>
      <c r="D18" s="329">
        <v>15.615333865265571</v>
      </c>
      <c r="E18" s="329">
        <v>15.911394237638159</v>
      </c>
      <c r="F18" s="329">
        <v>15.382871761667509</v>
      </c>
      <c r="G18" s="329">
        <v>14.874300874422319</v>
      </c>
      <c r="H18" s="329">
        <v>20.659530454487161</v>
      </c>
      <c r="I18" s="329">
        <v>15.320212526825911</v>
      </c>
      <c r="J18" s="329">
        <v>14.8824463293153</v>
      </c>
      <c r="K18" s="329">
        <v>7.8634644084892527</v>
      </c>
      <c r="L18" s="329">
        <v>10.77335542821044</v>
      </c>
      <c r="M18" s="329">
        <v>3.7149980676995309</v>
      </c>
      <c r="N18" s="329">
        <v>4.2907708432010363</v>
      </c>
      <c r="O18" s="329">
        <v>4.4452324361363758</v>
      </c>
      <c r="P18" s="329">
        <v>4.2519511209832892</v>
      </c>
      <c r="Q18" s="329">
        <v>4.2993890370275096</v>
      </c>
      <c r="R18" s="329">
        <v>2.9277796804345519</v>
      </c>
      <c r="S18" s="329">
        <v>3.3743558547691652</v>
      </c>
      <c r="T18" s="329">
        <v>3.1199115252737868</v>
      </c>
      <c r="U18" s="329">
        <v>2.7668292784744799</v>
      </c>
      <c r="V18" s="329">
        <v>3.047512350453141</v>
      </c>
      <c r="W18" s="329">
        <v>2.7922571923868569</v>
      </c>
      <c r="X18" s="329">
        <v>2.7499445575104322</v>
      </c>
      <c r="Y18" s="329">
        <v>2.8575343064201131</v>
      </c>
      <c r="DA18" s="72" t="s">
        <v>1857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2.879748295130366E-2</v>
      </c>
      <c r="C21" s="229">
        <v>2.9059646622063551E-2</v>
      </c>
      <c r="D21" s="229">
        <v>2.5837238798972879E-2</v>
      </c>
      <c r="E21" s="229">
        <v>2.71772951066718E-2</v>
      </c>
      <c r="F21" s="229">
        <v>0</v>
      </c>
      <c r="G21" s="229">
        <v>0</v>
      </c>
      <c r="H21" s="229">
        <v>3.6131489402612939E-2</v>
      </c>
      <c r="I21" s="229">
        <v>2.8791833345866678E-2</v>
      </c>
      <c r="J21" s="229">
        <v>3.0625469525237269E-2</v>
      </c>
      <c r="K21" s="229">
        <v>0</v>
      </c>
      <c r="L21" s="229">
        <v>0</v>
      </c>
      <c r="M21" s="229">
        <v>8.9046792592692645E-3</v>
      </c>
      <c r="N21" s="229">
        <v>0</v>
      </c>
      <c r="O21" s="229">
        <v>0</v>
      </c>
      <c r="P21" s="229">
        <v>0</v>
      </c>
      <c r="Q21" s="229">
        <v>5.0580844257353229E-3</v>
      </c>
      <c r="R21" s="229">
        <v>4.1463768467690726E-3</v>
      </c>
      <c r="S21" s="229">
        <v>4.7456622733426804E-3</v>
      </c>
      <c r="T21" s="229">
        <v>3.4435244525957451E-3</v>
      </c>
      <c r="U21" s="229">
        <v>3.6236607825895482E-3</v>
      </c>
      <c r="V21" s="229">
        <v>2.7536210944922321E-3</v>
      </c>
      <c r="W21" s="229">
        <v>4.3931188580261134E-3</v>
      </c>
      <c r="X21" s="229">
        <v>4.4805004543710383E-3</v>
      </c>
      <c r="Y21" s="229">
        <v>1.1830509365940789E-2</v>
      </c>
      <c r="DA21" s="73" t="s">
        <v>1860</v>
      </c>
    </row>
    <row r="22" spans="1:105" ht="12" customHeight="1" x14ac:dyDescent="0.25">
      <c r="A22" s="64" t="s">
        <v>159</v>
      </c>
      <c r="B22" s="229">
        <v>2.6501660863837439E-2</v>
      </c>
      <c r="C22" s="229">
        <v>2.675668301033958E-2</v>
      </c>
      <c r="D22" s="229">
        <v>2.382049389447952E-2</v>
      </c>
      <c r="E22" s="229">
        <v>2.50376017161958E-2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2.748509995894619E-3</v>
      </c>
      <c r="R22" s="229">
        <v>1.561678330378146E-3</v>
      </c>
      <c r="S22" s="229">
        <v>2.5361454854020862E-3</v>
      </c>
      <c r="T22" s="229">
        <v>2.930137093924993E-3</v>
      </c>
      <c r="U22" s="229">
        <v>3.4722004609838431E-3</v>
      </c>
      <c r="V22" s="229">
        <v>2.554466413451553E-3</v>
      </c>
      <c r="W22" s="229">
        <v>1.5059529593544319E-3</v>
      </c>
      <c r="X22" s="229">
        <v>1.1828686967649551E-3</v>
      </c>
      <c r="Y22" s="229">
        <v>1.803822743925095E-3</v>
      </c>
      <c r="DA22" s="73" t="s">
        <v>1861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6.1397745178088901E-6</v>
      </c>
      <c r="Y24" s="229">
        <v>3.2193189500787168E-5</v>
      </c>
      <c r="DA24" s="73" t="s">
        <v>1863</v>
      </c>
    </row>
    <row r="25" spans="1:105" ht="12" customHeight="1" x14ac:dyDescent="0.25">
      <c r="A25" s="64" t="s">
        <v>35</v>
      </c>
      <c r="B25" s="229">
        <v>12.747123998191389</v>
      </c>
      <c r="C25" s="229">
        <v>12.1303362353941</v>
      </c>
      <c r="D25" s="229">
        <v>11.380897553726181</v>
      </c>
      <c r="E25" s="229">
        <v>11.120001580994719</v>
      </c>
      <c r="F25" s="229">
        <v>10.57058277825019</v>
      </c>
      <c r="G25" s="229">
        <v>10.944839048889611</v>
      </c>
      <c r="H25" s="229">
        <v>15.16383133458031</v>
      </c>
      <c r="I25" s="229">
        <v>10.97975535253458</v>
      </c>
      <c r="J25" s="229">
        <v>10.22287164646063</v>
      </c>
      <c r="K25" s="229">
        <v>5.6450816048972428</v>
      </c>
      <c r="L25" s="229">
        <v>7.8231056393419136</v>
      </c>
      <c r="M25" s="229">
        <v>2.5676506442051839</v>
      </c>
      <c r="N25" s="229">
        <v>2.9854264947813252</v>
      </c>
      <c r="O25" s="229">
        <v>3.09847550379722</v>
      </c>
      <c r="P25" s="229">
        <v>3.1743367345726159</v>
      </c>
      <c r="Q25" s="229">
        <v>3.8102577449034709</v>
      </c>
      <c r="R25" s="229">
        <v>2.5805983182996619</v>
      </c>
      <c r="S25" s="229">
        <v>3.0018974753769161</v>
      </c>
      <c r="T25" s="229">
        <v>2.7668749603876721</v>
      </c>
      <c r="U25" s="229">
        <v>2.4154702770666852</v>
      </c>
      <c r="V25" s="229">
        <v>2.665045028730622</v>
      </c>
      <c r="W25" s="229">
        <v>2.7482517335868688</v>
      </c>
      <c r="X25" s="229">
        <v>2.7006120421013811</v>
      </c>
      <c r="Y25" s="229">
        <v>2.7509553095678831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4.3158655154372054E-3</v>
      </c>
      <c r="R27" s="229">
        <v>2.0680583561444891E-3</v>
      </c>
      <c r="S27" s="229">
        <v>3.4375398029502552E-3</v>
      </c>
      <c r="T27" s="229">
        <v>2.8582915156602239E-3</v>
      </c>
      <c r="U27" s="229">
        <v>5.3713555848119389E-3</v>
      </c>
      <c r="V27" s="229">
        <v>6.726902748613873E-3</v>
      </c>
      <c r="W27" s="229">
        <v>8.8345300762368573E-3</v>
      </c>
      <c r="X27" s="229">
        <v>7.8305149256505113E-3</v>
      </c>
      <c r="Y27" s="229">
        <v>5.0449654601324459E-2</v>
      </c>
      <c r="DA27" s="73" t="s">
        <v>1866</v>
      </c>
    </row>
    <row r="28" spans="1:105" ht="12" customHeight="1" x14ac:dyDescent="0.25">
      <c r="A28" s="64" t="s">
        <v>39</v>
      </c>
      <c r="B28" s="229">
        <v>4.937596148851453</v>
      </c>
      <c r="C28" s="229">
        <v>4.7240629117927249</v>
      </c>
      <c r="D28" s="229">
        <v>4.184778578845938</v>
      </c>
      <c r="E28" s="229">
        <v>4.7391777598205671</v>
      </c>
      <c r="F28" s="229">
        <v>4.8122889834173197</v>
      </c>
      <c r="G28" s="229">
        <v>3.9294618255327181</v>
      </c>
      <c r="H28" s="229">
        <v>5.4595676305042371</v>
      </c>
      <c r="I28" s="229">
        <v>4.3116653409454626</v>
      </c>
      <c r="J28" s="229">
        <v>4.6289492133294354</v>
      </c>
      <c r="K28" s="229">
        <v>2.2183828035920099</v>
      </c>
      <c r="L28" s="229">
        <v>2.950249788868522</v>
      </c>
      <c r="M28" s="229">
        <v>1.138442744235078</v>
      </c>
      <c r="N28" s="229">
        <v>1.3053443484197109</v>
      </c>
      <c r="O28" s="229">
        <v>1.3467569323391559</v>
      </c>
      <c r="P28" s="229">
        <v>1.0776143864106731</v>
      </c>
      <c r="Q28" s="229">
        <v>0.4770088321869711</v>
      </c>
      <c r="R28" s="229">
        <v>0.33940524860159832</v>
      </c>
      <c r="S28" s="229">
        <v>0.36173903183055389</v>
      </c>
      <c r="T28" s="229">
        <v>0.34380461182393418</v>
      </c>
      <c r="U28" s="229">
        <v>0.33889178457941022</v>
      </c>
      <c r="V28" s="229">
        <v>0.370432331465961</v>
      </c>
      <c r="W28" s="229">
        <v>2.9271856906370849E-2</v>
      </c>
      <c r="X28" s="229">
        <v>3.5832491557747398E-2</v>
      </c>
      <c r="Y28" s="229">
        <v>4.2462816951538258E-2</v>
      </c>
      <c r="DA28" s="73" t="s">
        <v>1867</v>
      </c>
    </row>
    <row r="29" spans="1:105" ht="12" customHeight="1" x14ac:dyDescent="0.25">
      <c r="A29" s="60" t="s">
        <v>1868</v>
      </c>
      <c r="B29" s="262">
        <v>9.464699924593063</v>
      </c>
      <c r="C29" s="262">
        <v>9.1367381794823412</v>
      </c>
      <c r="D29" s="262">
        <v>8.6480427855116897</v>
      </c>
      <c r="E29" s="262">
        <v>8.8068072209930666</v>
      </c>
      <c r="F29" s="262">
        <v>8.342881633353711</v>
      </c>
      <c r="G29" s="262">
        <v>8.0850712944595617</v>
      </c>
      <c r="H29" s="262">
        <v>11.61217789991314</v>
      </c>
      <c r="I29" s="262">
        <v>9.7952570440981805</v>
      </c>
      <c r="J29" s="262">
        <v>10.58338901462138</v>
      </c>
      <c r="K29" s="262">
        <v>4.6714649410330251</v>
      </c>
      <c r="L29" s="262">
        <v>5.5642310262651478</v>
      </c>
      <c r="M29" s="262">
        <v>1.961721866811273</v>
      </c>
      <c r="N29" s="262">
        <v>2.2588236749173229</v>
      </c>
      <c r="O29" s="262">
        <v>2.3880037642618159</v>
      </c>
      <c r="P29" s="262">
        <v>2.448108233566531</v>
      </c>
      <c r="Q29" s="262">
        <v>2.7143359172789232</v>
      </c>
      <c r="R29" s="262">
        <v>1.8096192794742529</v>
      </c>
      <c r="S29" s="262">
        <v>2.2881122516182</v>
      </c>
      <c r="T29" s="262">
        <v>2.1993790700941549</v>
      </c>
      <c r="U29" s="262">
        <v>2.078282286496254</v>
      </c>
      <c r="V29" s="262">
        <v>2.232006630652084</v>
      </c>
      <c r="W29" s="262">
        <v>2.002942344142888</v>
      </c>
      <c r="X29" s="262">
        <v>1.9757507026071179</v>
      </c>
      <c r="Y29" s="262">
        <v>2.189844649553804</v>
      </c>
      <c r="DA29" s="72" t="s">
        <v>1869</v>
      </c>
    </row>
    <row r="30" spans="1:105" ht="12" customHeight="1" x14ac:dyDescent="0.25">
      <c r="A30" s="132" t="s">
        <v>1870</v>
      </c>
      <c r="B30" s="316">
        <v>2.5239199798914851</v>
      </c>
      <c r="C30" s="316">
        <v>2.4364635145286262</v>
      </c>
      <c r="D30" s="316">
        <v>2.3061447428031179</v>
      </c>
      <c r="E30" s="316">
        <v>2.3484819255981528</v>
      </c>
      <c r="F30" s="316">
        <v>2.2247684355609909</v>
      </c>
      <c r="G30" s="316">
        <v>2.156019011855884</v>
      </c>
      <c r="H30" s="316">
        <v>3.0965807733101731</v>
      </c>
      <c r="I30" s="316">
        <v>2.6120685450928489</v>
      </c>
      <c r="J30" s="316">
        <v>2.8222370705657029</v>
      </c>
      <c r="K30" s="316">
        <v>1.2457239842754739</v>
      </c>
      <c r="L30" s="316">
        <v>1.4837949403373729</v>
      </c>
      <c r="M30" s="316">
        <v>0.52312583114967293</v>
      </c>
      <c r="N30" s="316">
        <v>0.60235297997795312</v>
      </c>
      <c r="O30" s="316">
        <v>0.63680100380315152</v>
      </c>
      <c r="P30" s="316">
        <v>0.65282886228440873</v>
      </c>
      <c r="Q30" s="316">
        <v>0.72382291127437981</v>
      </c>
      <c r="R30" s="316">
        <v>0.48256514119313432</v>
      </c>
      <c r="S30" s="316">
        <v>0.61016326709818691</v>
      </c>
      <c r="T30" s="316">
        <v>0.5865010853584417</v>
      </c>
      <c r="U30" s="316">
        <v>0.55420860973233455</v>
      </c>
      <c r="V30" s="316">
        <v>0.59520176817388937</v>
      </c>
      <c r="W30" s="316">
        <v>0.53411795843810372</v>
      </c>
      <c r="X30" s="316">
        <v>0.52686685402856492</v>
      </c>
      <c r="Y30" s="316">
        <v>0.58395857321434819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854.1544809850742</v>
      </c>
      <c r="C32" s="223">
        <v>808.3993695782475</v>
      </c>
      <c r="D32" s="223">
        <v>845.78502488664924</v>
      </c>
      <c r="E32" s="223">
        <v>818.22319907906581</v>
      </c>
      <c r="F32" s="223">
        <v>824.77642201194544</v>
      </c>
      <c r="G32" s="223">
        <v>814.7083402084728</v>
      </c>
      <c r="H32" s="223">
        <v>794.44516260460648</v>
      </c>
      <c r="I32" s="223">
        <v>762.7882931293741</v>
      </c>
      <c r="J32" s="223">
        <v>711.01896630894657</v>
      </c>
      <c r="K32" s="223">
        <v>594.40889702075981</v>
      </c>
      <c r="L32" s="223">
        <v>617.43590029188954</v>
      </c>
      <c r="M32" s="223">
        <v>588.39375451948035</v>
      </c>
      <c r="N32" s="223">
        <v>588.46045662507436</v>
      </c>
      <c r="O32" s="223">
        <v>591.91527968212472</v>
      </c>
      <c r="P32" s="223">
        <v>519.78145829568518</v>
      </c>
      <c r="Q32" s="223">
        <v>524.77948164647717</v>
      </c>
      <c r="R32" s="223">
        <v>528.01005362669116</v>
      </c>
      <c r="S32" s="223">
        <v>547.33584912391871</v>
      </c>
      <c r="T32" s="223">
        <v>534.64260620034156</v>
      </c>
      <c r="U32" s="223">
        <v>498.57228424971208</v>
      </c>
      <c r="V32" s="223">
        <v>495.21928862132091</v>
      </c>
      <c r="W32" s="223">
        <v>447.35790175421772</v>
      </c>
      <c r="X32" s="223">
        <v>426.55652302632689</v>
      </c>
      <c r="Y32" s="223">
        <v>352.90821753063801</v>
      </c>
      <c r="DA32" s="89" t="s">
        <v>1872</v>
      </c>
    </row>
    <row r="33" spans="1:105" ht="12" customHeight="1" x14ac:dyDescent="0.25">
      <c r="A33" s="55" t="s">
        <v>91</v>
      </c>
      <c r="B33" s="259">
        <v>4.5083316597759264</v>
      </c>
      <c r="C33" s="259">
        <v>4.2668305941677316</v>
      </c>
      <c r="D33" s="259">
        <v>4.4641566484126924</v>
      </c>
      <c r="E33" s="259">
        <v>4.3186819659568689</v>
      </c>
      <c r="F33" s="259">
        <v>4.3532706768745673</v>
      </c>
      <c r="G33" s="259">
        <v>4.3001301116040551</v>
      </c>
      <c r="H33" s="259">
        <v>4.1931785856764998</v>
      </c>
      <c r="I33" s="259">
        <v>4.0260897626575352</v>
      </c>
      <c r="J33" s="259">
        <v>3.7528449336418972</v>
      </c>
      <c r="K33" s="259">
        <v>3.1373627475457639</v>
      </c>
      <c r="L33" s="259">
        <v>3.2589020828628379</v>
      </c>
      <c r="M33" s="259">
        <v>3.105614090856212</v>
      </c>
      <c r="N33" s="259">
        <v>3.1059661527151201</v>
      </c>
      <c r="O33" s="259">
        <v>3.1242011307125579</v>
      </c>
      <c r="P33" s="259">
        <v>2.7434700124701958</v>
      </c>
      <c r="Q33" s="259">
        <v>2.7698501900731589</v>
      </c>
      <c r="R33" s="259">
        <v>2.7869015435010409</v>
      </c>
      <c r="S33" s="259">
        <v>2.8889054521972239</v>
      </c>
      <c r="T33" s="259">
        <v>2.8219089659502292</v>
      </c>
      <c r="U33" s="259">
        <v>2.631525401796202</v>
      </c>
      <c r="V33" s="259">
        <v>2.6138278814024578</v>
      </c>
      <c r="W33" s="259">
        <v>2.3612096366970312</v>
      </c>
      <c r="X33" s="259">
        <v>2.251417419511939</v>
      </c>
      <c r="Y33" s="259">
        <v>1.862692669192699</v>
      </c>
      <c r="DA33" s="67" t="s">
        <v>1873</v>
      </c>
    </row>
    <row r="34" spans="1:105" ht="12" customHeight="1" x14ac:dyDescent="0.25">
      <c r="A34" s="173" t="s">
        <v>92</v>
      </c>
      <c r="B34" s="224">
        <v>6.3976613990664797</v>
      </c>
      <c r="C34" s="224">
        <v>6.0549532396246901</v>
      </c>
      <c r="D34" s="224">
        <v>6.334973738457248</v>
      </c>
      <c r="E34" s="224">
        <v>6.1285342325103116</v>
      </c>
      <c r="F34" s="224">
        <v>6.1776182124348553</v>
      </c>
      <c r="G34" s="224">
        <v>6.1022077571240709</v>
      </c>
      <c r="H34" s="224">
        <v>5.9504355050728561</v>
      </c>
      <c r="I34" s="224">
        <v>5.7133239094949477</v>
      </c>
      <c r="J34" s="224">
        <v>5.3255689644262523</v>
      </c>
      <c r="K34" s="224">
        <v>4.45215349259382</v>
      </c>
      <c r="L34" s="224">
        <v>4.6246269423543662</v>
      </c>
      <c r="M34" s="224">
        <v>4.4070997630319058</v>
      </c>
      <c r="N34" s="224">
        <v>4.4075993652650141</v>
      </c>
      <c r="O34" s="224">
        <v>4.4334761692916391</v>
      </c>
      <c r="P34" s="224">
        <v>3.893190102865983</v>
      </c>
      <c r="Q34" s="224">
        <v>3.9306255571953099</v>
      </c>
      <c r="R34" s="224">
        <v>3.9548227090155068</v>
      </c>
      <c r="S34" s="224">
        <v>4.0995739204319044</v>
      </c>
      <c r="T34" s="224">
        <v>4.0045008720668722</v>
      </c>
      <c r="U34" s="224">
        <v>3.7343322883594681</v>
      </c>
      <c r="V34" s="224">
        <v>3.7092181770591739</v>
      </c>
      <c r="W34" s="224">
        <v>3.3507339050896698</v>
      </c>
      <c r="X34" s="224">
        <v>3.1949304986832541</v>
      </c>
      <c r="Y34" s="224">
        <v>2.6433008676674281</v>
      </c>
      <c r="DA34" s="177" t="s">
        <v>1874</v>
      </c>
    </row>
    <row r="35" spans="1:105" ht="12" customHeight="1" x14ac:dyDescent="0.25">
      <c r="A35" s="173" t="s">
        <v>93</v>
      </c>
      <c r="B35" s="224">
        <v>22.76542122974713</v>
      </c>
      <c r="C35" s="224">
        <v>21.545929430806009</v>
      </c>
      <c r="D35" s="224">
        <v>22.542353625718441</v>
      </c>
      <c r="E35" s="224">
        <v>21.807759839303191</v>
      </c>
      <c r="F35" s="224">
        <v>21.982420142328571</v>
      </c>
      <c r="G35" s="224">
        <v>21.714079779625489</v>
      </c>
      <c r="H35" s="224">
        <v>21.174013803417768</v>
      </c>
      <c r="I35" s="224">
        <v>20.330276535206568</v>
      </c>
      <c r="J35" s="224">
        <v>18.950490374642602</v>
      </c>
      <c r="K35" s="224">
        <v>15.842531093186251</v>
      </c>
      <c r="L35" s="224">
        <v>16.456260156015269</v>
      </c>
      <c r="M35" s="224">
        <v>15.682212022283601</v>
      </c>
      <c r="N35" s="224">
        <v>15.683989805535109</v>
      </c>
      <c r="O35" s="224">
        <v>15.77606975584815</v>
      </c>
      <c r="P35" s="224">
        <v>13.85351726056637</v>
      </c>
      <c r="Q35" s="224">
        <v>13.986727481235199</v>
      </c>
      <c r="R35" s="224">
        <v>14.07283056162443</v>
      </c>
      <c r="S35" s="224">
        <v>14.58791288559539</v>
      </c>
      <c r="T35" s="224">
        <v>14.249605204300799</v>
      </c>
      <c r="U35" s="224">
        <v>13.28823803784827</v>
      </c>
      <c r="V35" s="224">
        <v>13.198872051294909</v>
      </c>
      <c r="W35" s="224">
        <v>11.92324257568437</v>
      </c>
      <c r="X35" s="224">
        <v>11.36883215058918</v>
      </c>
      <c r="Y35" s="224">
        <v>9.4059147453764371</v>
      </c>
      <c r="DA35" s="177" t="s">
        <v>1875</v>
      </c>
    </row>
    <row r="36" spans="1:105" ht="12" customHeight="1" x14ac:dyDescent="0.25">
      <c r="A36" s="173" t="s">
        <v>94</v>
      </c>
      <c r="B36" s="224">
        <v>18.033326639103699</v>
      </c>
      <c r="C36" s="224">
        <v>17.06732237667093</v>
      </c>
      <c r="D36" s="224">
        <v>17.85662659365077</v>
      </c>
      <c r="E36" s="224">
        <v>17.274727863827479</v>
      </c>
      <c r="F36" s="224">
        <v>17.413082707498258</v>
      </c>
      <c r="G36" s="224">
        <v>17.20052044641622</v>
      </c>
      <c r="H36" s="224">
        <v>16.772714342705989</v>
      </c>
      <c r="I36" s="224">
        <v>16.104359050630141</v>
      </c>
      <c r="J36" s="224">
        <v>15.011379734567591</v>
      </c>
      <c r="K36" s="224">
        <v>12.549450990183059</v>
      </c>
      <c r="L36" s="224">
        <v>13.03560833145135</v>
      </c>
      <c r="M36" s="224">
        <v>12.422456363424841</v>
      </c>
      <c r="N36" s="224">
        <v>12.42386461086048</v>
      </c>
      <c r="O36" s="224">
        <v>12.49680452285023</v>
      </c>
      <c r="P36" s="224">
        <v>10.97388004988078</v>
      </c>
      <c r="Q36" s="224">
        <v>11.079400760292639</v>
      </c>
      <c r="R36" s="224">
        <v>11.14760617400416</v>
      </c>
      <c r="S36" s="224">
        <v>11.55562180878889</v>
      </c>
      <c r="T36" s="224">
        <v>11.28763586380092</v>
      </c>
      <c r="U36" s="224">
        <v>10.52610160718481</v>
      </c>
      <c r="V36" s="224">
        <v>10.455311525609829</v>
      </c>
      <c r="W36" s="224">
        <v>9.4448385467881231</v>
      </c>
      <c r="X36" s="224">
        <v>9.0056696780477576</v>
      </c>
      <c r="Y36" s="224">
        <v>7.450770676770798</v>
      </c>
      <c r="DA36" s="177" t="s">
        <v>1876</v>
      </c>
    </row>
    <row r="37" spans="1:105" ht="12" customHeight="1" x14ac:dyDescent="0.25">
      <c r="A37" s="56" t="s">
        <v>95</v>
      </c>
      <c r="B37" s="260">
        <v>11.321188510502299</v>
      </c>
      <c r="C37" s="260">
        <v>10.762938171487461</v>
      </c>
      <c r="D37" s="260">
        <v>11.351406515622831</v>
      </c>
      <c r="E37" s="260">
        <v>11.00077265460078</v>
      </c>
      <c r="F37" s="260">
        <v>11.01340476769534</v>
      </c>
      <c r="G37" s="260">
        <v>10.85771527078689</v>
      </c>
      <c r="H37" s="260">
        <v>10.7262538688571</v>
      </c>
      <c r="I37" s="260">
        <v>10.88536474806274</v>
      </c>
      <c r="J37" s="260">
        <v>10.753362246481901</v>
      </c>
      <c r="K37" s="260">
        <v>8.2022858116237298</v>
      </c>
      <c r="L37" s="260">
        <v>8.0920491789194955</v>
      </c>
      <c r="M37" s="260">
        <v>7.7736882224466388</v>
      </c>
      <c r="N37" s="260">
        <v>7.7653455213352522</v>
      </c>
      <c r="O37" s="260">
        <v>7.8654267877581656</v>
      </c>
      <c r="P37" s="260">
        <v>7.0628112196004977</v>
      </c>
      <c r="Q37" s="260">
        <v>7.3063139144405067</v>
      </c>
      <c r="R37" s="260">
        <v>7.3100563777358598</v>
      </c>
      <c r="S37" s="260">
        <v>7.8376157637714163</v>
      </c>
      <c r="T37" s="260">
        <v>7.7357827021536227</v>
      </c>
      <c r="U37" s="260">
        <v>7.4277205057561257</v>
      </c>
      <c r="V37" s="260">
        <v>7.2794570251078383</v>
      </c>
      <c r="W37" s="260">
        <v>6.4295421704123106</v>
      </c>
      <c r="X37" s="260">
        <v>6.1566272413729788</v>
      </c>
      <c r="Y37" s="260">
        <v>5.2628474920189996</v>
      </c>
      <c r="DA37" s="68" t="s">
        <v>1877</v>
      </c>
    </row>
    <row r="38" spans="1:105" ht="12" customHeight="1" x14ac:dyDescent="0.25">
      <c r="A38" s="37" t="s">
        <v>159</v>
      </c>
      <c r="B38" s="226">
        <v>1.2136368718834081E-2</v>
      </c>
      <c r="C38" s="226">
        <v>1.2029766167222259E-2</v>
      </c>
      <c r="D38" s="226">
        <v>1.177337098096678E-2</v>
      </c>
      <c r="E38" s="226">
        <v>1.200307962863922E-2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2.447907162948377E-3</v>
      </c>
      <c r="R38" s="226">
        <v>2.0782102775613511E-3</v>
      </c>
      <c r="S38" s="226">
        <v>2.7957631938084339E-3</v>
      </c>
      <c r="T38" s="226">
        <v>3.38332667843462E-3</v>
      </c>
      <c r="U38" s="226">
        <v>3.9846531856916733E-3</v>
      </c>
      <c r="V38" s="226">
        <v>2.735205839229011E-3</v>
      </c>
      <c r="W38" s="226">
        <v>1.5322779351126881E-3</v>
      </c>
      <c r="X38" s="226">
        <v>1.1490064003466191E-3</v>
      </c>
      <c r="Y38" s="226">
        <v>1.3045774809310349E-3</v>
      </c>
      <c r="DA38" s="69" t="s">
        <v>1878</v>
      </c>
    </row>
    <row r="39" spans="1:105" ht="12" customHeight="1" x14ac:dyDescent="0.25">
      <c r="A39" s="37" t="s">
        <v>35</v>
      </c>
      <c r="B39" s="226">
        <v>5.8375132691343294</v>
      </c>
      <c r="C39" s="226">
        <v>5.4537817107293991</v>
      </c>
      <c r="D39" s="226">
        <v>5.6250525110836884</v>
      </c>
      <c r="E39" s="226">
        <v>5.3309524594336288</v>
      </c>
      <c r="F39" s="226">
        <v>5.4470129054415839</v>
      </c>
      <c r="G39" s="226">
        <v>5.5485960519154638</v>
      </c>
      <c r="H39" s="226">
        <v>5.199421435002308</v>
      </c>
      <c r="I39" s="226">
        <v>4.3157218086389086</v>
      </c>
      <c r="J39" s="226">
        <v>3.444780985688388</v>
      </c>
      <c r="K39" s="226">
        <v>3.6741533704842682</v>
      </c>
      <c r="L39" s="226">
        <v>4.3837684685631979</v>
      </c>
      <c r="M39" s="226">
        <v>4.0361065668418368</v>
      </c>
      <c r="N39" s="226">
        <v>4.05748746076722</v>
      </c>
      <c r="O39" s="226">
        <v>4.0075983109788789</v>
      </c>
      <c r="P39" s="226">
        <v>3.398020774998264</v>
      </c>
      <c r="Q39" s="226">
        <v>3.3935322194063242</v>
      </c>
      <c r="R39" s="226">
        <v>3.4341425138743449</v>
      </c>
      <c r="S39" s="226">
        <v>3.3091928367487422</v>
      </c>
      <c r="T39" s="226">
        <v>3.1948136108651219</v>
      </c>
      <c r="U39" s="226">
        <v>2.771963036872052</v>
      </c>
      <c r="V39" s="226">
        <v>2.8536083645519001</v>
      </c>
      <c r="W39" s="226">
        <v>2.7962928492238901</v>
      </c>
      <c r="X39" s="226">
        <v>2.6233009037386288</v>
      </c>
      <c r="Y39" s="226">
        <v>1.9895715141614561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1881</v>
      </c>
    </row>
    <row r="42" spans="1:105" ht="12" customHeight="1" x14ac:dyDescent="0.25">
      <c r="A42" s="37" t="s">
        <v>40</v>
      </c>
      <c r="B42" s="226">
        <v>5.4715388726491359</v>
      </c>
      <c r="C42" s="226">
        <v>5.2971266945908404</v>
      </c>
      <c r="D42" s="226">
        <v>5.714580633558171</v>
      </c>
      <c r="E42" s="226">
        <v>5.65781711553851</v>
      </c>
      <c r="F42" s="226">
        <v>5.5663918622537567</v>
      </c>
      <c r="G42" s="226">
        <v>5.3091192188714276</v>
      </c>
      <c r="H42" s="226">
        <v>5.5268324338547963</v>
      </c>
      <c r="I42" s="226">
        <v>6.5696429394238294</v>
      </c>
      <c r="J42" s="226">
        <v>7.308581260793515</v>
      </c>
      <c r="K42" s="226">
        <v>4.5281324411394612</v>
      </c>
      <c r="L42" s="226">
        <v>3.708280710356298</v>
      </c>
      <c r="M42" s="226">
        <v>3.737581655604802</v>
      </c>
      <c r="N42" s="226">
        <v>3.7078580605680318</v>
      </c>
      <c r="O42" s="226">
        <v>3.8578284767792872</v>
      </c>
      <c r="P42" s="226">
        <v>3.6647904446022341</v>
      </c>
      <c r="Q42" s="226">
        <v>3.910333787871235</v>
      </c>
      <c r="R42" s="226">
        <v>3.8738356535839542</v>
      </c>
      <c r="S42" s="226">
        <v>4.5256271638288661</v>
      </c>
      <c r="T42" s="226">
        <v>4.5375857646100659</v>
      </c>
      <c r="U42" s="226">
        <v>4.651772815698382</v>
      </c>
      <c r="V42" s="226">
        <v>4.4231134547167086</v>
      </c>
      <c r="W42" s="226">
        <v>3.6317170432533081</v>
      </c>
      <c r="X42" s="226">
        <v>3.5321773312340028</v>
      </c>
      <c r="Y42" s="226">
        <v>3.2719714003766138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62.029620293541953</v>
      </c>
      <c r="C43" s="261">
        <f t="shared" si="1"/>
        <v>59.099852802267577</v>
      </c>
      <c r="D43" s="261">
        <f t="shared" si="1"/>
        <v>62.646999478825009</v>
      </c>
      <c r="E43" s="261">
        <f t="shared" si="1"/>
        <v>60.584791194314903</v>
      </c>
      <c r="F43" s="261">
        <f t="shared" si="1"/>
        <v>60.415904144193291</v>
      </c>
      <c r="G43" s="261">
        <f t="shared" si="1"/>
        <v>59.75122682591207</v>
      </c>
      <c r="H43" s="261">
        <f t="shared" si="1"/>
        <v>59.307369890726235</v>
      </c>
      <c r="I43" s="261">
        <f t="shared" si="1"/>
        <v>60.994132114591402</v>
      </c>
      <c r="J43" s="261">
        <f t="shared" si="1"/>
        <v>60.189717706373898</v>
      </c>
      <c r="K43" s="261">
        <f t="shared" si="1"/>
        <v>45.70056788138232</v>
      </c>
      <c r="L43" s="261">
        <f t="shared" si="1"/>
        <v>44.079172641197012</v>
      </c>
      <c r="M43" s="261">
        <f t="shared" si="1"/>
        <v>42.498135216079511</v>
      </c>
      <c r="N43" s="261">
        <f t="shared" si="1"/>
        <v>42.434432943656347</v>
      </c>
      <c r="O43" s="261">
        <f t="shared" si="1"/>
        <v>43.141792323101015</v>
      </c>
      <c r="P43" s="261">
        <f t="shared" si="1"/>
        <v>39.303831293514534</v>
      </c>
      <c r="Q43" s="261">
        <f t="shared" si="1"/>
        <v>41.691348437091442</v>
      </c>
      <c r="R43" s="261">
        <f t="shared" si="1"/>
        <v>41.472329226238472</v>
      </c>
      <c r="S43" s="261">
        <f t="shared" si="1"/>
        <v>45.186228566677372</v>
      </c>
      <c r="T43" s="261">
        <f t="shared" si="1"/>
        <v>45.076227970135591</v>
      </c>
      <c r="U43" s="261">
        <f t="shared" si="1"/>
        <v>43.498246210275738</v>
      </c>
      <c r="V43" s="261">
        <f t="shared" si="1"/>
        <v>42.622243232473288</v>
      </c>
      <c r="W43" s="261">
        <f t="shared" si="1"/>
        <v>38.081309798279804</v>
      </c>
      <c r="X43" s="261">
        <f t="shared" si="1"/>
        <v>36.339914115707238</v>
      </c>
      <c r="Y43" s="261">
        <f t="shared" si="1"/>
        <v>31.128459264455884</v>
      </c>
      <c r="DA43" s="70"/>
    </row>
    <row r="44" spans="1:105" ht="12" customHeight="1" x14ac:dyDescent="0.25">
      <c r="A44" s="60" t="s">
        <v>1884</v>
      </c>
      <c r="B44" s="262">
        <v>18.760285518036479</v>
      </c>
      <c r="C44" s="262">
        <v>17.717005414999299</v>
      </c>
      <c r="D44" s="262">
        <v>18.45724928834349</v>
      </c>
      <c r="E44" s="262">
        <v>17.857106641431141</v>
      </c>
      <c r="F44" s="262">
        <v>18.063776682758899</v>
      </c>
      <c r="G44" s="262">
        <v>17.8371250994707</v>
      </c>
      <c r="H44" s="262">
        <v>17.291484304800338</v>
      </c>
      <c r="I44" s="262">
        <v>16.204576719146949</v>
      </c>
      <c r="J44" s="262">
        <v>14.773220703065039</v>
      </c>
      <c r="K44" s="262">
        <v>12.80777243972148</v>
      </c>
      <c r="L44" s="262">
        <v>13.635148650018129</v>
      </c>
      <c r="M44" s="262">
        <v>12.94571827093227</v>
      </c>
      <c r="N44" s="262">
        <v>12.95389517263496</v>
      </c>
      <c r="O44" s="262">
        <v>12.985306098093471</v>
      </c>
      <c r="P44" s="262">
        <v>11.26496941718629</v>
      </c>
      <c r="Q44" s="262">
        <v>11.179524044120461</v>
      </c>
      <c r="R44" s="262">
        <v>11.294200087329781</v>
      </c>
      <c r="S44" s="262">
        <v>11.49368597163585</v>
      </c>
      <c r="T44" s="262">
        <v>11.13676669978395</v>
      </c>
      <c r="U44" s="262">
        <v>10.24160818728201</v>
      </c>
      <c r="V44" s="262">
        <v>10.23049001547038</v>
      </c>
      <c r="W44" s="262">
        <v>9.2858711931116407</v>
      </c>
      <c r="X44" s="262">
        <v>8.8505224643383293</v>
      </c>
      <c r="Y44" s="262">
        <v>7.2175043468871758</v>
      </c>
      <c r="DA44" s="72" t="s">
        <v>1885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3.045368742330808E-2</v>
      </c>
      <c r="C47" s="229">
        <v>3.044608847633137E-2</v>
      </c>
      <c r="D47" s="229">
        <v>3.0539491601641291E-2</v>
      </c>
      <c r="E47" s="229">
        <v>3.0500649389824989E-2</v>
      </c>
      <c r="F47" s="229">
        <v>0</v>
      </c>
      <c r="G47" s="229">
        <v>0</v>
      </c>
      <c r="H47" s="229">
        <v>3.0241107526170562E-2</v>
      </c>
      <c r="I47" s="229">
        <v>3.045385118000405E-2</v>
      </c>
      <c r="J47" s="229">
        <v>3.0400702305246462E-2</v>
      </c>
      <c r="K47" s="229">
        <v>0</v>
      </c>
      <c r="L47" s="229">
        <v>0</v>
      </c>
      <c r="M47" s="229">
        <v>3.1030290428898651E-2</v>
      </c>
      <c r="N47" s="229">
        <v>0</v>
      </c>
      <c r="O47" s="229">
        <v>0</v>
      </c>
      <c r="P47" s="229">
        <v>0</v>
      </c>
      <c r="Q47" s="229">
        <v>1.3152328381474969E-2</v>
      </c>
      <c r="R47" s="229">
        <v>1.5995059347474791E-2</v>
      </c>
      <c r="S47" s="229">
        <v>1.6164611631031309E-2</v>
      </c>
      <c r="T47" s="229">
        <v>1.229192819825064E-2</v>
      </c>
      <c r="U47" s="229">
        <v>1.341322871910767E-2</v>
      </c>
      <c r="V47" s="229">
        <v>9.2438979318336841E-3</v>
      </c>
      <c r="W47" s="229">
        <v>1.4609662735540849E-2</v>
      </c>
      <c r="X47" s="229">
        <v>1.442020706002489E-2</v>
      </c>
      <c r="Y47" s="229">
        <v>2.9881269520623421E-2</v>
      </c>
      <c r="DA47" s="73" t="s">
        <v>1888</v>
      </c>
    </row>
    <row r="48" spans="1:105" ht="12" customHeight="1" x14ac:dyDescent="0.25">
      <c r="A48" s="64" t="s">
        <v>159</v>
      </c>
      <c r="B48" s="229">
        <v>2.8025827726352939E-2</v>
      </c>
      <c r="C48" s="229">
        <v>2.8033249986165978E-2</v>
      </c>
      <c r="D48" s="229">
        <v>2.8155708854861239E-2</v>
      </c>
      <c r="E48" s="229">
        <v>2.8099305266045239E-2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7.1468372180278957E-3</v>
      </c>
      <c r="R48" s="229">
        <v>6.0243288295244914E-3</v>
      </c>
      <c r="S48" s="229">
        <v>8.6385849750833799E-3</v>
      </c>
      <c r="T48" s="229">
        <v>1.045935211594244E-2</v>
      </c>
      <c r="U48" s="229">
        <v>1.285258795898798E-2</v>
      </c>
      <c r="V48" s="229">
        <v>8.5753362521351923E-3</v>
      </c>
      <c r="W48" s="229">
        <v>5.0081651652929436E-3</v>
      </c>
      <c r="X48" s="229">
        <v>3.80698801526333E-3</v>
      </c>
      <c r="Y48" s="229">
        <v>4.5560602600790857E-3</v>
      </c>
      <c r="DA48" s="73" t="s">
        <v>1889</v>
      </c>
    </row>
    <row r="49" spans="1:105" ht="12" customHeight="1" x14ac:dyDescent="0.25">
      <c r="A49" s="64" t="s">
        <v>32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1.9760475587564079E-5</v>
      </c>
      <c r="Y50" s="229">
        <v>8.1312929346134482E-5</v>
      </c>
      <c r="DA50" s="73" t="s">
        <v>1891</v>
      </c>
    </row>
    <row r="51" spans="1:105" ht="12" customHeight="1" x14ac:dyDescent="0.25">
      <c r="A51" s="64" t="s">
        <v>35</v>
      </c>
      <c r="B51" s="229">
        <v>13.48023820149518</v>
      </c>
      <c r="C51" s="229">
        <v>12.70907712931545</v>
      </c>
      <c r="D51" s="229">
        <v>13.45216599828685</v>
      </c>
      <c r="E51" s="229">
        <v>12.479802279990579</v>
      </c>
      <c r="F51" s="229">
        <v>12.412808848133441</v>
      </c>
      <c r="G51" s="229">
        <v>13.124950540991239</v>
      </c>
      <c r="H51" s="229">
        <v>12.69172850274461</v>
      </c>
      <c r="I51" s="229">
        <v>11.613565259363501</v>
      </c>
      <c r="J51" s="229">
        <v>10.147843688492371</v>
      </c>
      <c r="K51" s="229">
        <v>9.1945377817348337</v>
      </c>
      <c r="L51" s="229">
        <v>9.9012057114448115</v>
      </c>
      <c r="M51" s="229">
        <v>8.9475367826076919</v>
      </c>
      <c r="N51" s="229">
        <v>9.01304294082348</v>
      </c>
      <c r="O51" s="229">
        <v>9.0511921327609297</v>
      </c>
      <c r="P51" s="229">
        <v>8.4099758481094877</v>
      </c>
      <c r="Q51" s="229">
        <v>9.907656112668267</v>
      </c>
      <c r="R51" s="229">
        <v>9.954913597725767</v>
      </c>
      <c r="S51" s="229">
        <v>10.22502320028396</v>
      </c>
      <c r="T51" s="229">
        <v>9.8765752399364537</v>
      </c>
      <c r="U51" s="229">
        <v>8.9410287646595332</v>
      </c>
      <c r="V51" s="229">
        <v>8.9465483390587597</v>
      </c>
      <c r="W51" s="229">
        <v>9.1395275742914954</v>
      </c>
      <c r="X51" s="229">
        <v>8.69174888664649</v>
      </c>
      <c r="Y51" s="229">
        <v>6.9483091979996967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1.122236715158462E-2</v>
      </c>
      <c r="R53" s="229">
        <v>7.9777399312722271E-3</v>
      </c>
      <c r="S53" s="229">
        <v>1.170890229442384E-2</v>
      </c>
      <c r="T53" s="229">
        <v>1.020289373977884E-2</v>
      </c>
      <c r="U53" s="229">
        <v>1.9882440800447199E-2</v>
      </c>
      <c r="V53" s="229">
        <v>2.258219278241861E-2</v>
      </c>
      <c r="W53" s="229">
        <v>2.9379925518064651E-2</v>
      </c>
      <c r="X53" s="229">
        <v>2.5202016552489531E-2</v>
      </c>
      <c r="Y53" s="229">
        <v>0.12742475236987871</v>
      </c>
      <c r="DA53" s="73" t="s">
        <v>1894</v>
      </c>
    </row>
    <row r="54" spans="1:105" ht="12" customHeight="1" x14ac:dyDescent="0.25">
      <c r="A54" s="64" t="s">
        <v>39</v>
      </c>
      <c r="B54" s="229">
        <v>5.2215678013916396</v>
      </c>
      <c r="C54" s="229">
        <v>4.9494489472213496</v>
      </c>
      <c r="D54" s="229">
        <v>4.9463880896001342</v>
      </c>
      <c r="E54" s="229">
        <v>5.3187044067846916</v>
      </c>
      <c r="F54" s="229">
        <v>5.6509678346254546</v>
      </c>
      <c r="G54" s="229">
        <v>4.7121745584794557</v>
      </c>
      <c r="H54" s="229">
        <v>4.5695146945295591</v>
      </c>
      <c r="I54" s="229">
        <v>4.5605576086034407</v>
      </c>
      <c r="J54" s="229">
        <v>4.5949763122674208</v>
      </c>
      <c r="K54" s="229">
        <v>3.6132346579866441</v>
      </c>
      <c r="L54" s="229">
        <v>3.7339429385733189</v>
      </c>
      <c r="M54" s="229">
        <v>3.9671511978956771</v>
      </c>
      <c r="N54" s="229">
        <v>3.940852231811478</v>
      </c>
      <c r="O54" s="229">
        <v>3.9341139653325361</v>
      </c>
      <c r="P54" s="229">
        <v>2.8549935690768051</v>
      </c>
      <c r="Q54" s="229">
        <v>1.240346398701101</v>
      </c>
      <c r="R54" s="229">
        <v>1.3092893614957399</v>
      </c>
      <c r="S54" s="229">
        <v>1.232150672451348</v>
      </c>
      <c r="T54" s="229">
        <v>1.227237285793525</v>
      </c>
      <c r="U54" s="229">
        <v>1.2544311651439359</v>
      </c>
      <c r="V54" s="229">
        <v>1.2435402494452339</v>
      </c>
      <c r="W54" s="229">
        <v>9.7345865401247053E-2</v>
      </c>
      <c r="X54" s="229">
        <v>0.11532460558847241</v>
      </c>
      <c r="Y54" s="229">
        <v>0.10725175380755129</v>
      </c>
      <c r="DA54" s="73" t="s">
        <v>1895</v>
      </c>
    </row>
    <row r="55" spans="1:105" ht="12" customHeight="1" x14ac:dyDescent="0.25">
      <c r="A55" s="60" t="s">
        <v>1896</v>
      </c>
      <c r="B55" s="262">
        <v>43.269334775505477</v>
      </c>
      <c r="C55" s="262">
        <v>41.382847387268278</v>
      </c>
      <c r="D55" s="262">
        <v>44.189750190481519</v>
      </c>
      <c r="E55" s="262">
        <v>42.727684552883758</v>
      </c>
      <c r="F55" s="262">
        <v>42.352127461434392</v>
      </c>
      <c r="G55" s="262">
        <v>41.914101726441373</v>
      </c>
      <c r="H55" s="262">
        <v>42.015885585925901</v>
      </c>
      <c r="I55" s="262">
        <v>44.789555395444452</v>
      </c>
      <c r="J55" s="262">
        <v>45.416497003308862</v>
      </c>
      <c r="K55" s="262">
        <v>32.892795441660837</v>
      </c>
      <c r="L55" s="262">
        <v>30.444023991178881</v>
      </c>
      <c r="M55" s="262">
        <v>29.55241694514724</v>
      </c>
      <c r="N55" s="262">
        <v>29.480537771021389</v>
      </c>
      <c r="O55" s="262">
        <v>30.156486225007541</v>
      </c>
      <c r="P55" s="262">
        <v>28.038861876328241</v>
      </c>
      <c r="Q55" s="262">
        <v>30.511824392970979</v>
      </c>
      <c r="R55" s="262">
        <v>30.178129138908691</v>
      </c>
      <c r="S55" s="262">
        <v>33.692542595041523</v>
      </c>
      <c r="T55" s="262">
        <v>33.939461270351643</v>
      </c>
      <c r="U55" s="262">
        <v>33.256638022993727</v>
      </c>
      <c r="V55" s="262">
        <v>32.391753217002908</v>
      </c>
      <c r="W55" s="262">
        <v>28.795438605168162</v>
      </c>
      <c r="X55" s="262">
        <v>27.489391651368908</v>
      </c>
      <c r="Y55" s="262">
        <v>23.910954917568709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647.36875323582478</v>
      </c>
      <c r="C56" s="261">
        <f t="shared" si="2"/>
        <v>612.38363463450492</v>
      </c>
      <c r="D56" s="261">
        <f t="shared" si="2"/>
        <v>640.07641136044379</v>
      </c>
      <c r="E56" s="261">
        <f t="shared" si="2"/>
        <v>619.21485334274314</v>
      </c>
      <c r="F56" s="261">
        <f t="shared" si="2"/>
        <v>624.68101267411305</v>
      </c>
      <c r="G56" s="261">
        <f t="shared" si="2"/>
        <v>617.0254423464055</v>
      </c>
      <c r="H56" s="261">
        <f t="shared" si="2"/>
        <v>600.85513217822802</v>
      </c>
      <c r="I56" s="261">
        <f t="shared" si="2"/>
        <v>573.66841871897645</v>
      </c>
      <c r="J56" s="261">
        <f t="shared" si="2"/>
        <v>531.95295467004428</v>
      </c>
      <c r="K56" s="261">
        <f t="shared" si="2"/>
        <v>448.5147474469934</v>
      </c>
      <c r="L56" s="261">
        <f t="shared" si="2"/>
        <v>468.55046044979571</v>
      </c>
      <c r="M56" s="261">
        <f t="shared" si="2"/>
        <v>446.12510354267312</v>
      </c>
      <c r="N56" s="261">
        <f t="shared" si="2"/>
        <v>446.22993890665799</v>
      </c>
      <c r="O56" s="261">
        <f t="shared" si="2"/>
        <v>448.49325596774332</v>
      </c>
      <c r="P56" s="261">
        <f t="shared" si="2"/>
        <v>392.74473480167688</v>
      </c>
      <c r="Q56" s="261">
        <f t="shared" si="2"/>
        <v>395.01422291635936</v>
      </c>
      <c r="R56" s="261">
        <f t="shared" si="2"/>
        <v>397.8023718546367</v>
      </c>
      <c r="S56" s="261">
        <f t="shared" si="2"/>
        <v>410.65507942926558</v>
      </c>
      <c r="T56" s="261">
        <f t="shared" si="2"/>
        <v>400.4300483162707</v>
      </c>
      <c r="U56" s="261">
        <f t="shared" si="2"/>
        <v>372.24086840571931</v>
      </c>
      <c r="V56" s="261">
        <f t="shared" si="2"/>
        <v>370.21710032771438</v>
      </c>
      <c r="W56" s="261">
        <f t="shared" si="2"/>
        <v>334.85034721440189</v>
      </c>
      <c r="X56" s="261">
        <f t="shared" si="2"/>
        <v>319.23751018471586</v>
      </c>
      <c r="Y56" s="261">
        <f t="shared" si="2"/>
        <v>263.25371651222918</v>
      </c>
      <c r="DA56" s="70"/>
    </row>
    <row r="57" spans="1:105" ht="12" customHeight="1" x14ac:dyDescent="0.25">
      <c r="A57" s="60" t="s">
        <v>1899</v>
      </c>
      <c r="B57" s="262">
        <v>562.80856554109448</v>
      </c>
      <c r="C57" s="262">
        <v>531.51016244997891</v>
      </c>
      <c r="D57" s="262">
        <v>553.71747865030466</v>
      </c>
      <c r="E57" s="262">
        <v>535.71319924293448</v>
      </c>
      <c r="F57" s="262">
        <v>541.91330048276711</v>
      </c>
      <c r="G57" s="262">
        <v>535.11375298412099</v>
      </c>
      <c r="H57" s="262">
        <v>518.74452914401013</v>
      </c>
      <c r="I57" s="262">
        <v>486.13730157440841</v>
      </c>
      <c r="J57" s="262">
        <v>443.19662109195099</v>
      </c>
      <c r="K57" s="262">
        <v>384.23317319164443</v>
      </c>
      <c r="L57" s="262">
        <v>409.05445950054411</v>
      </c>
      <c r="M57" s="262">
        <v>388.37154812796808</v>
      </c>
      <c r="N57" s="262">
        <v>388.61685517904868</v>
      </c>
      <c r="O57" s="262">
        <v>389.559182942804</v>
      </c>
      <c r="P57" s="262">
        <v>337.94908251558888</v>
      </c>
      <c r="Q57" s="262">
        <v>335.38572132361361</v>
      </c>
      <c r="R57" s="262">
        <v>338.82600261989342</v>
      </c>
      <c r="S57" s="262">
        <v>344.81057914907552</v>
      </c>
      <c r="T57" s="262">
        <v>334.10300099351838</v>
      </c>
      <c r="U57" s="262">
        <v>307.24824561846032</v>
      </c>
      <c r="V57" s="262">
        <v>306.91470046411138</v>
      </c>
      <c r="W57" s="262">
        <v>278.57613579334918</v>
      </c>
      <c r="X57" s="262">
        <v>265.51567393014977</v>
      </c>
      <c r="Y57" s="262">
        <v>216.5251304066152</v>
      </c>
      <c r="DA57" s="72" t="s">
        <v>1900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0.91361062269924231</v>
      </c>
      <c r="C60" s="229">
        <v>0.91338265428994103</v>
      </c>
      <c r="D60" s="229">
        <v>0.91618474804923877</v>
      </c>
      <c r="E60" s="229">
        <v>0.91501948169475</v>
      </c>
      <c r="F60" s="229">
        <v>0</v>
      </c>
      <c r="G60" s="229">
        <v>0</v>
      </c>
      <c r="H60" s="229">
        <v>0.90723322578511667</v>
      </c>
      <c r="I60" s="229">
        <v>0.91361553540012119</v>
      </c>
      <c r="J60" s="229">
        <v>0.91202106915739412</v>
      </c>
      <c r="K60" s="229">
        <v>0</v>
      </c>
      <c r="L60" s="229">
        <v>0</v>
      </c>
      <c r="M60" s="229">
        <v>0.93090871286695964</v>
      </c>
      <c r="N60" s="229">
        <v>0</v>
      </c>
      <c r="O60" s="229">
        <v>0</v>
      </c>
      <c r="P60" s="229">
        <v>0</v>
      </c>
      <c r="Q60" s="229">
        <v>0.39456985144424911</v>
      </c>
      <c r="R60" s="229">
        <v>0.47985178042424381</v>
      </c>
      <c r="S60" s="229">
        <v>0.48493834893093918</v>
      </c>
      <c r="T60" s="229">
        <v>0.36875784594751942</v>
      </c>
      <c r="U60" s="229">
        <v>0.40239686157323001</v>
      </c>
      <c r="V60" s="229">
        <v>0.27731693795501061</v>
      </c>
      <c r="W60" s="229">
        <v>0.43828988206622571</v>
      </c>
      <c r="X60" s="229">
        <v>0.4326062118007466</v>
      </c>
      <c r="Y60" s="229">
        <v>0.89643808561870253</v>
      </c>
      <c r="DA60" s="73" t="s">
        <v>1903</v>
      </c>
    </row>
    <row r="61" spans="1:105" ht="12" customHeight="1" x14ac:dyDescent="0.25">
      <c r="A61" s="64" t="s">
        <v>159</v>
      </c>
      <c r="B61" s="229">
        <v>0.84077483179058854</v>
      </c>
      <c r="C61" s="229">
        <v>0.84099749958497938</v>
      </c>
      <c r="D61" s="229">
        <v>0.84467126564583717</v>
      </c>
      <c r="E61" s="229">
        <v>0.84297915798135747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0.2144051165408368</v>
      </c>
      <c r="R61" s="229">
        <v>0.18072986488573481</v>
      </c>
      <c r="S61" s="229">
        <v>0.25915754925250151</v>
      </c>
      <c r="T61" s="229">
        <v>0.3137805634782731</v>
      </c>
      <c r="U61" s="229">
        <v>0.38557763876963919</v>
      </c>
      <c r="V61" s="229">
        <v>0.25726008756405572</v>
      </c>
      <c r="W61" s="229">
        <v>0.1502449549587884</v>
      </c>
      <c r="X61" s="229">
        <v>0.1142096404578999</v>
      </c>
      <c r="Y61" s="229">
        <v>0.13668180780237249</v>
      </c>
      <c r="DA61" s="73" t="s">
        <v>1904</v>
      </c>
    </row>
    <row r="62" spans="1:105" ht="12" customHeight="1" x14ac:dyDescent="0.25">
      <c r="A62" s="64" t="s">
        <v>32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5.9281426762692235E-4</v>
      </c>
      <c r="Y63" s="229">
        <v>2.4393878803840329E-3</v>
      </c>
      <c r="DA63" s="73" t="s">
        <v>1906</v>
      </c>
    </row>
    <row r="64" spans="1:105" ht="12" customHeight="1" x14ac:dyDescent="0.25">
      <c r="A64" s="64" t="s">
        <v>35</v>
      </c>
      <c r="B64" s="229">
        <v>404.40714604485538</v>
      </c>
      <c r="C64" s="229">
        <v>381.27231387946352</v>
      </c>
      <c r="D64" s="229">
        <v>403.56497994860553</v>
      </c>
      <c r="E64" s="229">
        <v>374.39406839971758</v>
      </c>
      <c r="F64" s="229">
        <v>372.38426544400329</v>
      </c>
      <c r="G64" s="229">
        <v>393.74851622973728</v>
      </c>
      <c r="H64" s="229">
        <v>380.7518550823383</v>
      </c>
      <c r="I64" s="229">
        <v>348.40695778090497</v>
      </c>
      <c r="J64" s="229">
        <v>304.43531065477111</v>
      </c>
      <c r="K64" s="229">
        <v>275.83613345204509</v>
      </c>
      <c r="L64" s="229">
        <v>297.03617134334439</v>
      </c>
      <c r="M64" s="229">
        <v>268.4261034782308</v>
      </c>
      <c r="N64" s="229">
        <v>270.3912882247044</v>
      </c>
      <c r="O64" s="229">
        <v>271.53576398282792</v>
      </c>
      <c r="P64" s="229">
        <v>252.2992754432847</v>
      </c>
      <c r="Q64" s="229">
        <v>297.22968338004802</v>
      </c>
      <c r="R64" s="229">
        <v>298.64740793177299</v>
      </c>
      <c r="S64" s="229">
        <v>306.75069600851879</v>
      </c>
      <c r="T64" s="229">
        <v>296.29725719809358</v>
      </c>
      <c r="U64" s="229">
        <v>268.23086293978588</v>
      </c>
      <c r="V64" s="229">
        <v>268.39645017176281</v>
      </c>
      <c r="W64" s="229">
        <v>274.18582722874493</v>
      </c>
      <c r="X64" s="229">
        <v>260.75246659939472</v>
      </c>
      <c r="Y64" s="229">
        <v>208.44927593999091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0.33667101454753862</v>
      </c>
      <c r="R66" s="229">
        <v>0.23933219793816679</v>
      </c>
      <c r="S66" s="229">
        <v>0.35126706883271519</v>
      </c>
      <c r="T66" s="229">
        <v>0.30608681219336531</v>
      </c>
      <c r="U66" s="229">
        <v>0.59647322401341585</v>
      </c>
      <c r="V66" s="229">
        <v>0.67746578347255848</v>
      </c>
      <c r="W66" s="229">
        <v>0.88139776554194005</v>
      </c>
      <c r="X66" s="229">
        <v>0.75606049657468588</v>
      </c>
      <c r="Y66" s="229">
        <v>3.822742571096359</v>
      </c>
      <c r="DA66" s="73" t="s">
        <v>1909</v>
      </c>
    </row>
    <row r="67" spans="1:105" ht="12" customHeight="1" x14ac:dyDescent="0.25">
      <c r="A67" s="64" t="s">
        <v>39</v>
      </c>
      <c r="B67" s="229">
        <v>156.64703404174929</v>
      </c>
      <c r="C67" s="229">
        <v>148.48346841664051</v>
      </c>
      <c r="D67" s="229">
        <v>148.39164268800411</v>
      </c>
      <c r="E67" s="229">
        <v>159.56113220354081</v>
      </c>
      <c r="F67" s="229">
        <v>169.52903503876379</v>
      </c>
      <c r="G67" s="229">
        <v>141.36523675438369</v>
      </c>
      <c r="H67" s="229">
        <v>137.08544083588669</v>
      </c>
      <c r="I67" s="229">
        <v>136.81672825810321</v>
      </c>
      <c r="J67" s="229">
        <v>137.8492893680226</v>
      </c>
      <c r="K67" s="229">
        <v>108.39703973959929</v>
      </c>
      <c r="L67" s="229">
        <v>112.01828815719961</v>
      </c>
      <c r="M67" s="229">
        <v>119.0145359368703</v>
      </c>
      <c r="N67" s="229">
        <v>118.2255669543443</v>
      </c>
      <c r="O67" s="229">
        <v>118.0234189599761</v>
      </c>
      <c r="P67" s="229">
        <v>85.649807072304171</v>
      </c>
      <c r="Q67" s="229">
        <v>37.210391961032997</v>
      </c>
      <c r="R67" s="229">
        <v>39.278680844872213</v>
      </c>
      <c r="S67" s="229">
        <v>36.964520173540457</v>
      </c>
      <c r="T67" s="229">
        <v>36.817118573805743</v>
      </c>
      <c r="U67" s="229">
        <v>37.632934954318081</v>
      </c>
      <c r="V67" s="229">
        <v>37.306207483357007</v>
      </c>
      <c r="W67" s="229">
        <v>2.9203759620374128</v>
      </c>
      <c r="X67" s="229">
        <v>3.4597381676541721</v>
      </c>
      <c r="Y67" s="229">
        <v>3.2175526142265389</v>
      </c>
      <c r="DA67" s="73" t="s">
        <v>1910</v>
      </c>
    </row>
    <row r="68" spans="1:105" ht="12" customHeight="1" x14ac:dyDescent="0.25">
      <c r="A68" s="60" t="s">
        <v>1911</v>
      </c>
      <c r="B68" s="262">
        <v>84.560187694730317</v>
      </c>
      <c r="C68" s="262">
        <v>80.873472184526008</v>
      </c>
      <c r="D68" s="262">
        <v>86.358932710139143</v>
      </c>
      <c r="E68" s="262">
        <v>83.501654099808647</v>
      </c>
      <c r="F68" s="262">
        <v>82.76771219134595</v>
      </c>
      <c r="G68" s="262">
        <v>81.911689362284562</v>
      </c>
      <c r="H68" s="262">
        <v>82.110603034217846</v>
      </c>
      <c r="I68" s="262">
        <v>87.531117144568086</v>
      </c>
      <c r="J68" s="262">
        <v>88.756333578093248</v>
      </c>
      <c r="K68" s="262">
        <v>64.281574255349</v>
      </c>
      <c r="L68" s="262">
        <v>59.496000949251602</v>
      </c>
      <c r="M68" s="262">
        <v>57.753555414705033</v>
      </c>
      <c r="N68" s="262">
        <v>57.613083727609308</v>
      </c>
      <c r="O68" s="262">
        <v>58.934073024939337</v>
      </c>
      <c r="P68" s="262">
        <v>54.795652286087993</v>
      </c>
      <c r="Q68" s="262">
        <v>59.628501592745721</v>
      </c>
      <c r="R68" s="262">
        <v>58.976369234743281</v>
      </c>
      <c r="S68" s="262">
        <v>65.844500280190047</v>
      </c>
      <c r="T68" s="262">
        <v>66.327047322752293</v>
      </c>
      <c r="U68" s="262">
        <v>64.992622787258966</v>
      </c>
      <c r="V68" s="262">
        <v>63.302399863602993</v>
      </c>
      <c r="W68" s="262">
        <v>56.274211421052698</v>
      </c>
      <c r="X68" s="262">
        <v>53.721836254566107</v>
      </c>
      <c r="Y68" s="262">
        <v>46.728586105613978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81.730178017511832</v>
      </c>
      <c r="C69" s="261">
        <f t="shared" si="3"/>
        <v>77.217908328718082</v>
      </c>
      <c r="D69" s="261">
        <f t="shared" si="3"/>
        <v>80.512096925518478</v>
      </c>
      <c r="E69" s="261">
        <f t="shared" si="3"/>
        <v>77.893077985809128</v>
      </c>
      <c r="F69" s="261">
        <f t="shared" si="3"/>
        <v>78.739708686807361</v>
      </c>
      <c r="G69" s="261">
        <f t="shared" si="3"/>
        <v>77.757017670598486</v>
      </c>
      <c r="H69" s="261">
        <f t="shared" si="3"/>
        <v>75.466064429921957</v>
      </c>
      <c r="I69" s="261">
        <f t="shared" si="3"/>
        <v>71.066328289754296</v>
      </c>
      <c r="J69" s="261">
        <f t="shared" si="3"/>
        <v>65.082647678768183</v>
      </c>
      <c r="K69" s="261">
        <f t="shared" si="3"/>
        <v>56.009797557251474</v>
      </c>
      <c r="L69" s="261">
        <f t="shared" si="3"/>
        <v>59.338820509293676</v>
      </c>
      <c r="M69" s="261">
        <f t="shared" si="3"/>
        <v>56.379445298684566</v>
      </c>
      <c r="N69" s="261">
        <f t="shared" si="3"/>
        <v>56.409319319048976</v>
      </c>
      <c r="O69" s="261">
        <f t="shared" si="3"/>
        <v>56.584253024819567</v>
      </c>
      <c r="P69" s="261">
        <f t="shared" si="3"/>
        <v>49.206023555110015</v>
      </c>
      <c r="Q69" s="261">
        <f t="shared" si="3"/>
        <v>49.000992389789829</v>
      </c>
      <c r="R69" s="261">
        <f t="shared" si="3"/>
        <v>49.46313517993498</v>
      </c>
      <c r="S69" s="261">
        <f t="shared" si="3"/>
        <v>50.524911297190897</v>
      </c>
      <c r="T69" s="261">
        <f t="shared" si="3"/>
        <v>49.036896305662609</v>
      </c>
      <c r="U69" s="261">
        <f t="shared" si="3"/>
        <v>45.225251792772205</v>
      </c>
      <c r="V69" s="261">
        <f t="shared" si="3"/>
        <v>45.12325840065904</v>
      </c>
      <c r="W69" s="261">
        <f t="shared" si="3"/>
        <v>40.916677906864464</v>
      </c>
      <c r="X69" s="261">
        <f t="shared" si="3"/>
        <v>39.001621737698635</v>
      </c>
      <c r="Y69" s="261">
        <f t="shared" si="3"/>
        <v>31.900515302926532</v>
      </c>
      <c r="DA69" s="70"/>
    </row>
    <row r="70" spans="1:105" ht="12" customHeight="1" x14ac:dyDescent="0.25">
      <c r="A70" s="60" t="s">
        <v>1914</v>
      </c>
      <c r="B70" s="262">
        <v>65.660999313127519</v>
      </c>
      <c r="C70" s="262">
        <v>62.009518952497388</v>
      </c>
      <c r="D70" s="262">
        <v>64.60037250920206</v>
      </c>
      <c r="E70" s="262">
        <v>62.499873245008857</v>
      </c>
      <c r="F70" s="262">
        <v>63.22321838965599</v>
      </c>
      <c r="G70" s="262">
        <v>62.429937848147262</v>
      </c>
      <c r="H70" s="262">
        <v>60.52019506680103</v>
      </c>
      <c r="I70" s="262">
        <v>56.71601851701417</v>
      </c>
      <c r="J70" s="262">
        <v>51.706272460727497</v>
      </c>
      <c r="K70" s="262">
        <v>44.827203539025057</v>
      </c>
      <c r="L70" s="262">
        <v>47.723020275063348</v>
      </c>
      <c r="M70" s="262">
        <v>45.310013948262828</v>
      </c>
      <c r="N70" s="262">
        <v>45.338633104222232</v>
      </c>
      <c r="O70" s="262">
        <v>45.448571343327018</v>
      </c>
      <c r="P70" s="262">
        <v>39.427392960151927</v>
      </c>
      <c r="Q70" s="262">
        <v>39.128334154421523</v>
      </c>
      <c r="R70" s="262">
        <v>39.529700305654117</v>
      </c>
      <c r="S70" s="262">
        <v>40.227900900725373</v>
      </c>
      <c r="T70" s="262">
        <v>38.978683449243711</v>
      </c>
      <c r="U70" s="262">
        <v>35.845628655486948</v>
      </c>
      <c r="V70" s="262">
        <v>35.806715054146252</v>
      </c>
      <c r="W70" s="262">
        <v>32.500549175890669</v>
      </c>
      <c r="X70" s="262">
        <v>30.97682862518408</v>
      </c>
      <c r="Y70" s="262">
        <v>25.26126521410503</v>
      </c>
      <c r="DA70" s="72" t="s">
        <v>1915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0.106587905981578</v>
      </c>
      <c r="C73" s="229">
        <v>0.1065613096671595</v>
      </c>
      <c r="D73" s="229">
        <v>0.10688822060574429</v>
      </c>
      <c r="E73" s="229">
        <v>0.1067522728643872</v>
      </c>
      <c r="F73" s="229">
        <v>0</v>
      </c>
      <c r="G73" s="229">
        <v>0</v>
      </c>
      <c r="H73" s="229">
        <v>0.1058438763415967</v>
      </c>
      <c r="I73" s="229">
        <v>0.1065884791300139</v>
      </c>
      <c r="J73" s="229">
        <v>0.1064024580683624</v>
      </c>
      <c r="K73" s="229">
        <v>0</v>
      </c>
      <c r="L73" s="229">
        <v>0</v>
      </c>
      <c r="M73" s="229">
        <v>0.108606016501145</v>
      </c>
      <c r="N73" s="229">
        <v>0</v>
      </c>
      <c r="O73" s="229">
        <v>0</v>
      </c>
      <c r="P73" s="229">
        <v>0</v>
      </c>
      <c r="Q73" s="229">
        <v>4.6033149335162303E-2</v>
      </c>
      <c r="R73" s="229">
        <v>5.598270771616163E-2</v>
      </c>
      <c r="S73" s="229">
        <v>5.6576140708609418E-2</v>
      </c>
      <c r="T73" s="229">
        <v>4.3021748693877128E-2</v>
      </c>
      <c r="U73" s="229">
        <v>4.6946300516876711E-2</v>
      </c>
      <c r="V73" s="229">
        <v>3.2353642761417813E-2</v>
      </c>
      <c r="W73" s="229">
        <v>5.1133819574392857E-2</v>
      </c>
      <c r="X73" s="229">
        <v>5.0470724710086991E-2</v>
      </c>
      <c r="Y73" s="229">
        <v>0.1045844433221817</v>
      </c>
      <c r="DA73" s="73" t="s">
        <v>1918</v>
      </c>
    </row>
    <row r="74" spans="1:105" ht="12" customHeight="1" x14ac:dyDescent="0.25">
      <c r="A74" s="64" t="s">
        <v>159</v>
      </c>
      <c r="B74" s="229">
        <v>9.8090397042235059E-2</v>
      </c>
      <c r="C74" s="229">
        <v>9.8116374951580668E-2</v>
      </c>
      <c r="D74" s="229">
        <v>9.8544980992014114E-2</v>
      </c>
      <c r="E74" s="229">
        <v>9.8347568431158133E-2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2.5013930263097579E-2</v>
      </c>
      <c r="R74" s="229">
        <v>2.1085150903335671E-2</v>
      </c>
      <c r="S74" s="229">
        <v>3.023504741279175E-2</v>
      </c>
      <c r="T74" s="229">
        <v>3.6607732405798427E-2</v>
      </c>
      <c r="U74" s="229">
        <v>4.4984057856457801E-2</v>
      </c>
      <c r="V74" s="229">
        <v>3.0013676882473101E-2</v>
      </c>
      <c r="W74" s="229">
        <v>1.7528578078525269E-2</v>
      </c>
      <c r="X74" s="229">
        <v>1.332445805342162E-2</v>
      </c>
      <c r="Y74" s="229">
        <v>1.5946210910276749E-2</v>
      </c>
      <c r="DA74" s="73" t="s">
        <v>1919</v>
      </c>
    </row>
    <row r="75" spans="1:105" ht="12" customHeight="1" x14ac:dyDescent="0.25">
      <c r="A75" s="64" t="s">
        <v>32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6.9161664556474111E-5</v>
      </c>
      <c r="Y76" s="229">
        <v>2.8459525271146981E-4</v>
      </c>
      <c r="DA76" s="73" t="s">
        <v>1921</v>
      </c>
    </row>
    <row r="77" spans="1:105" ht="12" customHeight="1" x14ac:dyDescent="0.25">
      <c r="A77" s="64" t="s">
        <v>35</v>
      </c>
      <c r="B77" s="229">
        <v>47.180833705233013</v>
      </c>
      <c r="C77" s="229">
        <v>44.481769952603969</v>
      </c>
      <c r="D77" s="229">
        <v>47.08258099400387</v>
      </c>
      <c r="E77" s="229">
        <v>43.679307979966943</v>
      </c>
      <c r="F77" s="229">
        <v>43.444830968466938</v>
      </c>
      <c r="G77" s="229">
        <v>45.937326893469212</v>
      </c>
      <c r="H77" s="229">
        <v>44.421049759606021</v>
      </c>
      <c r="I77" s="229">
        <v>40.647478407772162</v>
      </c>
      <c r="J77" s="229">
        <v>35.517452909723211</v>
      </c>
      <c r="K77" s="229">
        <v>32.180882236071838</v>
      </c>
      <c r="L77" s="229">
        <v>34.65421999005676</v>
      </c>
      <c r="M77" s="229">
        <v>31.316378739126851</v>
      </c>
      <c r="N77" s="229">
        <v>31.54565029288209</v>
      </c>
      <c r="O77" s="229">
        <v>31.679172464663178</v>
      </c>
      <c r="P77" s="229">
        <v>29.434915468383139</v>
      </c>
      <c r="Q77" s="229">
        <v>34.676796394338872</v>
      </c>
      <c r="R77" s="229">
        <v>34.842197592040087</v>
      </c>
      <c r="S77" s="229">
        <v>35.787581200993777</v>
      </c>
      <c r="T77" s="229">
        <v>34.568013339777487</v>
      </c>
      <c r="U77" s="229">
        <v>31.29360067630828</v>
      </c>
      <c r="V77" s="229">
        <v>31.312919186705589</v>
      </c>
      <c r="W77" s="229">
        <v>31.988346510020161</v>
      </c>
      <c r="X77" s="229">
        <v>30.421121103262649</v>
      </c>
      <c r="Y77" s="229">
        <v>24.319082192998859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3.9278285030546083E-2</v>
      </c>
      <c r="R79" s="229">
        <v>2.792208975945272E-2</v>
      </c>
      <c r="S79" s="229">
        <v>4.0981158030483328E-2</v>
      </c>
      <c r="T79" s="229">
        <v>3.571012808922585E-2</v>
      </c>
      <c r="U79" s="229">
        <v>6.9588542801565012E-2</v>
      </c>
      <c r="V79" s="229">
        <v>7.9037674738464986E-2</v>
      </c>
      <c r="W79" s="229">
        <v>0.1028297393132261</v>
      </c>
      <c r="X79" s="229">
        <v>8.8207057933713168E-2</v>
      </c>
      <c r="Y79" s="229">
        <v>0.44598663329457422</v>
      </c>
      <c r="DA79" s="73" t="s">
        <v>1924</v>
      </c>
    </row>
    <row r="80" spans="1:105" ht="12" customHeight="1" x14ac:dyDescent="0.25">
      <c r="A80" s="64" t="s">
        <v>39</v>
      </c>
      <c r="B80" s="229">
        <v>18.275487304870691</v>
      </c>
      <c r="C80" s="229">
        <v>17.323071315274682</v>
      </c>
      <c r="D80" s="229">
        <v>17.312358313600431</v>
      </c>
      <c r="E80" s="229">
        <v>18.615465423746379</v>
      </c>
      <c r="F80" s="229">
        <v>19.778387421189048</v>
      </c>
      <c r="G80" s="229">
        <v>16.492610954678049</v>
      </c>
      <c r="H80" s="229">
        <v>15.99330143085341</v>
      </c>
      <c r="I80" s="229">
        <v>15.961951630112001</v>
      </c>
      <c r="J80" s="229">
        <v>16.08241709293593</v>
      </c>
      <c r="K80" s="229">
        <v>12.64632130295322</v>
      </c>
      <c r="L80" s="229">
        <v>13.06880028500659</v>
      </c>
      <c r="M80" s="229">
        <v>13.88502919263483</v>
      </c>
      <c r="N80" s="229">
        <v>13.79298281134013</v>
      </c>
      <c r="O80" s="229">
        <v>13.769398878663839</v>
      </c>
      <c r="P80" s="229">
        <v>9.9924774917687937</v>
      </c>
      <c r="Q80" s="229">
        <v>4.3412123954538426</v>
      </c>
      <c r="R80" s="229">
        <v>4.5825127652350783</v>
      </c>
      <c r="S80" s="229">
        <v>4.312527353579708</v>
      </c>
      <c r="T80" s="229">
        <v>4.2953305002773243</v>
      </c>
      <c r="U80" s="229">
        <v>4.390509078003765</v>
      </c>
      <c r="V80" s="229">
        <v>4.3523908730583081</v>
      </c>
      <c r="W80" s="229">
        <v>0.34071052890436387</v>
      </c>
      <c r="X80" s="229">
        <v>0.40363611955965262</v>
      </c>
      <c r="Y80" s="229">
        <v>0.3753811383264285</v>
      </c>
      <c r="DA80" s="73" t="s">
        <v>1925</v>
      </c>
    </row>
    <row r="81" spans="1:105" ht="12" customHeight="1" x14ac:dyDescent="0.25">
      <c r="A81" s="61" t="s">
        <v>1926</v>
      </c>
      <c r="B81" s="263">
        <v>16.069178704384321</v>
      </c>
      <c r="C81" s="263">
        <v>15.208389376220691</v>
      </c>
      <c r="D81" s="263">
        <v>15.91172441631641</v>
      </c>
      <c r="E81" s="263">
        <v>15.39320474080027</v>
      </c>
      <c r="F81" s="263">
        <v>15.516490297151369</v>
      </c>
      <c r="G81" s="263">
        <v>15.32707982245123</v>
      </c>
      <c r="H81" s="263">
        <v>14.945869363120931</v>
      </c>
      <c r="I81" s="263">
        <v>14.350309772740131</v>
      </c>
      <c r="J81" s="263">
        <v>13.376375218040691</v>
      </c>
      <c r="K81" s="263">
        <v>11.182594018226419</v>
      </c>
      <c r="L81" s="263">
        <v>11.615800234230329</v>
      </c>
      <c r="M81" s="263">
        <v>11.069431350421739</v>
      </c>
      <c r="N81" s="263">
        <v>11.07068621482674</v>
      </c>
      <c r="O81" s="263">
        <v>11.135681681492549</v>
      </c>
      <c r="P81" s="263">
        <v>9.7786305949580896</v>
      </c>
      <c r="Q81" s="263">
        <v>9.8726582353683092</v>
      </c>
      <c r="R81" s="263">
        <v>9.9334348742808647</v>
      </c>
      <c r="S81" s="263">
        <v>10.29701039646552</v>
      </c>
      <c r="T81" s="263">
        <v>10.0582128564189</v>
      </c>
      <c r="U81" s="263">
        <v>9.3796231372852557</v>
      </c>
      <c r="V81" s="263">
        <v>9.3165433465127876</v>
      </c>
      <c r="W81" s="263">
        <v>8.4161287309737975</v>
      </c>
      <c r="X81" s="263">
        <v>8.0247931125145531</v>
      </c>
      <c r="Y81" s="263">
        <v>6.6392500888215027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121.5628347980149</v>
      </c>
      <c r="C83" s="223">
        <v>115.10618457587979</v>
      </c>
      <c r="D83" s="223">
        <v>119.93018589817039</v>
      </c>
      <c r="E83" s="223">
        <v>116.2337454396247</v>
      </c>
      <c r="F83" s="223">
        <v>116.9557406059738</v>
      </c>
      <c r="G83" s="223">
        <v>115.44764218890199</v>
      </c>
      <c r="H83" s="223">
        <v>114.269445154492</v>
      </c>
      <c r="I83" s="223">
        <v>108.7614413264187</v>
      </c>
      <c r="J83" s="223">
        <v>101.7729663416691</v>
      </c>
      <c r="K83" s="223">
        <v>83.529416773954296</v>
      </c>
      <c r="L83" s="223">
        <v>87.301801133452358</v>
      </c>
      <c r="M83" s="223">
        <v>81.523696308318492</v>
      </c>
      <c r="N83" s="223">
        <v>81.680471691522655</v>
      </c>
      <c r="O83" s="223">
        <v>82.203391115328856</v>
      </c>
      <c r="P83" s="223">
        <v>72.310595203974387</v>
      </c>
      <c r="Q83" s="223">
        <v>72.702302474443485</v>
      </c>
      <c r="R83" s="223">
        <v>80.75618610872263</v>
      </c>
      <c r="S83" s="223">
        <v>72.692748638578394</v>
      </c>
      <c r="T83" s="223">
        <v>55.34775962548963</v>
      </c>
      <c r="U83" s="223">
        <v>47.260437565682629</v>
      </c>
      <c r="V83" s="223">
        <v>44.955574663227289</v>
      </c>
      <c r="W83" s="223">
        <v>40.868921371930817</v>
      </c>
      <c r="X83" s="223">
        <v>44.012133371548671</v>
      </c>
      <c r="Y83" s="223">
        <v>36.563449728017581</v>
      </c>
      <c r="DA83" s="89" t="s">
        <v>1928</v>
      </c>
    </row>
    <row r="84" spans="1:105" ht="12" customHeight="1" x14ac:dyDescent="0.25">
      <c r="A84" s="55" t="s">
        <v>91</v>
      </c>
      <c r="B84" s="259">
        <v>4.5011992296261836</v>
      </c>
      <c r="C84" s="259">
        <v>4.2621239476605934</v>
      </c>
      <c r="D84" s="259">
        <v>4.4407459012505663</v>
      </c>
      <c r="E84" s="259">
        <v>4.3038749984616667</v>
      </c>
      <c r="F84" s="259">
        <v>4.3306088607640234</v>
      </c>
      <c r="G84" s="259">
        <v>4.2747673575252776</v>
      </c>
      <c r="H84" s="259">
        <v>4.2311413628500594</v>
      </c>
      <c r="I84" s="259">
        <v>4.0271923299970398</v>
      </c>
      <c r="J84" s="259">
        <v>3.7684247694186368</v>
      </c>
      <c r="K84" s="259">
        <v>3.0929070308241511</v>
      </c>
      <c r="L84" s="259">
        <v>3.2325899659996278</v>
      </c>
      <c r="M84" s="259">
        <v>3.0186396987918052</v>
      </c>
      <c r="N84" s="259">
        <v>3.024444739742882</v>
      </c>
      <c r="O84" s="259">
        <v>3.0438072736244441</v>
      </c>
      <c r="P84" s="259">
        <v>2.6774992205998851</v>
      </c>
      <c r="Q84" s="259">
        <v>2.692003262620299</v>
      </c>
      <c r="R84" s="259">
        <v>2.990220516853578</v>
      </c>
      <c r="S84" s="259">
        <v>2.6916495054975642</v>
      </c>
      <c r="T84" s="259">
        <v>2.0494034496772731</v>
      </c>
      <c r="U84" s="259">
        <v>1.749948045515761</v>
      </c>
      <c r="V84" s="259">
        <v>1.6646041397231091</v>
      </c>
      <c r="W84" s="259">
        <v>1.5132845305918079</v>
      </c>
      <c r="X84" s="259">
        <v>1.6296706238804319</v>
      </c>
      <c r="Y84" s="259">
        <v>1.3538625684519261</v>
      </c>
      <c r="DA84" s="67" t="s">
        <v>1929</v>
      </c>
    </row>
    <row r="85" spans="1:105" ht="12" customHeight="1" x14ac:dyDescent="0.25">
      <c r="A85" s="173" t="s">
        <v>92</v>
      </c>
      <c r="B85" s="224">
        <v>1.984745562059524</v>
      </c>
      <c r="C85" s="224">
        <v>1.8793284097246019</v>
      </c>
      <c r="D85" s="224">
        <v>1.958089449080672</v>
      </c>
      <c r="E85" s="224">
        <v>1.8977379953842071</v>
      </c>
      <c r="F85" s="224">
        <v>1.909525946073455</v>
      </c>
      <c r="G85" s="224">
        <v>1.884903357719143</v>
      </c>
      <c r="H85" s="224">
        <v>1.865667039816977</v>
      </c>
      <c r="I85" s="224">
        <v>1.775738352551343</v>
      </c>
      <c r="J85" s="224">
        <v>1.661638144748365</v>
      </c>
      <c r="K85" s="224">
        <v>1.3637773380230349</v>
      </c>
      <c r="L85" s="224">
        <v>1.4253687210172059</v>
      </c>
      <c r="M85" s="224">
        <v>1.3310301188626339</v>
      </c>
      <c r="N85" s="224">
        <v>1.333589776562162</v>
      </c>
      <c r="O85" s="224">
        <v>1.342127435357338</v>
      </c>
      <c r="P85" s="224">
        <v>1.1806086388104149</v>
      </c>
      <c r="Q85" s="224">
        <v>1.187004008480451</v>
      </c>
      <c r="R85" s="224">
        <v>1.3184990482852621</v>
      </c>
      <c r="S85" s="224">
        <v>1.1868480238542261</v>
      </c>
      <c r="T85" s="224">
        <v>0.9036579351663685</v>
      </c>
      <c r="U85" s="224">
        <v>0.77161694917036261</v>
      </c>
      <c r="V85" s="224">
        <v>0.73398565812331906</v>
      </c>
      <c r="W85" s="224">
        <v>0.6672632343080831</v>
      </c>
      <c r="X85" s="224">
        <v>0.71858217629573373</v>
      </c>
      <c r="Y85" s="224">
        <v>0.59696818276506847</v>
      </c>
      <c r="DA85" s="177" t="s">
        <v>1930</v>
      </c>
    </row>
    <row r="86" spans="1:105" ht="12" customHeight="1" x14ac:dyDescent="0.25">
      <c r="A86" s="173" t="s">
        <v>93</v>
      </c>
      <c r="B86" s="224">
        <v>15.394956709808969</v>
      </c>
      <c r="C86" s="224">
        <v>14.57727381498823</v>
      </c>
      <c r="D86" s="224">
        <v>15.18819483906551</v>
      </c>
      <c r="E86" s="224">
        <v>14.72007034250939</v>
      </c>
      <c r="F86" s="224">
        <v>14.811505231710001</v>
      </c>
      <c r="G86" s="224">
        <v>14.62051667930093</v>
      </c>
      <c r="H86" s="224">
        <v>14.471307487442269</v>
      </c>
      <c r="I86" s="224">
        <v>13.773763039484029</v>
      </c>
      <c r="J86" s="224">
        <v>12.88872880976427</v>
      </c>
      <c r="K86" s="224">
        <v>10.578329777896981</v>
      </c>
      <c r="L86" s="224">
        <v>11.05607195957421</v>
      </c>
      <c r="M86" s="224">
        <v>10.32432138962888</v>
      </c>
      <c r="N86" s="224">
        <v>10.344175732789751</v>
      </c>
      <c r="O86" s="224">
        <v>10.41039927804785</v>
      </c>
      <c r="P86" s="224">
        <v>9.1575561286821152</v>
      </c>
      <c r="Q86" s="224">
        <v>9.2071627085357388</v>
      </c>
      <c r="R86" s="224">
        <v>10.227122387019181</v>
      </c>
      <c r="S86" s="224">
        <v>9.2059527919529653</v>
      </c>
      <c r="T86" s="224">
        <v>7.0093492376552673</v>
      </c>
      <c r="U86" s="224">
        <v>5.9851548511367048</v>
      </c>
      <c r="V86" s="224">
        <v>5.693262475772328</v>
      </c>
      <c r="W86" s="224">
        <v>5.1757206578965906</v>
      </c>
      <c r="X86" s="224">
        <v>5.5737832133171743</v>
      </c>
      <c r="Y86" s="224">
        <v>4.6304672530744941</v>
      </c>
      <c r="DA86" s="177" t="s">
        <v>1931</v>
      </c>
    </row>
    <row r="87" spans="1:105" ht="12" customHeight="1" x14ac:dyDescent="0.25">
      <c r="A87" s="173" t="s">
        <v>94</v>
      </c>
      <c r="B87" s="224">
        <v>6.7977350894950108</v>
      </c>
      <c r="C87" s="224">
        <v>6.4366823232562274</v>
      </c>
      <c r="D87" s="224">
        <v>6.7064381504768624</v>
      </c>
      <c r="E87" s="224">
        <v>6.4997349829087341</v>
      </c>
      <c r="F87" s="224">
        <v>6.5401086043770604</v>
      </c>
      <c r="G87" s="224">
        <v>6.4557764682837009</v>
      </c>
      <c r="H87" s="224">
        <v>6.389892258390045</v>
      </c>
      <c r="I87" s="224">
        <v>6.0818873409519254</v>
      </c>
      <c r="J87" s="224">
        <v>5.6910951904980722</v>
      </c>
      <c r="K87" s="224">
        <v>4.6709246979332697</v>
      </c>
      <c r="L87" s="224">
        <v>4.8818746118131866</v>
      </c>
      <c r="M87" s="224">
        <v>4.5587657768980474</v>
      </c>
      <c r="N87" s="224">
        <v>4.5675325807109859</v>
      </c>
      <c r="O87" s="224">
        <v>4.5967739826738061</v>
      </c>
      <c r="P87" s="224">
        <v>4.0435736068227603</v>
      </c>
      <c r="Q87" s="224">
        <v>4.0654776884578814</v>
      </c>
      <c r="R87" s="224">
        <v>4.5158469767248164</v>
      </c>
      <c r="S87" s="224">
        <v>4.0649434425639086</v>
      </c>
      <c r="T87" s="224">
        <v>3.0950200228218478</v>
      </c>
      <c r="U87" s="224">
        <v>2.6427808739280381</v>
      </c>
      <c r="V87" s="224">
        <v>2.5138940521088999</v>
      </c>
      <c r="W87" s="224">
        <v>2.285370371141787</v>
      </c>
      <c r="X87" s="224">
        <v>2.4611372701206218</v>
      </c>
      <c r="Y87" s="224">
        <v>2.044610473436832</v>
      </c>
      <c r="DA87" s="177" t="s">
        <v>1932</v>
      </c>
    </row>
    <row r="88" spans="1:105" ht="12" customHeight="1" x14ac:dyDescent="0.25">
      <c r="A88" s="56" t="s">
        <v>95</v>
      </c>
      <c r="B88" s="260">
        <v>21.868144221177872</v>
      </c>
      <c r="C88" s="260">
        <v>20.611969100408778</v>
      </c>
      <c r="D88" s="260">
        <v>21.272689923873369</v>
      </c>
      <c r="E88" s="260">
        <v>20.65298426902093</v>
      </c>
      <c r="F88" s="260">
        <v>20.940800737712049</v>
      </c>
      <c r="G88" s="260">
        <v>20.610049490347919</v>
      </c>
      <c r="H88" s="260">
        <v>20.17224553102016</v>
      </c>
      <c r="I88" s="260">
        <v>18.48311167153711</v>
      </c>
      <c r="J88" s="260">
        <v>16.94699453912245</v>
      </c>
      <c r="K88" s="260">
        <v>14.48100270677814</v>
      </c>
      <c r="L88" s="260">
        <v>15.89489871346529</v>
      </c>
      <c r="M88" s="260">
        <v>14.725478359186811</v>
      </c>
      <c r="N88" s="260">
        <v>14.769140040173079</v>
      </c>
      <c r="O88" s="260">
        <v>14.752064790507109</v>
      </c>
      <c r="P88" s="260">
        <v>12.634144777570169</v>
      </c>
      <c r="Q88" s="260">
        <v>12.213368340724321</v>
      </c>
      <c r="R88" s="260">
        <v>13.688551380388869</v>
      </c>
      <c r="S88" s="260">
        <v>11.93804363529537</v>
      </c>
      <c r="T88" s="260">
        <v>8.9449605033597894</v>
      </c>
      <c r="U88" s="260">
        <v>7.5163175195255318</v>
      </c>
      <c r="V88" s="260">
        <v>7.1848470911873612</v>
      </c>
      <c r="W88" s="260">
        <v>6.498376208340999</v>
      </c>
      <c r="X88" s="260">
        <v>7.0150402092883404</v>
      </c>
      <c r="Y88" s="260">
        <v>5.7479896721236532</v>
      </c>
      <c r="DA88" s="68" t="s">
        <v>1933</v>
      </c>
    </row>
    <row r="89" spans="1:105" ht="12" customHeight="1" x14ac:dyDescent="0.25">
      <c r="A89" s="37" t="s">
        <v>159</v>
      </c>
      <c r="B89" s="226">
        <v>2.344275613983924E-2</v>
      </c>
      <c r="C89" s="226">
        <v>2.3038055647369739E-2</v>
      </c>
      <c r="D89" s="226">
        <v>2.2063457060774071E-2</v>
      </c>
      <c r="E89" s="226">
        <v>2.2534727562651159E-2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4.0919665093907221E-3</v>
      </c>
      <c r="R89" s="226">
        <v>3.8915825943960582E-3</v>
      </c>
      <c r="S89" s="226">
        <v>4.2584306257924436E-3</v>
      </c>
      <c r="T89" s="226">
        <v>3.9121734249510133E-3</v>
      </c>
      <c r="U89" s="226">
        <v>4.032181680185435E-3</v>
      </c>
      <c r="V89" s="226">
        <v>2.6996568081933451E-3</v>
      </c>
      <c r="W89" s="226">
        <v>1.5486823500317169E-3</v>
      </c>
      <c r="X89" s="226">
        <v>1.309211323530393E-3</v>
      </c>
      <c r="Y89" s="226">
        <v>1.424836630407455E-3</v>
      </c>
      <c r="DA89" s="69" t="s">
        <v>1934</v>
      </c>
    </row>
    <row r="90" spans="1:105" ht="12" customHeight="1" x14ac:dyDescent="0.25">
      <c r="A90" s="37" t="s">
        <v>35</v>
      </c>
      <c r="B90" s="226">
        <v>11.275811010835749</v>
      </c>
      <c r="C90" s="226">
        <v>10.4444695594115</v>
      </c>
      <c r="D90" s="226">
        <v>10.5414247749036</v>
      </c>
      <c r="E90" s="226">
        <v>10.00839493192642</v>
      </c>
      <c r="F90" s="226">
        <v>10.35690726660429</v>
      </c>
      <c r="G90" s="226">
        <v>10.5323114835778</v>
      </c>
      <c r="H90" s="226">
        <v>9.7782512970943927</v>
      </c>
      <c r="I90" s="226">
        <v>7.3280014017497486</v>
      </c>
      <c r="J90" s="226">
        <v>5.4288773329507496</v>
      </c>
      <c r="K90" s="226">
        <v>6.4866582468635183</v>
      </c>
      <c r="L90" s="226">
        <v>8.6108665741449393</v>
      </c>
      <c r="M90" s="226">
        <v>7.6454828396366379</v>
      </c>
      <c r="N90" s="226">
        <v>7.717055262341133</v>
      </c>
      <c r="O90" s="226">
        <v>7.5164834068385007</v>
      </c>
      <c r="P90" s="226">
        <v>6.0784700445310227</v>
      </c>
      <c r="Q90" s="226">
        <v>5.6726906969886137</v>
      </c>
      <c r="R90" s="226">
        <v>6.4306530373581978</v>
      </c>
      <c r="S90" s="226">
        <v>5.0404727245398444</v>
      </c>
      <c r="T90" s="226">
        <v>3.6941939381038829</v>
      </c>
      <c r="U90" s="226">
        <v>2.805026699829714</v>
      </c>
      <c r="V90" s="226">
        <v>2.8165204749093098</v>
      </c>
      <c r="W90" s="226">
        <v>2.8262296818850019</v>
      </c>
      <c r="X90" s="226">
        <v>2.9890653761076171</v>
      </c>
      <c r="Y90" s="226">
        <v>2.1729750924179321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1937</v>
      </c>
    </row>
    <row r="93" spans="1:105" ht="12" customHeight="1" x14ac:dyDescent="0.25">
      <c r="A93" s="37" t="s">
        <v>40</v>
      </c>
      <c r="B93" s="226">
        <v>10.568890454202281</v>
      </c>
      <c r="C93" s="226">
        <v>10.144461485349909</v>
      </c>
      <c r="D93" s="226">
        <v>10.709201691909</v>
      </c>
      <c r="E93" s="226">
        <v>10.62205460953186</v>
      </c>
      <c r="F93" s="226">
        <v>10.583893471107761</v>
      </c>
      <c r="G93" s="226">
        <v>10.077738006770121</v>
      </c>
      <c r="H93" s="226">
        <v>10.39399423392577</v>
      </c>
      <c r="I93" s="226">
        <v>11.155110269787359</v>
      </c>
      <c r="J93" s="226">
        <v>11.5181172061717</v>
      </c>
      <c r="K93" s="226">
        <v>7.9943444599146183</v>
      </c>
      <c r="L93" s="226">
        <v>7.2840321393203542</v>
      </c>
      <c r="M93" s="226">
        <v>7.0799955195501694</v>
      </c>
      <c r="N93" s="226">
        <v>7.0520847778319489</v>
      </c>
      <c r="O93" s="226">
        <v>7.235581383668614</v>
      </c>
      <c r="P93" s="226">
        <v>6.5556747330391429</v>
      </c>
      <c r="Q93" s="226">
        <v>6.5365856772263156</v>
      </c>
      <c r="R93" s="226">
        <v>7.2540067604362788</v>
      </c>
      <c r="S93" s="226">
        <v>6.8933124801297323</v>
      </c>
      <c r="T93" s="226">
        <v>5.2468543918309551</v>
      </c>
      <c r="U93" s="226">
        <v>4.7072586380156327</v>
      </c>
      <c r="V93" s="226">
        <v>4.3656269594698571</v>
      </c>
      <c r="W93" s="226">
        <v>3.670597844105965</v>
      </c>
      <c r="X93" s="226">
        <v>4.024665621857193</v>
      </c>
      <c r="Y93" s="226">
        <v>3.5735897430753139</v>
      </c>
      <c r="DA93" s="69" t="s">
        <v>1938</v>
      </c>
    </row>
    <row r="94" spans="1:105" ht="12" customHeight="1" x14ac:dyDescent="0.25">
      <c r="A94" s="132" t="s">
        <v>1939</v>
      </c>
      <c r="B94" s="316">
        <v>71.016053985847392</v>
      </c>
      <c r="C94" s="316">
        <v>67.338806979841323</v>
      </c>
      <c r="D94" s="316">
        <v>70.364027634423408</v>
      </c>
      <c r="E94" s="316">
        <v>68.159342851339773</v>
      </c>
      <c r="F94" s="316">
        <v>68.42319122533722</v>
      </c>
      <c r="G94" s="316">
        <v>67.601628835725009</v>
      </c>
      <c r="H94" s="316">
        <v>67.139191474972506</v>
      </c>
      <c r="I94" s="316">
        <v>64.619748591897249</v>
      </c>
      <c r="J94" s="316">
        <v>60.816084888117338</v>
      </c>
      <c r="K94" s="316">
        <v>49.34247522249872</v>
      </c>
      <c r="L94" s="316">
        <v>50.810997161582833</v>
      </c>
      <c r="M94" s="316">
        <v>47.565460964950319</v>
      </c>
      <c r="N94" s="316">
        <v>47.641588821543792</v>
      </c>
      <c r="O94" s="316">
        <v>48.058218355118314</v>
      </c>
      <c r="P94" s="316">
        <v>42.617212831489049</v>
      </c>
      <c r="Q94" s="316">
        <v>43.3372864656248</v>
      </c>
      <c r="R94" s="316">
        <v>48.015945799450932</v>
      </c>
      <c r="S94" s="316">
        <v>43.605311239414362</v>
      </c>
      <c r="T94" s="316">
        <v>33.345368476809092</v>
      </c>
      <c r="U94" s="316">
        <v>28.594619326406232</v>
      </c>
      <c r="V94" s="316">
        <v>27.164981246312269</v>
      </c>
      <c r="W94" s="316">
        <v>24.728906369651561</v>
      </c>
      <c r="X94" s="316">
        <v>26.613919878646371</v>
      </c>
      <c r="Y94" s="316">
        <v>22.189551578165609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0.99999999999999978</v>
      </c>
      <c r="D98" s="232">
        <f t="shared" si="4"/>
        <v>1</v>
      </c>
      <c r="E98" s="232">
        <f t="shared" si="4"/>
        <v>0.99999999999999989</v>
      </c>
      <c r="F98" s="232">
        <f t="shared" si="4"/>
        <v>0.99999999999999989</v>
      </c>
      <c r="G98" s="232">
        <f t="shared" si="4"/>
        <v>0.99999999999999989</v>
      </c>
      <c r="H98" s="232">
        <f t="shared" si="4"/>
        <v>1</v>
      </c>
      <c r="I98" s="232">
        <f t="shared" si="4"/>
        <v>1.0000000000000002</v>
      </c>
      <c r="J98" s="232">
        <f t="shared" si="4"/>
        <v>1</v>
      </c>
      <c r="K98" s="232">
        <f t="shared" si="4"/>
        <v>0.99999999999999989</v>
      </c>
      <c r="L98" s="232">
        <f t="shared" si="4"/>
        <v>1.0000000000000004</v>
      </c>
      <c r="M98" s="232">
        <f t="shared" si="4"/>
        <v>1</v>
      </c>
      <c r="N98" s="232">
        <f t="shared" si="4"/>
        <v>1</v>
      </c>
      <c r="O98" s="232">
        <f t="shared" si="4"/>
        <v>0.99999999999999989</v>
      </c>
      <c r="P98" s="232">
        <f t="shared" si="4"/>
        <v>1</v>
      </c>
      <c r="Q98" s="232">
        <f t="shared" si="4"/>
        <v>1</v>
      </c>
      <c r="R98" s="232">
        <f t="shared" si="4"/>
        <v>1</v>
      </c>
      <c r="S98" s="232">
        <f t="shared" si="4"/>
        <v>0.99999999999999989</v>
      </c>
      <c r="T98" s="232">
        <f t="shared" si="4"/>
        <v>1</v>
      </c>
      <c r="U98" s="232">
        <f t="shared" si="4"/>
        <v>0.99999999999999989</v>
      </c>
      <c r="V98" s="232">
        <f t="shared" si="4"/>
        <v>1</v>
      </c>
      <c r="W98" s="232">
        <f t="shared" si="4"/>
        <v>1</v>
      </c>
      <c r="X98" s="232">
        <f t="shared" si="4"/>
        <v>1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4.9999999999987789E-3</v>
      </c>
      <c r="C99" s="266">
        <f t="shared" si="5"/>
        <v>4.9999999999987025E-3</v>
      </c>
      <c r="D99" s="266">
        <f t="shared" si="5"/>
        <v>4.9999999999985655E-3</v>
      </c>
      <c r="E99" s="266">
        <f t="shared" si="5"/>
        <v>4.9999999999985377E-3</v>
      </c>
      <c r="F99" s="266">
        <f t="shared" si="5"/>
        <v>4.9999999999985828E-3</v>
      </c>
      <c r="G99" s="266">
        <f t="shared" si="5"/>
        <v>4.9999999999986444E-3</v>
      </c>
      <c r="H99" s="266">
        <f t="shared" si="5"/>
        <v>4.9999999999986947E-3</v>
      </c>
      <c r="I99" s="266">
        <f t="shared" si="5"/>
        <v>4.999999999998E-3</v>
      </c>
      <c r="J99" s="266">
        <f t="shared" si="5"/>
        <v>4.99999999999764E-3</v>
      </c>
      <c r="K99" s="266">
        <f t="shared" si="5"/>
        <v>4.9999999999975984E-3</v>
      </c>
      <c r="L99" s="266">
        <f t="shared" si="5"/>
        <v>4.9999999999979713E-3</v>
      </c>
      <c r="M99" s="266">
        <f t="shared" si="5"/>
        <v>4.9999999999978534E-3</v>
      </c>
      <c r="N99" s="266">
        <f t="shared" si="5"/>
        <v>4.9999999999979427E-3</v>
      </c>
      <c r="O99" s="266">
        <f t="shared" si="5"/>
        <v>4.9999999999976964E-3</v>
      </c>
      <c r="P99" s="266">
        <f t="shared" si="5"/>
        <v>4.9999999999974891E-3</v>
      </c>
      <c r="Q99" s="266">
        <f t="shared" si="5"/>
        <v>4.9999999999970797E-3</v>
      </c>
      <c r="R99" s="266">
        <f t="shared" si="5"/>
        <v>4.9999999999978889E-3</v>
      </c>
      <c r="S99" s="266">
        <f t="shared" si="5"/>
        <v>4.9999999999967232E-3</v>
      </c>
      <c r="T99" s="266">
        <f t="shared" si="5"/>
        <v>4.9999999999971057E-3</v>
      </c>
      <c r="U99" s="266">
        <f t="shared" si="5"/>
        <v>4.9999999999959079E-3</v>
      </c>
      <c r="V99" s="266">
        <f t="shared" si="5"/>
        <v>4.99999999999609E-3</v>
      </c>
      <c r="W99" s="266">
        <f t="shared" si="5"/>
        <v>4.9999999999959365E-3</v>
      </c>
      <c r="X99" s="266">
        <f t="shared" si="5"/>
        <v>4.9999999999962011E-3</v>
      </c>
      <c r="Y99" s="266">
        <f t="shared" si="5"/>
        <v>4.9999999999954343E-3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6.9999999999982906E-3</v>
      </c>
      <c r="C100" s="267">
        <f t="shared" si="6"/>
        <v>6.9999999999981874E-3</v>
      </c>
      <c r="D100" s="267">
        <f t="shared" si="6"/>
        <v>6.9999999999979913E-3</v>
      </c>
      <c r="E100" s="267">
        <f t="shared" si="6"/>
        <v>6.999999999997954E-3</v>
      </c>
      <c r="F100" s="267">
        <f t="shared" si="6"/>
        <v>6.9999999999980191E-3</v>
      </c>
      <c r="G100" s="267">
        <f t="shared" si="6"/>
        <v>6.9999999999980998E-3</v>
      </c>
      <c r="H100" s="267">
        <f t="shared" si="6"/>
        <v>6.9999999999981717E-3</v>
      </c>
      <c r="I100" s="267">
        <f t="shared" si="6"/>
        <v>6.9999999999971977E-3</v>
      </c>
      <c r="J100" s="267">
        <f t="shared" si="6"/>
        <v>6.9999999999966972E-3</v>
      </c>
      <c r="K100" s="267">
        <f t="shared" si="6"/>
        <v>6.9999999999966356E-3</v>
      </c>
      <c r="L100" s="267">
        <f t="shared" si="6"/>
        <v>6.9999999999971621E-3</v>
      </c>
      <c r="M100" s="267">
        <f t="shared" si="6"/>
        <v>6.9999999999969956E-3</v>
      </c>
      <c r="N100" s="267">
        <f t="shared" si="6"/>
        <v>6.9999999999971196E-3</v>
      </c>
      <c r="O100" s="267">
        <f t="shared" si="6"/>
        <v>6.9999999999967744E-3</v>
      </c>
      <c r="P100" s="267">
        <f t="shared" si="6"/>
        <v>6.9999999999964839E-3</v>
      </c>
      <c r="Q100" s="267">
        <f t="shared" si="6"/>
        <v>6.9999999999959131E-3</v>
      </c>
      <c r="R100" s="267">
        <f t="shared" si="6"/>
        <v>6.9999999999970459E-3</v>
      </c>
      <c r="S100" s="267">
        <f t="shared" si="6"/>
        <v>6.9999999999954127E-3</v>
      </c>
      <c r="T100" s="267">
        <f t="shared" si="6"/>
        <v>6.9999999999959522E-3</v>
      </c>
      <c r="U100" s="267">
        <f t="shared" si="6"/>
        <v>6.9999999999942695E-3</v>
      </c>
      <c r="V100" s="267">
        <f t="shared" si="6"/>
        <v>6.9999999999945262E-3</v>
      </c>
      <c r="W100" s="267">
        <f t="shared" si="6"/>
        <v>6.999999999994312E-3</v>
      </c>
      <c r="X100" s="267">
        <f t="shared" si="6"/>
        <v>6.9999999999946789E-3</v>
      </c>
      <c r="Y100" s="267">
        <f t="shared" si="6"/>
        <v>6.9999999999936051E-3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3.9999999999990231E-2</v>
      </c>
      <c r="C101" s="267">
        <f t="shared" si="7"/>
        <v>3.9999999999989634E-2</v>
      </c>
      <c r="D101" s="267">
        <f t="shared" si="7"/>
        <v>3.9999999999988524E-2</v>
      </c>
      <c r="E101" s="267">
        <f t="shared" si="7"/>
        <v>3.9999999999988309E-2</v>
      </c>
      <c r="F101" s="267">
        <f t="shared" si="7"/>
        <v>3.9999999999988663E-2</v>
      </c>
      <c r="G101" s="267">
        <f t="shared" si="7"/>
        <v>3.9999999999989135E-2</v>
      </c>
      <c r="H101" s="267">
        <f t="shared" si="7"/>
        <v>3.9999999999989551E-2</v>
      </c>
      <c r="I101" s="267">
        <f t="shared" si="7"/>
        <v>3.9999999999983993E-2</v>
      </c>
      <c r="J101" s="267">
        <f t="shared" si="7"/>
        <v>3.999999999998112E-2</v>
      </c>
      <c r="K101" s="267">
        <f t="shared" si="7"/>
        <v>3.9999999999980787E-2</v>
      </c>
      <c r="L101" s="267">
        <f t="shared" si="7"/>
        <v>3.9999999999983778E-2</v>
      </c>
      <c r="M101" s="267">
        <f t="shared" si="7"/>
        <v>3.9999999999982841E-2</v>
      </c>
      <c r="N101" s="267">
        <f t="shared" si="7"/>
        <v>3.9999999999983542E-2</v>
      </c>
      <c r="O101" s="267">
        <f t="shared" si="7"/>
        <v>3.9999999999981578E-2</v>
      </c>
      <c r="P101" s="267">
        <f t="shared" si="7"/>
        <v>3.9999999999979906E-2</v>
      </c>
      <c r="Q101" s="267">
        <f t="shared" si="7"/>
        <v>3.9999999999976638E-2</v>
      </c>
      <c r="R101" s="267">
        <f t="shared" si="7"/>
        <v>3.9999999999983105E-2</v>
      </c>
      <c r="S101" s="267">
        <f t="shared" si="7"/>
        <v>3.9999999999973779E-2</v>
      </c>
      <c r="T101" s="267">
        <f t="shared" si="7"/>
        <v>3.999999999997686E-2</v>
      </c>
      <c r="U101" s="267">
        <f t="shared" si="7"/>
        <v>3.9999999999967256E-2</v>
      </c>
      <c r="V101" s="267">
        <f t="shared" si="7"/>
        <v>3.9999999999968706E-2</v>
      </c>
      <c r="W101" s="267">
        <f t="shared" si="7"/>
        <v>3.9999999999967492E-2</v>
      </c>
      <c r="X101" s="267">
        <f t="shared" si="7"/>
        <v>3.9999999999969608E-2</v>
      </c>
      <c r="Y101" s="267">
        <f t="shared" si="7"/>
        <v>3.9999999999963474E-2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1.9999999999995119E-2</v>
      </c>
      <c r="C102" s="267">
        <f t="shared" si="8"/>
        <v>1.9999999999994814E-2</v>
      </c>
      <c r="D102" s="267">
        <f t="shared" si="8"/>
        <v>1.9999999999994258E-2</v>
      </c>
      <c r="E102" s="267">
        <f t="shared" si="8"/>
        <v>1.9999999999994151E-2</v>
      </c>
      <c r="F102" s="267">
        <f t="shared" si="8"/>
        <v>1.9999999999994328E-2</v>
      </c>
      <c r="G102" s="267">
        <f t="shared" si="8"/>
        <v>1.9999999999994574E-2</v>
      </c>
      <c r="H102" s="267">
        <f t="shared" si="8"/>
        <v>1.9999999999994775E-2</v>
      </c>
      <c r="I102" s="267">
        <f t="shared" si="8"/>
        <v>1.9999999999991996E-2</v>
      </c>
      <c r="J102" s="267">
        <f t="shared" si="8"/>
        <v>1.999999999999056E-2</v>
      </c>
      <c r="K102" s="267">
        <f t="shared" si="8"/>
        <v>1.999999999999039E-2</v>
      </c>
      <c r="L102" s="267">
        <f t="shared" si="8"/>
        <v>1.9999999999991889E-2</v>
      </c>
      <c r="M102" s="267">
        <f t="shared" si="8"/>
        <v>1.999999999999142E-2</v>
      </c>
      <c r="N102" s="267">
        <f t="shared" si="8"/>
        <v>1.9999999999991771E-2</v>
      </c>
      <c r="O102" s="267">
        <f t="shared" si="8"/>
        <v>1.9999999999990789E-2</v>
      </c>
      <c r="P102" s="267">
        <f t="shared" si="8"/>
        <v>1.9999999999989953E-2</v>
      </c>
      <c r="Q102" s="267">
        <f t="shared" si="8"/>
        <v>1.9999999999988312E-2</v>
      </c>
      <c r="R102" s="267">
        <f t="shared" si="8"/>
        <v>1.9999999999991563E-2</v>
      </c>
      <c r="S102" s="267">
        <f t="shared" si="8"/>
        <v>1.9999999999986893E-2</v>
      </c>
      <c r="T102" s="267">
        <f t="shared" si="8"/>
        <v>1.9999999999988423E-2</v>
      </c>
      <c r="U102" s="267">
        <f t="shared" si="8"/>
        <v>1.9999999999983635E-2</v>
      </c>
      <c r="V102" s="267">
        <f t="shared" si="8"/>
        <v>1.9999999999984346E-2</v>
      </c>
      <c r="W102" s="267">
        <f t="shared" si="8"/>
        <v>1.9999999999983739E-2</v>
      </c>
      <c r="X102" s="267">
        <f t="shared" si="8"/>
        <v>1.9999999999984815E-2</v>
      </c>
      <c r="Y102" s="267">
        <f t="shared" si="8"/>
        <v>1.9999999999981741E-2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1.203861453856098E-2</v>
      </c>
      <c r="C103" s="268">
        <f t="shared" si="9"/>
        <v>1.205354258196573E-2</v>
      </c>
      <c r="D103" s="268">
        <f t="shared" si="9"/>
        <v>1.2073177593811601E-2</v>
      </c>
      <c r="E103" s="268">
        <f t="shared" si="9"/>
        <v>1.2096266664760286E-2</v>
      </c>
      <c r="F103" s="268">
        <f t="shared" si="9"/>
        <v>1.2077419460209828E-2</v>
      </c>
      <c r="G103" s="268">
        <f t="shared" si="9"/>
        <v>1.2046840296658846E-2</v>
      </c>
      <c r="H103" s="268">
        <f t="shared" si="9"/>
        <v>1.2098716206409144E-2</v>
      </c>
      <c r="I103" s="268">
        <f t="shared" si="9"/>
        <v>1.2353949343115175E-2</v>
      </c>
      <c r="J103" s="268">
        <f t="shared" si="9"/>
        <v>1.2710893013812967E-2</v>
      </c>
      <c r="K103" s="268">
        <f t="shared" si="9"/>
        <v>1.2185598835047429E-2</v>
      </c>
      <c r="L103" s="268">
        <f t="shared" si="9"/>
        <v>1.2002697612136418E-2</v>
      </c>
      <c r="M103" s="268">
        <f t="shared" si="9"/>
        <v>1.2031644905710851E-2</v>
      </c>
      <c r="N103" s="268">
        <f t="shared" si="9"/>
        <v>1.2026776362157165E-2</v>
      </c>
      <c r="O103" s="268">
        <f t="shared" si="9"/>
        <v>1.2048044610908715E-2</v>
      </c>
      <c r="P103" s="268">
        <f t="shared" si="9"/>
        <v>1.2099374328310306E-2</v>
      </c>
      <c r="Q103" s="268">
        <f t="shared" si="9"/>
        <v>1.2094059229691393E-2</v>
      </c>
      <c r="R103" s="268">
        <f t="shared" si="9"/>
        <v>1.2095823761351956E-2</v>
      </c>
      <c r="S103" s="268">
        <f t="shared" si="9"/>
        <v>1.2195869051155401E-2</v>
      </c>
      <c r="T103" s="268">
        <f t="shared" si="9"/>
        <v>1.2189290905998119E-2</v>
      </c>
      <c r="U103" s="268">
        <f t="shared" si="9"/>
        <v>1.2325704546646261E-2</v>
      </c>
      <c r="V103" s="268">
        <f t="shared" si="9"/>
        <v>1.2249719111533584E-2</v>
      </c>
      <c r="W103" s="268">
        <f t="shared" si="9"/>
        <v>1.204777057205377E-2</v>
      </c>
      <c r="X103" s="268">
        <f t="shared" si="9"/>
        <v>1.2093575640771338E-2</v>
      </c>
      <c r="Y103" s="268">
        <f t="shared" si="9"/>
        <v>1.2266647521331019E-2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3.3706012471054474E-2</v>
      </c>
      <c r="C104" s="269">
        <f t="shared" si="10"/>
        <v>3.3950556860936905E-2</v>
      </c>
      <c r="D104" s="269">
        <f t="shared" si="10"/>
        <v>3.4429929246013069E-2</v>
      </c>
      <c r="E104" s="269">
        <f t="shared" si="10"/>
        <v>3.4417569110047716E-2</v>
      </c>
      <c r="F104" s="269">
        <f t="shared" si="10"/>
        <v>3.4022831302158871E-2</v>
      </c>
      <c r="G104" s="269">
        <f t="shared" si="10"/>
        <v>3.4067286197049115E-2</v>
      </c>
      <c r="H104" s="269">
        <f t="shared" si="10"/>
        <v>3.4717417452252833E-2</v>
      </c>
      <c r="I104" s="269">
        <f t="shared" si="10"/>
        <v>3.7237648933315971E-2</v>
      </c>
      <c r="J104" s="269">
        <f t="shared" si="10"/>
        <v>3.9326753197465966E-2</v>
      </c>
      <c r="K104" s="269">
        <f t="shared" si="10"/>
        <v>3.5797725534394566E-2</v>
      </c>
      <c r="L104" s="269">
        <f t="shared" si="10"/>
        <v>3.3079967827963762E-2</v>
      </c>
      <c r="M104" s="269">
        <f t="shared" si="10"/>
        <v>3.350684714796049E-2</v>
      </c>
      <c r="N104" s="269">
        <f t="shared" si="10"/>
        <v>3.3447720375756412E-2</v>
      </c>
      <c r="O104" s="269">
        <f t="shared" si="10"/>
        <v>3.3839012634899662E-2</v>
      </c>
      <c r="P104" s="269">
        <f t="shared" si="10"/>
        <v>3.5187496389822367E-2</v>
      </c>
      <c r="Q104" s="269">
        <f t="shared" si="10"/>
        <v>3.6998542095698833E-2</v>
      </c>
      <c r="R104" s="269">
        <f t="shared" si="10"/>
        <v>3.6580505975592481E-2</v>
      </c>
      <c r="S104" s="269">
        <f t="shared" si="10"/>
        <v>3.8406545122159491E-2</v>
      </c>
      <c r="T104" s="269">
        <f t="shared" si="10"/>
        <v>3.9176153795024996E-2</v>
      </c>
      <c r="U104" s="269">
        <f t="shared" si="10"/>
        <v>4.0427530625307559E-2</v>
      </c>
      <c r="V104" s="269">
        <f t="shared" si="10"/>
        <v>3.9930456061464892E-2</v>
      </c>
      <c r="W104" s="269">
        <f t="shared" si="10"/>
        <v>3.9526923118610356E-2</v>
      </c>
      <c r="X104" s="269">
        <f t="shared" si="10"/>
        <v>3.9556664707280753E-2</v>
      </c>
      <c r="Y104" s="269">
        <f t="shared" si="10"/>
        <v>4.0826739074855005E-2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0.80735312305472573</v>
      </c>
      <c r="C105" s="269">
        <f t="shared" si="11"/>
        <v>0.80655021864392284</v>
      </c>
      <c r="D105" s="269">
        <f t="shared" si="11"/>
        <v>0.80498593928016715</v>
      </c>
      <c r="E105" s="269">
        <f t="shared" si="11"/>
        <v>0.80500267731399622</v>
      </c>
      <c r="F105" s="269">
        <f t="shared" si="11"/>
        <v>0.80629345745507663</v>
      </c>
      <c r="G105" s="269">
        <f t="shared" si="11"/>
        <v>0.80618079306842483</v>
      </c>
      <c r="H105" s="269">
        <f t="shared" si="11"/>
        <v>0.80403404978079529</v>
      </c>
      <c r="I105" s="269">
        <f t="shared" si="11"/>
        <v>0.79565807076067374</v>
      </c>
      <c r="J105" s="269">
        <f t="shared" si="11"/>
        <v>0.78856956890549779</v>
      </c>
      <c r="K105" s="269">
        <f t="shared" si="11"/>
        <v>0.80046617444304924</v>
      </c>
      <c r="L105" s="269">
        <f t="shared" si="11"/>
        <v>0.80940629494223248</v>
      </c>
      <c r="M105" s="269">
        <f t="shared" si="11"/>
        <v>0.80800184761755889</v>
      </c>
      <c r="N105" s="269">
        <f t="shared" si="11"/>
        <v>0.80819723576043545</v>
      </c>
      <c r="O105" s="269">
        <f t="shared" si="11"/>
        <v>0.80691513689889238</v>
      </c>
      <c r="P105" s="269">
        <f t="shared" si="11"/>
        <v>0.80251869286007627</v>
      </c>
      <c r="Q105" s="269">
        <f t="shared" si="11"/>
        <v>0.79668841623976583</v>
      </c>
      <c r="R105" s="269">
        <f t="shared" si="11"/>
        <v>0.79803365698399187</v>
      </c>
      <c r="S105" s="269">
        <f t="shared" si="11"/>
        <v>0.79204970777748918</v>
      </c>
      <c r="T105" s="269">
        <f t="shared" si="11"/>
        <v>0.78957643575451875</v>
      </c>
      <c r="U105" s="269">
        <f t="shared" si="11"/>
        <v>0.78540780788297759</v>
      </c>
      <c r="V105" s="269">
        <f t="shared" si="11"/>
        <v>0.78708547802380291</v>
      </c>
      <c r="W105" s="269">
        <f t="shared" si="11"/>
        <v>0.78858769937914952</v>
      </c>
      <c r="X105" s="269">
        <f t="shared" si="11"/>
        <v>0.7884460603024902</v>
      </c>
      <c r="Y105" s="269">
        <f t="shared" si="11"/>
        <v>0.7841805265708689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0.52646968579593956</v>
      </c>
      <c r="C106" s="318">
        <f t="shared" si="12"/>
        <v>0.52362891146944979</v>
      </c>
      <c r="D106" s="318">
        <f t="shared" si="12"/>
        <v>0.51806986223005913</v>
      </c>
      <c r="E106" s="318">
        <f t="shared" si="12"/>
        <v>0.51818960139693326</v>
      </c>
      <c r="F106" s="318">
        <f t="shared" si="12"/>
        <v>0.52276986327042063</v>
      </c>
      <c r="G106" s="318">
        <f t="shared" si="12"/>
        <v>0.52228674142635012</v>
      </c>
      <c r="H106" s="318">
        <f t="shared" si="12"/>
        <v>0.51472223767868963</v>
      </c>
      <c r="I106" s="318">
        <f t="shared" si="12"/>
        <v>0.48534432964970875</v>
      </c>
      <c r="J106" s="318">
        <f t="shared" si="12"/>
        <v>0.46084662559328271</v>
      </c>
      <c r="K106" s="318">
        <f t="shared" si="12"/>
        <v>0.50215179498976248</v>
      </c>
      <c r="L106" s="318">
        <f t="shared" si="12"/>
        <v>0.53373989637586894</v>
      </c>
      <c r="M106" s="318">
        <f t="shared" si="12"/>
        <v>0.52877812138455582</v>
      </c>
      <c r="N106" s="318">
        <f t="shared" si="12"/>
        <v>0.52946623262913317</v>
      </c>
      <c r="O106" s="318">
        <f t="shared" si="12"/>
        <v>0.52492336494139635</v>
      </c>
      <c r="P106" s="318">
        <f t="shared" si="12"/>
        <v>0.50928955627822448</v>
      </c>
      <c r="Q106" s="318">
        <f t="shared" si="12"/>
        <v>0.48836723210894345</v>
      </c>
      <c r="R106" s="318">
        <f t="shared" si="12"/>
        <v>0.49319610718738915</v>
      </c>
      <c r="S106" s="318">
        <f t="shared" si="12"/>
        <v>0.47199516509282791</v>
      </c>
      <c r="T106" s="318">
        <f t="shared" si="12"/>
        <v>0.46310848746264516</v>
      </c>
      <c r="U106" s="318">
        <f t="shared" si="12"/>
        <v>0.44851171933874917</v>
      </c>
      <c r="V106" s="318">
        <f t="shared" si="12"/>
        <v>0.45433167751159687</v>
      </c>
      <c r="W106" s="318">
        <f t="shared" si="12"/>
        <v>0.45919667339073117</v>
      </c>
      <c r="X106" s="318">
        <f t="shared" si="12"/>
        <v>0.45880718774181856</v>
      </c>
      <c r="Y106" s="318">
        <f t="shared" si="12"/>
        <v>0.44395770094707876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0.28088343725878612</v>
      </c>
      <c r="C107" s="318">
        <f t="shared" si="13"/>
        <v>0.28292130717447317</v>
      </c>
      <c r="D107" s="318">
        <f t="shared" si="13"/>
        <v>0.28691607705010802</v>
      </c>
      <c r="E107" s="318">
        <f t="shared" si="13"/>
        <v>0.2868130759170629</v>
      </c>
      <c r="F107" s="318">
        <f t="shared" si="13"/>
        <v>0.283523594184656</v>
      </c>
      <c r="G107" s="318">
        <f t="shared" si="13"/>
        <v>0.28389405164207471</v>
      </c>
      <c r="H107" s="318">
        <f t="shared" si="13"/>
        <v>0.28931181210210566</v>
      </c>
      <c r="I107" s="318">
        <f t="shared" si="13"/>
        <v>0.31031374111096505</v>
      </c>
      <c r="J107" s="318">
        <f t="shared" si="13"/>
        <v>0.32772294331221502</v>
      </c>
      <c r="K107" s="318">
        <f t="shared" si="13"/>
        <v>0.29831437945328682</v>
      </c>
      <c r="L107" s="318">
        <f t="shared" si="13"/>
        <v>0.27566639856636355</v>
      </c>
      <c r="M107" s="318">
        <f t="shared" si="13"/>
        <v>0.27922372623300296</v>
      </c>
      <c r="N107" s="318">
        <f t="shared" si="13"/>
        <v>0.27873100313130228</v>
      </c>
      <c r="O107" s="318">
        <f t="shared" si="13"/>
        <v>0.28199177195749603</v>
      </c>
      <c r="P107" s="318">
        <f t="shared" si="13"/>
        <v>0.29322913658185173</v>
      </c>
      <c r="Q107" s="318">
        <f t="shared" si="13"/>
        <v>0.30832118413082238</v>
      </c>
      <c r="R107" s="318">
        <f t="shared" si="13"/>
        <v>0.30483754979660282</v>
      </c>
      <c r="S107" s="318">
        <f t="shared" si="13"/>
        <v>0.32005454268466127</v>
      </c>
      <c r="T107" s="318">
        <f t="shared" si="13"/>
        <v>0.32646794829187359</v>
      </c>
      <c r="U107" s="318">
        <f t="shared" si="13"/>
        <v>0.33689608854422831</v>
      </c>
      <c r="V107" s="318">
        <f t="shared" si="13"/>
        <v>0.33275380051220604</v>
      </c>
      <c r="W107" s="318">
        <f t="shared" si="13"/>
        <v>0.32939102598841835</v>
      </c>
      <c r="X107" s="318">
        <f t="shared" si="13"/>
        <v>0.32963887256067159</v>
      </c>
      <c r="Y107" s="318">
        <f t="shared" si="13"/>
        <v>0.34022282562379014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7.490224993567636E-2</v>
      </c>
      <c r="C108" s="319">
        <f t="shared" si="14"/>
        <v>7.5445681913192897E-2</v>
      </c>
      <c r="D108" s="319">
        <f t="shared" si="14"/>
        <v>7.651095388002882E-2</v>
      </c>
      <c r="E108" s="319">
        <f t="shared" si="14"/>
        <v>7.6483486911216841E-2</v>
      </c>
      <c r="F108" s="319">
        <f t="shared" si="14"/>
        <v>7.5606291782574969E-2</v>
      </c>
      <c r="G108" s="319">
        <f t="shared" si="14"/>
        <v>7.5705080437886624E-2</v>
      </c>
      <c r="H108" s="319">
        <f t="shared" si="14"/>
        <v>7.7149816560561565E-2</v>
      </c>
      <c r="I108" s="319">
        <f t="shared" si="14"/>
        <v>8.2750330962924029E-2</v>
      </c>
      <c r="J108" s="319">
        <f t="shared" si="14"/>
        <v>8.7392784883257385E-2</v>
      </c>
      <c r="K108" s="319">
        <f t="shared" si="14"/>
        <v>7.9550501187543185E-2</v>
      </c>
      <c r="L108" s="319">
        <f t="shared" si="14"/>
        <v>7.3511039617696949E-2</v>
      </c>
      <c r="M108" s="319">
        <f t="shared" si="14"/>
        <v>7.4459660328800817E-2</v>
      </c>
      <c r="N108" s="319">
        <f t="shared" si="14"/>
        <v>7.4328267501680659E-2</v>
      </c>
      <c r="O108" s="319">
        <f t="shared" si="14"/>
        <v>7.5197805855332353E-2</v>
      </c>
      <c r="P108" s="319">
        <f t="shared" si="14"/>
        <v>7.819443642182719E-2</v>
      </c>
      <c r="Q108" s="319">
        <f t="shared" si="14"/>
        <v>8.2218982434885998E-2</v>
      </c>
      <c r="R108" s="319">
        <f t="shared" si="14"/>
        <v>8.1290013279094117E-2</v>
      </c>
      <c r="S108" s="319">
        <f t="shared" si="14"/>
        <v>8.5347878049243042E-2</v>
      </c>
      <c r="T108" s="319">
        <f t="shared" si="14"/>
        <v>8.7058119544499685E-2</v>
      </c>
      <c r="U108" s="319">
        <f t="shared" si="14"/>
        <v>8.9838956945127571E-2</v>
      </c>
      <c r="V108" s="319">
        <f t="shared" si="14"/>
        <v>8.8734346803254982E-2</v>
      </c>
      <c r="W108" s="319">
        <f t="shared" si="14"/>
        <v>8.7837606930244935E-2</v>
      </c>
      <c r="X108" s="319">
        <f t="shared" si="14"/>
        <v>8.7903699349512449E-2</v>
      </c>
      <c r="Y108" s="319">
        <f t="shared" si="14"/>
        <v>9.0726086833010769E-2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0.99999999999999978</v>
      </c>
      <c r="D110" s="232">
        <f t="shared" si="15"/>
        <v>1</v>
      </c>
      <c r="E110" s="232">
        <f t="shared" si="15"/>
        <v>1</v>
      </c>
      <c r="F110" s="232">
        <f t="shared" si="15"/>
        <v>0.99999999999999978</v>
      </c>
      <c r="G110" s="232">
        <f t="shared" si="15"/>
        <v>1.0000000000000002</v>
      </c>
      <c r="H110" s="232">
        <f t="shared" si="15"/>
        <v>0.99999999999999989</v>
      </c>
      <c r="I110" s="232">
        <f t="shared" si="15"/>
        <v>1.0000000000000002</v>
      </c>
      <c r="J110" s="232">
        <f t="shared" si="15"/>
        <v>0.99999999999999989</v>
      </c>
      <c r="K110" s="232">
        <f t="shared" si="15"/>
        <v>0.99999999999999989</v>
      </c>
      <c r="L110" s="232">
        <f t="shared" si="15"/>
        <v>1.0000000000000002</v>
      </c>
      <c r="M110" s="232">
        <f t="shared" si="15"/>
        <v>1</v>
      </c>
      <c r="N110" s="232">
        <f t="shared" si="15"/>
        <v>0.99999999999999978</v>
      </c>
      <c r="O110" s="232">
        <f t="shared" si="15"/>
        <v>1</v>
      </c>
      <c r="P110" s="232">
        <f t="shared" si="15"/>
        <v>1.0000000000000002</v>
      </c>
      <c r="Q110" s="232">
        <f t="shared" si="15"/>
        <v>1.0000000000000007</v>
      </c>
      <c r="R110" s="232">
        <f t="shared" si="15"/>
        <v>1</v>
      </c>
      <c r="S110" s="232">
        <f t="shared" si="15"/>
        <v>0.99999999999999989</v>
      </c>
      <c r="T110" s="232">
        <f t="shared" si="15"/>
        <v>0.99999999999999967</v>
      </c>
      <c r="U110" s="232">
        <f t="shared" si="15"/>
        <v>1</v>
      </c>
      <c r="V110" s="232">
        <f t="shared" si="15"/>
        <v>1</v>
      </c>
      <c r="W110" s="232">
        <f t="shared" si="15"/>
        <v>0.99999999999999967</v>
      </c>
      <c r="X110" s="232">
        <f t="shared" si="15"/>
        <v>0.99999999999999989</v>
      </c>
      <c r="Y110" s="232">
        <f t="shared" si="15"/>
        <v>0.99999999999999989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5.2781221197558837E-3</v>
      </c>
      <c r="C111" s="299">
        <f t="shared" si="16"/>
        <v>5.2781221197559722E-3</v>
      </c>
      <c r="D111" s="299">
        <f t="shared" si="16"/>
        <v>5.2781221197561066E-3</v>
      </c>
      <c r="E111" s="299">
        <f t="shared" si="16"/>
        <v>5.2781221197561647E-3</v>
      </c>
      <c r="F111" s="299">
        <f t="shared" si="16"/>
        <v>5.2781221197561318E-3</v>
      </c>
      <c r="G111" s="299">
        <f t="shared" si="16"/>
        <v>5.2781221197560225E-3</v>
      </c>
      <c r="H111" s="299">
        <f t="shared" si="16"/>
        <v>5.2781221197559678E-3</v>
      </c>
      <c r="I111" s="299">
        <f t="shared" si="16"/>
        <v>5.2781221197566053E-3</v>
      </c>
      <c r="J111" s="299">
        <f t="shared" si="16"/>
        <v>5.2781221197568439E-3</v>
      </c>
      <c r="K111" s="299">
        <f t="shared" si="16"/>
        <v>5.2781221197572203E-3</v>
      </c>
      <c r="L111" s="299">
        <f t="shared" si="16"/>
        <v>5.2781221197572238E-3</v>
      </c>
      <c r="M111" s="299">
        <f t="shared" si="16"/>
        <v>5.2781221197571232E-3</v>
      </c>
      <c r="N111" s="299">
        <f t="shared" si="16"/>
        <v>5.2781221197570182E-3</v>
      </c>
      <c r="O111" s="299">
        <f t="shared" si="16"/>
        <v>5.2781221197573114E-3</v>
      </c>
      <c r="P111" s="299">
        <f t="shared" si="16"/>
        <v>5.2781221197573643E-3</v>
      </c>
      <c r="Q111" s="299">
        <f t="shared" si="16"/>
        <v>5.2781221197575248E-3</v>
      </c>
      <c r="R111" s="299">
        <f t="shared" si="16"/>
        <v>5.2781221197568534E-3</v>
      </c>
      <c r="S111" s="299">
        <f t="shared" si="16"/>
        <v>5.2781221197575274E-3</v>
      </c>
      <c r="T111" s="299">
        <f t="shared" si="16"/>
        <v>5.2781221197563928E-3</v>
      </c>
      <c r="U111" s="299">
        <f t="shared" si="16"/>
        <v>5.2781221197570442E-3</v>
      </c>
      <c r="V111" s="299">
        <f t="shared" si="16"/>
        <v>5.2781221197568742E-3</v>
      </c>
      <c r="W111" s="299">
        <f t="shared" si="16"/>
        <v>5.2781221197570356E-3</v>
      </c>
      <c r="X111" s="299">
        <f t="shared" si="16"/>
        <v>5.2781221197571102E-3</v>
      </c>
      <c r="Y111" s="299">
        <f t="shared" si="16"/>
        <v>5.2781221197576332E-3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7.4900519068731254E-3</v>
      </c>
      <c r="C112" s="233">
        <f t="shared" si="17"/>
        <v>7.4900519068732555E-3</v>
      </c>
      <c r="D112" s="233">
        <f t="shared" si="17"/>
        <v>7.4900519068734411E-3</v>
      </c>
      <c r="E112" s="233">
        <f t="shared" si="17"/>
        <v>7.4900519068735235E-3</v>
      </c>
      <c r="F112" s="233">
        <f t="shared" si="17"/>
        <v>7.4900519068734767E-3</v>
      </c>
      <c r="G112" s="233">
        <f t="shared" si="17"/>
        <v>7.4900519068733223E-3</v>
      </c>
      <c r="H112" s="233">
        <f t="shared" si="17"/>
        <v>7.4900519068732425E-3</v>
      </c>
      <c r="I112" s="233">
        <f t="shared" si="17"/>
        <v>7.4900519068741515E-3</v>
      </c>
      <c r="J112" s="233">
        <f t="shared" si="17"/>
        <v>7.4900519068744871E-3</v>
      </c>
      <c r="K112" s="233">
        <f t="shared" si="17"/>
        <v>7.4900519068750206E-3</v>
      </c>
      <c r="L112" s="233">
        <f t="shared" si="17"/>
        <v>7.4900519068750266E-3</v>
      </c>
      <c r="M112" s="233">
        <f t="shared" si="17"/>
        <v>7.4900519068748835E-3</v>
      </c>
      <c r="N112" s="233">
        <f t="shared" si="17"/>
        <v>7.4900519068747326E-3</v>
      </c>
      <c r="O112" s="233">
        <f t="shared" si="17"/>
        <v>7.490051906875155E-3</v>
      </c>
      <c r="P112" s="233">
        <f t="shared" si="17"/>
        <v>7.490051906875227E-3</v>
      </c>
      <c r="Q112" s="233">
        <f t="shared" si="17"/>
        <v>7.4900519068754568E-3</v>
      </c>
      <c r="R112" s="233">
        <f t="shared" si="17"/>
        <v>7.4900519068745028E-3</v>
      </c>
      <c r="S112" s="233">
        <f t="shared" si="17"/>
        <v>7.490051906875456E-3</v>
      </c>
      <c r="T112" s="233">
        <f t="shared" si="17"/>
        <v>7.4900519068738479E-3</v>
      </c>
      <c r="U112" s="233">
        <f t="shared" si="17"/>
        <v>7.4900519068747742E-3</v>
      </c>
      <c r="V112" s="233">
        <f t="shared" si="17"/>
        <v>7.4900519068745322E-3</v>
      </c>
      <c r="W112" s="233">
        <f t="shared" si="17"/>
        <v>7.4900519068747595E-3</v>
      </c>
      <c r="X112" s="233">
        <f t="shared" si="17"/>
        <v>7.4900519068748696E-3</v>
      </c>
      <c r="Y112" s="233">
        <f t="shared" si="17"/>
        <v>7.4900519068756112E-3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2.6652580694176493E-2</v>
      </c>
      <c r="C113" s="233">
        <f t="shared" si="18"/>
        <v>2.665258069417694E-2</v>
      </c>
      <c r="D113" s="233">
        <f t="shared" si="18"/>
        <v>2.6652580694177613E-2</v>
      </c>
      <c r="E113" s="233">
        <f t="shared" si="18"/>
        <v>2.6652580694177901E-2</v>
      </c>
      <c r="F113" s="233">
        <f t="shared" si="18"/>
        <v>2.6652580694177742E-2</v>
      </c>
      <c r="G113" s="233">
        <f t="shared" si="18"/>
        <v>2.6652580694177197E-2</v>
      </c>
      <c r="H113" s="233">
        <f t="shared" si="18"/>
        <v>2.6652580694176906E-2</v>
      </c>
      <c r="I113" s="233">
        <f t="shared" si="18"/>
        <v>2.6652580694180129E-2</v>
      </c>
      <c r="J113" s="233">
        <f t="shared" si="18"/>
        <v>2.665258069418134E-2</v>
      </c>
      <c r="K113" s="233">
        <f t="shared" si="18"/>
        <v>2.665258069418323E-2</v>
      </c>
      <c r="L113" s="233">
        <f t="shared" si="18"/>
        <v>2.6652580694183248E-2</v>
      </c>
      <c r="M113" s="233">
        <f t="shared" si="18"/>
        <v>2.6652580694182741E-2</v>
      </c>
      <c r="N113" s="233">
        <f t="shared" si="18"/>
        <v>2.6652580694182217E-2</v>
      </c>
      <c r="O113" s="233">
        <f t="shared" si="18"/>
        <v>2.6652580694183713E-2</v>
      </c>
      <c r="P113" s="233">
        <f t="shared" si="18"/>
        <v>2.6652580694183973E-2</v>
      </c>
      <c r="Q113" s="233">
        <f t="shared" si="18"/>
        <v>2.6652580694184792E-2</v>
      </c>
      <c r="R113" s="233">
        <f t="shared" si="18"/>
        <v>2.6652580694181392E-2</v>
      </c>
      <c r="S113" s="233">
        <f t="shared" si="18"/>
        <v>2.6652580694184781E-2</v>
      </c>
      <c r="T113" s="233">
        <f t="shared" si="18"/>
        <v>2.6652580694179057E-2</v>
      </c>
      <c r="U113" s="233">
        <f t="shared" si="18"/>
        <v>2.6652580694182349E-2</v>
      </c>
      <c r="V113" s="233">
        <f t="shared" si="18"/>
        <v>2.6652580694181492E-2</v>
      </c>
      <c r="W113" s="233">
        <f t="shared" si="18"/>
        <v>2.6652580694182311E-2</v>
      </c>
      <c r="X113" s="233">
        <f t="shared" si="18"/>
        <v>2.6652580694182703E-2</v>
      </c>
      <c r="Y113" s="233">
        <f t="shared" si="18"/>
        <v>2.6652580694185322E-2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2.1112488479023524E-2</v>
      </c>
      <c r="C114" s="233">
        <f t="shared" si="19"/>
        <v>2.1112488479023896E-2</v>
      </c>
      <c r="D114" s="233">
        <f t="shared" si="19"/>
        <v>2.1112488479024426E-2</v>
      </c>
      <c r="E114" s="233">
        <f t="shared" si="19"/>
        <v>2.1112488479024662E-2</v>
      </c>
      <c r="F114" s="233">
        <f t="shared" si="19"/>
        <v>2.1112488479024513E-2</v>
      </c>
      <c r="G114" s="233">
        <f t="shared" si="19"/>
        <v>2.111248847902409E-2</v>
      </c>
      <c r="H114" s="233">
        <f t="shared" si="19"/>
        <v>2.1112488479023857E-2</v>
      </c>
      <c r="I114" s="233">
        <f t="shared" si="19"/>
        <v>2.1112488479026421E-2</v>
      </c>
      <c r="J114" s="233">
        <f t="shared" si="19"/>
        <v>2.1112488479027379E-2</v>
      </c>
      <c r="K114" s="233">
        <f t="shared" si="19"/>
        <v>2.1112488479028888E-2</v>
      </c>
      <c r="L114" s="233">
        <f t="shared" si="19"/>
        <v>2.1112488479028892E-2</v>
      </c>
      <c r="M114" s="233">
        <f t="shared" si="19"/>
        <v>2.1112488479028479E-2</v>
      </c>
      <c r="N114" s="233">
        <f t="shared" si="19"/>
        <v>2.1112488479028073E-2</v>
      </c>
      <c r="O114" s="233">
        <f t="shared" si="19"/>
        <v>2.1112488479029242E-2</v>
      </c>
      <c r="P114" s="233">
        <f t="shared" si="19"/>
        <v>2.111248847902945E-2</v>
      </c>
      <c r="Q114" s="233">
        <f t="shared" si="19"/>
        <v>2.1112488479030106E-2</v>
      </c>
      <c r="R114" s="233">
        <f t="shared" si="19"/>
        <v>2.1112488479027407E-2</v>
      </c>
      <c r="S114" s="233">
        <f t="shared" si="19"/>
        <v>2.1112488479030099E-2</v>
      </c>
      <c r="T114" s="233">
        <f t="shared" si="19"/>
        <v>2.1112488479025578E-2</v>
      </c>
      <c r="U114" s="233">
        <f t="shared" si="19"/>
        <v>2.111248847902818E-2</v>
      </c>
      <c r="V114" s="233">
        <f t="shared" si="19"/>
        <v>2.1112488479027493E-2</v>
      </c>
      <c r="W114" s="233">
        <f t="shared" si="19"/>
        <v>2.1112488479028139E-2</v>
      </c>
      <c r="X114" s="233">
        <f t="shared" si="19"/>
        <v>2.1112488479028444E-2</v>
      </c>
      <c r="Y114" s="233">
        <f t="shared" si="19"/>
        <v>2.111248847903054E-2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1.3254263441252297E-2</v>
      </c>
      <c r="C115" s="300">
        <f t="shared" si="20"/>
        <v>1.3313887388485502E-2</v>
      </c>
      <c r="D115" s="300">
        <f t="shared" si="20"/>
        <v>1.342114861532826E-2</v>
      </c>
      <c r="E115" s="300">
        <f t="shared" si="20"/>
        <v>1.3444708811706235E-2</v>
      </c>
      <c r="F115" s="300">
        <f t="shared" si="20"/>
        <v>1.3353200302246068E-2</v>
      </c>
      <c r="G115" s="300">
        <f t="shared" si="20"/>
        <v>1.3327119332064956E-2</v>
      </c>
      <c r="H115" s="300">
        <f t="shared" si="20"/>
        <v>1.3501566091347115E-2</v>
      </c>
      <c r="I115" s="300">
        <f t="shared" si="20"/>
        <v>1.4270492672881789E-2</v>
      </c>
      <c r="J115" s="300">
        <f t="shared" si="20"/>
        <v>1.5123875390138933E-2</v>
      </c>
      <c r="K115" s="300">
        <f t="shared" si="20"/>
        <v>1.3799062989693547E-2</v>
      </c>
      <c r="L115" s="300">
        <f t="shared" si="20"/>
        <v>1.3105893543109532E-2</v>
      </c>
      <c r="M115" s="300">
        <f t="shared" si="20"/>
        <v>1.3211710972009086E-2</v>
      </c>
      <c r="N115" s="300">
        <f t="shared" si="20"/>
        <v>1.3196036256830057E-2</v>
      </c>
      <c r="O115" s="300">
        <f t="shared" si="20"/>
        <v>1.3288095539588237E-2</v>
      </c>
      <c r="P115" s="300">
        <f t="shared" si="20"/>
        <v>1.358803994809433E-2</v>
      </c>
      <c r="Q115" s="300">
        <f t="shared" si="20"/>
        <v>1.392263640246986E-2</v>
      </c>
      <c r="R115" s="300">
        <f t="shared" si="20"/>
        <v>1.3844540132381929E-2</v>
      </c>
      <c r="S115" s="300">
        <f t="shared" si="20"/>
        <v>1.4319573213259329E-2</v>
      </c>
      <c r="T115" s="300">
        <f t="shared" si="20"/>
        <v>1.4469072633644289E-2</v>
      </c>
      <c r="U115" s="300">
        <f t="shared" si="20"/>
        <v>1.4897981176257924E-2</v>
      </c>
      <c r="V115" s="300">
        <f t="shared" si="20"/>
        <v>1.4699461818972519E-2</v>
      </c>
      <c r="W115" s="300">
        <f t="shared" si="20"/>
        <v>1.4372255737967844E-2</v>
      </c>
      <c r="X115" s="300">
        <f t="shared" si="20"/>
        <v>1.4433321046629486E-2</v>
      </c>
      <c r="Y115" s="300">
        <f t="shared" si="20"/>
        <v>1.4912793838704256E-2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7.2621079294701824E-2</v>
      </c>
      <c r="C116" s="301">
        <f t="shared" si="21"/>
        <v>7.3107247514431817E-2</v>
      </c>
      <c r="D116" s="301">
        <f t="shared" si="21"/>
        <v>7.4069648475061214E-2</v>
      </c>
      <c r="E116" s="301">
        <f t="shared" si="21"/>
        <v>7.4044333211897267E-2</v>
      </c>
      <c r="F116" s="301">
        <f t="shared" si="21"/>
        <v>7.3251250316801936E-2</v>
      </c>
      <c r="G116" s="301">
        <f t="shared" si="21"/>
        <v>7.3340634773203059E-2</v>
      </c>
      <c r="H116" s="301">
        <f t="shared" si="21"/>
        <v>7.4652565944621871E-2</v>
      </c>
      <c r="I116" s="301">
        <f t="shared" si="21"/>
        <v>7.9962071604901236E-2</v>
      </c>
      <c r="J116" s="301">
        <f t="shared" si="21"/>
        <v>8.4652759713052042E-2</v>
      </c>
      <c r="K116" s="301">
        <f t="shared" si="21"/>
        <v>7.6884057608219522E-2</v>
      </c>
      <c r="L116" s="301">
        <f t="shared" si="21"/>
        <v>7.1390686256433772E-2</v>
      </c>
      <c r="M116" s="301">
        <f t="shared" si="21"/>
        <v>7.2227373063784781E-2</v>
      </c>
      <c r="N116" s="301">
        <f t="shared" si="21"/>
        <v>7.2110933650538542E-2</v>
      </c>
      <c r="O116" s="301">
        <f t="shared" si="21"/>
        <v>7.2885079679425369E-2</v>
      </c>
      <c r="P116" s="301">
        <f t="shared" si="21"/>
        <v>7.5616070304600949E-2</v>
      </c>
      <c r="Q116" s="301">
        <f t="shared" si="21"/>
        <v>7.9445462132563385E-2</v>
      </c>
      <c r="R116" s="301">
        <f t="shared" si="21"/>
        <v>7.8544582515771302E-2</v>
      </c>
      <c r="S116" s="301">
        <f t="shared" si="21"/>
        <v>8.255667637887E-2</v>
      </c>
      <c r="T116" s="301">
        <f t="shared" si="21"/>
        <v>8.4310953611588149E-2</v>
      </c>
      <c r="U116" s="301">
        <f t="shared" si="21"/>
        <v>8.7245616301626291E-2</v>
      </c>
      <c r="V116" s="301">
        <f t="shared" si="21"/>
        <v>8.606741339000068E-2</v>
      </c>
      <c r="W116" s="301">
        <f t="shared" si="21"/>
        <v>8.5124929388644174E-2</v>
      </c>
      <c r="X116" s="301">
        <f t="shared" si="21"/>
        <v>8.5193666381850996E-2</v>
      </c>
      <c r="Y116" s="301">
        <f t="shared" si="21"/>
        <v>8.820553820556315E-2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2.1963574430237408E-2</v>
      </c>
      <c r="C117" s="302">
        <f t="shared" si="22"/>
        <v>2.1916154417886906E-2</v>
      </c>
      <c r="D117" s="302">
        <f t="shared" si="22"/>
        <v>2.1822624834031676E-2</v>
      </c>
      <c r="E117" s="302">
        <f t="shared" si="22"/>
        <v>2.1824248764310078E-2</v>
      </c>
      <c r="F117" s="302">
        <f t="shared" si="22"/>
        <v>2.1901422252947573E-2</v>
      </c>
      <c r="G117" s="302">
        <f t="shared" si="22"/>
        <v>2.1893878114597944E-2</v>
      </c>
      <c r="H117" s="302">
        <f t="shared" si="22"/>
        <v>2.1765485043813239E-2</v>
      </c>
      <c r="I117" s="302">
        <f t="shared" si="22"/>
        <v>2.1243871812278249E-2</v>
      </c>
      <c r="J117" s="302">
        <f t="shared" si="22"/>
        <v>2.0777533938027035E-2</v>
      </c>
      <c r="K117" s="302">
        <f t="shared" si="22"/>
        <v>2.1547073914800718E-2</v>
      </c>
      <c r="L117" s="302">
        <f t="shared" si="22"/>
        <v>2.2083504771219467E-2</v>
      </c>
      <c r="M117" s="302">
        <f t="shared" si="22"/>
        <v>2.2001794158241134E-2</v>
      </c>
      <c r="N117" s="302">
        <f t="shared" si="22"/>
        <v>2.2013195664714429E-2</v>
      </c>
      <c r="O117" s="302">
        <f t="shared" si="22"/>
        <v>2.1937778164920745E-2</v>
      </c>
      <c r="P117" s="302">
        <f t="shared" si="22"/>
        <v>2.1672511085953455E-2</v>
      </c>
      <c r="Q117" s="302">
        <f t="shared" si="22"/>
        <v>2.1303279634800311E-2</v>
      </c>
      <c r="R117" s="302">
        <f t="shared" si="22"/>
        <v>2.1390123179955402E-2</v>
      </c>
      <c r="S117" s="302">
        <f t="shared" si="22"/>
        <v>2.0999329735176254E-2</v>
      </c>
      <c r="T117" s="302">
        <f t="shared" si="22"/>
        <v>2.0830301533452375E-2</v>
      </c>
      <c r="U117" s="302">
        <f t="shared" si="22"/>
        <v>2.0541872283763883E-2</v>
      </c>
      <c r="V117" s="302">
        <f t="shared" si="22"/>
        <v>2.065850472818179E-2</v>
      </c>
      <c r="W117" s="302">
        <f t="shared" si="22"/>
        <v>2.0757141332921798E-2</v>
      </c>
      <c r="X117" s="302">
        <f t="shared" si="22"/>
        <v>2.0748768302840087E-2</v>
      </c>
      <c r="Y117" s="302">
        <f t="shared" si="22"/>
        <v>2.0451505486013745E-2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5.0657504864464416E-2</v>
      </c>
      <c r="C118" s="302">
        <f t="shared" si="23"/>
        <v>5.1191093096544904E-2</v>
      </c>
      <c r="D118" s="302">
        <f t="shared" si="23"/>
        <v>5.2247023641029539E-2</v>
      </c>
      <c r="E118" s="302">
        <f t="shared" si="23"/>
        <v>5.2220084447587189E-2</v>
      </c>
      <c r="F118" s="302">
        <f t="shared" si="23"/>
        <v>5.1349828063854373E-2</v>
      </c>
      <c r="G118" s="302">
        <f t="shared" si="23"/>
        <v>5.1446756658605118E-2</v>
      </c>
      <c r="H118" s="302">
        <f t="shared" si="23"/>
        <v>5.2887080900808646E-2</v>
      </c>
      <c r="I118" s="302">
        <f t="shared" si="23"/>
        <v>5.871819979262298E-2</v>
      </c>
      <c r="J118" s="302">
        <f t="shared" si="23"/>
        <v>6.387522577502501E-2</v>
      </c>
      <c r="K118" s="302">
        <f t="shared" si="23"/>
        <v>5.5336983693418794E-2</v>
      </c>
      <c r="L118" s="302">
        <f t="shared" si="23"/>
        <v>4.9307181485214305E-2</v>
      </c>
      <c r="M118" s="302">
        <f t="shared" si="23"/>
        <v>5.0225578905543647E-2</v>
      </c>
      <c r="N118" s="302">
        <f t="shared" si="23"/>
        <v>5.0097737985824113E-2</v>
      </c>
      <c r="O118" s="302">
        <f t="shared" si="23"/>
        <v>5.0947301514504627E-2</v>
      </c>
      <c r="P118" s="302">
        <f t="shared" si="23"/>
        <v>5.3943559218647484E-2</v>
      </c>
      <c r="Q118" s="302">
        <f t="shared" si="23"/>
        <v>5.8142182497763067E-2</v>
      </c>
      <c r="R118" s="302">
        <f t="shared" si="23"/>
        <v>5.7154459335815894E-2</v>
      </c>
      <c r="S118" s="302">
        <f t="shared" si="23"/>
        <v>6.1557346643693743E-2</v>
      </c>
      <c r="T118" s="302">
        <f t="shared" si="23"/>
        <v>6.3480652078135788E-2</v>
      </c>
      <c r="U118" s="302">
        <f t="shared" si="23"/>
        <v>6.6703744017862401E-2</v>
      </c>
      <c r="V118" s="302">
        <f t="shared" si="23"/>
        <v>6.5408908661818893E-2</v>
      </c>
      <c r="W118" s="302">
        <f t="shared" si="23"/>
        <v>6.436778805572238E-2</v>
      </c>
      <c r="X118" s="302">
        <f t="shared" si="23"/>
        <v>6.4444898079010909E-2</v>
      </c>
      <c r="Y118" s="302">
        <f t="shared" si="23"/>
        <v>6.7754032719549412E-2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0.75790593814977258</v>
      </c>
      <c r="C119" s="301">
        <f t="shared" si="24"/>
        <v>0.75752611602603481</v>
      </c>
      <c r="D119" s="301">
        <f t="shared" si="24"/>
        <v>0.75678380738205409</v>
      </c>
      <c r="E119" s="301">
        <f t="shared" si="24"/>
        <v>0.75677987869286478</v>
      </c>
      <c r="F119" s="301">
        <f t="shared" si="24"/>
        <v>0.75739436288718942</v>
      </c>
      <c r="G119" s="301">
        <f t="shared" si="24"/>
        <v>0.75735746388519487</v>
      </c>
      <c r="H119" s="301">
        <f t="shared" si="24"/>
        <v>0.7563204617022411</v>
      </c>
      <c r="I119" s="301">
        <f t="shared" si="24"/>
        <v>0.75206767577079003</v>
      </c>
      <c r="J119" s="301">
        <f t="shared" si="24"/>
        <v>0.7481557875052578</v>
      </c>
      <c r="K119" s="301">
        <f t="shared" si="24"/>
        <v>0.75455591209182216</v>
      </c>
      <c r="L119" s="301">
        <f t="shared" si="24"/>
        <v>0.75886494489272649</v>
      </c>
      <c r="M119" s="301">
        <f t="shared" si="24"/>
        <v>0.75820842780190145</v>
      </c>
      <c r="N119" s="301">
        <f t="shared" si="24"/>
        <v>0.75830063665767156</v>
      </c>
      <c r="O119" s="301">
        <f t="shared" si="24"/>
        <v>0.75769839259530003</v>
      </c>
      <c r="P119" s="301">
        <f t="shared" si="24"/>
        <v>0.75559589233800328</v>
      </c>
      <c r="Q119" s="301">
        <f t="shared" si="24"/>
        <v>0.75272421413469925</v>
      </c>
      <c r="R119" s="301">
        <f t="shared" si="24"/>
        <v>0.7533992376135461</v>
      </c>
      <c r="S119" s="301">
        <f t="shared" si="24"/>
        <v>0.75027988772628684</v>
      </c>
      <c r="T119" s="301">
        <f t="shared" si="24"/>
        <v>0.74896770977923399</v>
      </c>
      <c r="U119" s="301">
        <f t="shared" si="24"/>
        <v>0.74661364092048255</v>
      </c>
      <c r="V119" s="301">
        <f t="shared" si="24"/>
        <v>0.74758214963393343</v>
      </c>
      <c r="W119" s="301">
        <f t="shared" si="24"/>
        <v>0.748506611599702</v>
      </c>
      <c r="X119" s="301">
        <f t="shared" si="24"/>
        <v>0.74840611490311837</v>
      </c>
      <c r="Y119" s="301">
        <f t="shared" si="24"/>
        <v>0.74595519014621581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0.65890723290712239</v>
      </c>
      <c r="C120" s="302">
        <f t="shared" si="25"/>
        <v>0.65748463253660716</v>
      </c>
      <c r="D120" s="302">
        <f t="shared" si="25"/>
        <v>0.65467874502095025</v>
      </c>
      <c r="E120" s="302">
        <f t="shared" si="25"/>
        <v>0.65472746292930262</v>
      </c>
      <c r="F120" s="302">
        <f t="shared" si="25"/>
        <v>0.65704266758842733</v>
      </c>
      <c r="G120" s="302">
        <f t="shared" si="25"/>
        <v>0.65681634343793838</v>
      </c>
      <c r="H120" s="302">
        <f t="shared" si="25"/>
        <v>0.65296455131439712</v>
      </c>
      <c r="I120" s="302">
        <f t="shared" si="25"/>
        <v>0.63731615436834743</v>
      </c>
      <c r="J120" s="302">
        <f t="shared" si="25"/>
        <v>0.62332601814081079</v>
      </c>
      <c r="K120" s="302">
        <f t="shared" si="25"/>
        <v>0.64641221744402155</v>
      </c>
      <c r="L120" s="302">
        <f t="shared" si="25"/>
        <v>0.66250514313658437</v>
      </c>
      <c r="M120" s="302">
        <f t="shared" si="25"/>
        <v>0.66005382474723395</v>
      </c>
      <c r="N120" s="302">
        <f t="shared" si="25"/>
        <v>0.66039586994143262</v>
      </c>
      <c r="O120" s="302">
        <f t="shared" si="25"/>
        <v>0.6581333449476221</v>
      </c>
      <c r="P120" s="302">
        <f t="shared" si="25"/>
        <v>0.65017533257860394</v>
      </c>
      <c r="Q120" s="302">
        <f t="shared" si="25"/>
        <v>0.63909838904400895</v>
      </c>
      <c r="R120" s="302">
        <f t="shared" si="25"/>
        <v>0.64170369539866201</v>
      </c>
      <c r="S120" s="302">
        <f t="shared" si="25"/>
        <v>0.6299798920552877</v>
      </c>
      <c r="T120" s="302">
        <f t="shared" si="25"/>
        <v>0.62490904600357111</v>
      </c>
      <c r="U120" s="302">
        <f t="shared" si="25"/>
        <v>0.61625616851291654</v>
      </c>
      <c r="V120" s="302">
        <f t="shared" si="25"/>
        <v>0.61975514184545366</v>
      </c>
      <c r="W120" s="302">
        <f t="shared" si="25"/>
        <v>0.62271423998765374</v>
      </c>
      <c r="X120" s="302">
        <f t="shared" si="25"/>
        <v>0.62246304908520234</v>
      </c>
      <c r="Y120" s="302">
        <f t="shared" si="25"/>
        <v>0.61354516458041219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9.8998705242650309E-2</v>
      </c>
      <c r="C121" s="302">
        <f t="shared" si="26"/>
        <v>0.10004148348942769</v>
      </c>
      <c r="D121" s="302">
        <f t="shared" si="26"/>
        <v>0.10210506236110391</v>
      </c>
      <c r="E121" s="302">
        <f t="shared" si="26"/>
        <v>0.10205241576356208</v>
      </c>
      <c r="F121" s="302">
        <f t="shared" si="26"/>
        <v>0.10035169529876208</v>
      </c>
      <c r="G121" s="302">
        <f t="shared" si="26"/>
        <v>0.10054112044725659</v>
      </c>
      <c r="H121" s="302">
        <f t="shared" si="26"/>
        <v>0.10335591038784397</v>
      </c>
      <c r="I121" s="302">
        <f t="shared" si="26"/>
        <v>0.11475152140244267</v>
      </c>
      <c r="J121" s="302">
        <f t="shared" si="26"/>
        <v>0.12482976936444691</v>
      </c>
      <c r="K121" s="302">
        <f t="shared" si="26"/>
        <v>0.1081436946478006</v>
      </c>
      <c r="L121" s="302">
        <f t="shared" si="26"/>
        <v>9.6359801756142116E-2</v>
      </c>
      <c r="M121" s="302">
        <f t="shared" si="26"/>
        <v>9.8154603054667444E-2</v>
      </c>
      <c r="N121" s="302">
        <f t="shared" si="26"/>
        <v>9.7904766716238864E-2</v>
      </c>
      <c r="O121" s="302">
        <f t="shared" si="26"/>
        <v>9.9565047647677901E-2</v>
      </c>
      <c r="P121" s="302">
        <f t="shared" si="26"/>
        <v>0.10542055975939929</v>
      </c>
      <c r="Q121" s="302">
        <f t="shared" si="26"/>
        <v>0.11362582509069027</v>
      </c>
      <c r="R121" s="302">
        <f t="shared" si="26"/>
        <v>0.11169554221488406</v>
      </c>
      <c r="S121" s="302">
        <f t="shared" si="26"/>
        <v>0.12029999567099912</v>
      </c>
      <c r="T121" s="302">
        <f t="shared" si="26"/>
        <v>0.12405866377566285</v>
      </c>
      <c r="U121" s="302">
        <f t="shared" si="26"/>
        <v>0.13035747240756596</v>
      </c>
      <c r="V121" s="302">
        <f t="shared" si="26"/>
        <v>0.12782700778847975</v>
      </c>
      <c r="W121" s="302">
        <f t="shared" si="26"/>
        <v>0.12579237161204818</v>
      </c>
      <c r="X121" s="302">
        <f t="shared" si="26"/>
        <v>0.12594306581791603</v>
      </c>
      <c r="Y121" s="302">
        <f t="shared" si="26"/>
        <v>0.13241002556580367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9.568547591444411E-2</v>
      </c>
      <c r="C122" s="301">
        <f t="shared" si="27"/>
        <v>9.5519505871217672E-2</v>
      </c>
      <c r="D122" s="301">
        <f t="shared" si="27"/>
        <v>9.5192152327724863E-2</v>
      </c>
      <c r="E122" s="301">
        <f t="shared" si="27"/>
        <v>9.51978360836995E-2</v>
      </c>
      <c r="F122" s="301">
        <f t="shared" si="27"/>
        <v>9.5467943293930574E-2</v>
      </c>
      <c r="G122" s="301">
        <f t="shared" si="27"/>
        <v>9.5441538809706447E-2</v>
      </c>
      <c r="H122" s="301">
        <f t="shared" si="27"/>
        <v>9.4992163061959817E-2</v>
      </c>
      <c r="I122" s="301">
        <f t="shared" si="27"/>
        <v>9.3166516751589629E-2</v>
      </c>
      <c r="J122" s="301">
        <f t="shared" si="27"/>
        <v>9.1534334191711225E-2</v>
      </c>
      <c r="K122" s="301">
        <f t="shared" si="27"/>
        <v>9.4227724110420449E-2</v>
      </c>
      <c r="L122" s="301">
        <f t="shared" si="27"/>
        <v>9.6105232107886115E-2</v>
      </c>
      <c r="M122" s="301">
        <f t="shared" si="27"/>
        <v>9.5819244962461567E-2</v>
      </c>
      <c r="N122" s="301">
        <f t="shared" si="27"/>
        <v>9.5859150235117721E-2</v>
      </c>
      <c r="O122" s="301">
        <f t="shared" si="27"/>
        <v>9.5595188985840865E-2</v>
      </c>
      <c r="P122" s="301">
        <f t="shared" si="27"/>
        <v>9.4666754209455584E-2</v>
      </c>
      <c r="Q122" s="301">
        <f t="shared" si="27"/>
        <v>9.3374444130420148E-2</v>
      </c>
      <c r="R122" s="301">
        <f t="shared" si="27"/>
        <v>9.3678396538460523E-2</v>
      </c>
      <c r="S122" s="301">
        <f t="shared" si="27"/>
        <v>9.2310619481735953E-2</v>
      </c>
      <c r="T122" s="301">
        <f t="shared" si="27"/>
        <v>9.1719020775698296E-2</v>
      </c>
      <c r="U122" s="301">
        <f t="shared" si="27"/>
        <v>9.0709518401790951E-2</v>
      </c>
      <c r="V122" s="301">
        <f t="shared" si="27"/>
        <v>9.111773195725302E-2</v>
      </c>
      <c r="W122" s="301">
        <f t="shared" si="27"/>
        <v>9.1462960073843608E-2</v>
      </c>
      <c r="X122" s="301">
        <f t="shared" si="27"/>
        <v>9.1433654468557904E-2</v>
      </c>
      <c r="Y122" s="301">
        <f t="shared" si="27"/>
        <v>9.03932346096675E-2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7.6872510505830743E-2</v>
      </c>
      <c r="C123" s="302">
        <f t="shared" si="28"/>
        <v>7.6706540462603973E-2</v>
      </c>
      <c r="D123" s="302">
        <f t="shared" si="28"/>
        <v>7.6379186919110678E-2</v>
      </c>
      <c r="E123" s="302">
        <f t="shared" si="28"/>
        <v>7.6384870675085106E-2</v>
      </c>
      <c r="F123" s="302">
        <f t="shared" si="28"/>
        <v>7.6654977885316306E-2</v>
      </c>
      <c r="G123" s="302">
        <f t="shared" si="28"/>
        <v>7.6628573401092581E-2</v>
      </c>
      <c r="H123" s="302">
        <f t="shared" si="28"/>
        <v>7.6179197653346145E-2</v>
      </c>
      <c r="I123" s="302">
        <f t="shared" si="28"/>
        <v>7.4353551342973681E-2</v>
      </c>
      <c r="J123" s="302">
        <f t="shared" si="28"/>
        <v>7.2721368783094431E-2</v>
      </c>
      <c r="K123" s="302">
        <f t="shared" si="28"/>
        <v>7.5414758701802309E-2</v>
      </c>
      <c r="L123" s="302">
        <f t="shared" si="28"/>
        <v>7.7292266699267961E-2</v>
      </c>
      <c r="M123" s="302">
        <f t="shared" si="28"/>
        <v>7.7006279553843759E-2</v>
      </c>
      <c r="N123" s="302">
        <f t="shared" si="28"/>
        <v>7.7046184826500289E-2</v>
      </c>
      <c r="O123" s="302">
        <f t="shared" si="28"/>
        <v>7.6782223577222378E-2</v>
      </c>
      <c r="P123" s="302">
        <f t="shared" si="28"/>
        <v>7.5853788800836916E-2</v>
      </c>
      <c r="Q123" s="302">
        <f t="shared" si="28"/>
        <v>7.4561478721800925E-2</v>
      </c>
      <c r="R123" s="302">
        <f t="shared" si="28"/>
        <v>7.4865431129843688E-2</v>
      </c>
      <c r="S123" s="302">
        <f t="shared" si="28"/>
        <v>7.3497654073116703E-2</v>
      </c>
      <c r="T123" s="302">
        <f t="shared" si="28"/>
        <v>7.2906055367083111E-2</v>
      </c>
      <c r="U123" s="302">
        <f t="shared" si="28"/>
        <v>7.1896552993173421E-2</v>
      </c>
      <c r="V123" s="302">
        <f t="shared" si="28"/>
        <v>7.2304766548636101E-2</v>
      </c>
      <c r="W123" s="302">
        <f t="shared" si="28"/>
        <v>7.264999466522612E-2</v>
      </c>
      <c r="X123" s="302">
        <f t="shared" si="28"/>
        <v>7.2620689059940138E-2</v>
      </c>
      <c r="Y123" s="302">
        <f t="shared" si="28"/>
        <v>7.1580269201047875E-2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1.8812965408613387E-2</v>
      </c>
      <c r="C124" s="303">
        <f t="shared" si="29"/>
        <v>1.8812965408613696E-2</v>
      </c>
      <c r="D124" s="303">
        <f t="shared" si="29"/>
        <v>1.8812965408614175E-2</v>
      </c>
      <c r="E124" s="303">
        <f t="shared" si="29"/>
        <v>1.881296540861439E-2</v>
      </c>
      <c r="F124" s="303">
        <f t="shared" si="29"/>
        <v>1.8812965408614265E-2</v>
      </c>
      <c r="G124" s="303">
        <f t="shared" si="29"/>
        <v>1.8812965408613883E-2</v>
      </c>
      <c r="H124" s="303">
        <f t="shared" si="29"/>
        <v>1.8812965408613679E-2</v>
      </c>
      <c r="I124" s="303">
        <f t="shared" si="29"/>
        <v>1.8812965408615965E-2</v>
      </c>
      <c r="J124" s="303">
        <f t="shared" si="29"/>
        <v>1.8812965408616808E-2</v>
      </c>
      <c r="K124" s="303">
        <f t="shared" si="29"/>
        <v>1.8812965408618144E-2</v>
      </c>
      <c r="L124" s="303">
        <f t="shared" si="29"/>
        <v>1.8812965408618161E-2</v>
      </c>
      <c r="M124" s="303">
        <f t="shared" si="29"/>
        <v>1.8812965408617804E-2</v>
      </c>
      <c r="N124" s="303">
        <f t="shared" si="29"/>
        <v>1.8812965408617426E-2</v>
      </c>
      <c r="O124" s="303">
        <f t="shared" si="29"/>
        <v>1.8812965408618487E-2</v>
      </c>
      <c r="P124" s="303">
        <f t="shared" si="29"/>
        <v>1.8812965408618664E-2</v>
      </c>
      <c r="Q124" s="303">
        <f t="shared" si="29"/>
        <v>1.8812965408619237E-2</v>
      </c>
      <c r="R124" s="303">
        <f t="shared" si="29"/>
        <v>1.8812965408616843E-2</v>
      </c>
      <c r="S124" s="303">
        <f t="shared" si="29"/>
        <v>1.8812965408619237E-2</v>
      </c>
      <c r="T124" s="303">
        <f t="shared" si="29"/>
        <v>1.8812965408615191E-2</v>
      </c>
      <c r="U124" s="303">
        <f t="shared" si="29"/>
        <v>1.8812965408617523E-2</v>
      </c>
      <c r="V124" s="303">
        <f t="shared" si="29"/>
        <v>1.8812965408616916E-2</v>
      </c>
      <c r="W124" s="303">
        <f t="shared" si="29"/>
        <v>1.8812965408617485E-2</v>
      </c>
      <c r="X124" s="303">
        <f t="shared" si="29"/>
        <v>1.8812965408617762E-2</v>
      </c>
      <c r="Y124" s="303">
        <f t="shared" si="29"/>
        <v>1.8812965408619625E-2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1.0000000000000004</v>
      </c>
      <c r="C126" s="232">
        <f t="shared" si="30"/>
        <v>0.99999999999999956</v>
      </c>
      <c r="D126" s="232">
        <f t="shared" si="30"/>
        <v>0.99999999999999989</v>
      </c>
      <c r="E126" s="232">
        <f t="shared" si="30"/>
        <v>1</v>
      </c>
      <c r="F126" s="232">
        <f t="shared" si="30"/>
        <v>1</v>
      </c>
      <c r="G126" s="232">
        <f t="shared" si="30"/>
        <v>0.99999999999999989</v>
      </c>
      <c r="H126" s="232">
        <f t="shared" si="30"/>
        <v>1</v>
      </c>
      <c r="I126" s="232">
        <f t="shared" si="30"/>
        <v>0.99999999999999989</v>
      </c>
      <c r="J126" s="232">
        <f t="shared" si="30"/>
        <v>1.0000000000000002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1.0000000000000002</v>
      </c>
      <c r="U126" s="232">
        <f t="shared" si="30"/>
        <v>1</v>
      </c>
      <c r="V126" s="232">
        <f t="shared" si="30"/>
        <v>1</v>
      </c>
      <c r="W126" s="232">
        <f t="shared" si="30"/>
        <v>1.0000000000000002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3.702775800766113E-2</v>
      </c>
      <c r="C127" s="299">
        <f t="shared" si="31"/>
        <v>3.7027758007658874E-2</v>
      </c>
      <c r="D127" s="299">
        <f t="shared" si="31"/>
        <v>3.7027758007655287E-2</v>
      </c>
      <c r="E127" s="299">
        <f t="shared" si="31"/>
        <v>3.7027758007653885E-2</v>
      </c>
      <c r="F127" s="299">
        <f t="shared" si="31"/>
        <v>3.7027758007654621E-2</v>
      </c>
      <c r="G127" s="299">
        <f t="shared" si="31"/>
        <v>3.7027758007657362E-2</v>
      </c>
      <c r="H127" s="299">
        <f t="shared" si="31"/>
        <v>3.7027758007659589E-2</v>
      </c>
      <c r="I127" s="299">
        <f t="shared" si="31"/>
        <v>3.7027758007642499E-2</v>
      </c>
      <c r="J127" s="299">
        <f t="shared" si="31"/>
        <v>3.7027758007636288E-2</v>
      </c>
      <c r="K127" s="299">
        <f t="shared" si="31"/>
        <v>3.7027758007626421E-2</v>
      </c>
      <c r="L127" s="299">
        <f t="shared" si="31"/>
        <v>3.702775800762903E-2</v>
      </c>
      <c r="M127" s="299">
        <f t="shared" si="31"/>
        <v>3.7027758007628392E-2</v>
      </c>
      <c r="N127" s="299">
        <f t="shared" si="31"/>
        <v>3.7027758007631327E-2</v>
      </c>
      <c r="O127" s="299">
        <f t="shared" si="31"/>
        <v>3.7027758007623736E-2</v>
      </c>
      <c r="P127" s="299">
        <f t="shared" si="31"/>
        <v>3.7027758007622133E-2</v>
      </c>
      <c r="Q127" s="299">
        <f t="shared" si="31"/>
        <v>3.7027758007617428E-2</v>
      </c>
      <c r="R127" s="299">
        <f t="shared" si="31"/>
        <v>3.7027758007638238E-2</v>
      </c>
      <c r="S127" s="299">
        <f t="shared" si="31"/>
        <v>3.7027758007613605E-2</v>
      </c>
      <c r="T127" s="299">
        <f t="shared" si="31"/>
        <v>3.7027758007633055E-2</v>
      </c>
      <c r="U127" s="299">
        <f t="shared" si="31"/>
        <v>3.7027758007607957E-2</v>
      </c>
      <c r="V127" s="299">
        <f t="shared" si="31"/>
        <v>3.7027758007611905E-2</v>
      </c>
      <c r="W127" s="299">
        <f t="shared" si="31"/>
        <v>3.7027758007607874E-2</v>
      </c>
      <c r="X127" s="299">
        <f t="shared" si="31"/>
        <v>3.7027758007611621E-2</v>
      </c>
      <c r="Y127" s="299">
        <f t="shared" si="31"/>
        <v>3.702775800759571E-2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1.6326910814126017E-2</v>
      </c>
      <c r="C128" s="233">
        <f t="shared" si="32"/>
        <v>1.6326910814125017E-2</v>
      </c>
      <c r="D128" s="233">
        <f t="shared" si="32"/>
        <v>1.6326910814123435E-2</v>
      </c>
      <c r="E128" s="233">
        <f t="shared" si="32"/>
        <v>1.6326910814122818E-2</v>
      </c>
      <c r="F128" s="233">
        <f t="shared" si="32"/>
        <v>1.6326910814123144E-2</v>
      </c>
      <c r="G128" s="233">
        <f t="shared" si="32"/>
        <v>1.6326910814124355E-2</v>
      </c>
      <c r="H128" s="233">
        <f t="shared" si="32"/>
        <v>1.6326910814125333E-2</v>
      </c>
      <c r="I128" s="233">
        <f t="shared" si="32"/>
        <v>1.6326910814117791E-2</v>
      </c>
      <c r="J128" s="233">
        <f t="shared" si="32"/>
        <v>1.6326910814115057E-2</v>
      </c>
      <c r="K128" s="233">
        <f t="shared" si="32"/>
        <v>1.6326910814110709E-2</v>
      </c>
      <c r="L128" s="233">
        <f t="shared" si="32"/>
        <v>1.6326910814111854E-2</v>
      </c>
      <c r="M128" s="233">
        <f t="shared" si="32"/>
        <v>1.6326910814111584E-2</v>
      </c>
      <c r="N128" s="233">
        <f t="shared" si="32"/>
        <v>1.6326910814112878E-2</v>
      </c>
      <c r="O128" s="233">
        <f t="shared" si="32"/>
        <v>1.632691081410953E-2</v>
      </c>
      <c r="P128" s="233">
        <f t="shared" si="32"/>
        <v>1.6326910814108822E-2</v>
      </c>
      <c r="Q128" s="233">
        <f t="shared" si="32"/>
        <v>1.6326910814106747E-2</v>
      </c>
      <c r="R128" s="233">
        <f t="shared" si="32"/>
        <v>1.6326910814115931E-2</v>
      </c>
      <c r="S128" s="233">
        <f t="shared" si="32"/>
        <v>1.6326910814105054E-2</v>
      </c>
      <c r="T128" s="233">
        <f t="shared" si="32"/>
        <v>1.6326910814113631E-2</v>
      </c>
      <c r="U128" s="233">
        <f t="shared" si="32"/>
        <v>1.632691081410256E-2</v>
      </c>
      <c r="V128" s="233">
        <f t="shared" si="32"/>
        <v>1.6326910814104305E-2</v>
      </c>
      <c r="W128" s="233">
        <f t="shared" si="32"/>
        <v>1.6326910814102525E-2</v>
      </c>
      <c r="X128" s="233">
        <f t="shared" si="32"/>
        <v>1.6326910814104187E-2</v>
      </c>
      <c r="Y128" s="233">
        <f t="shared" si="32"/>
        <v>1.6326910814097172E-2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0.12664196861967525</v>
      </c>
      <c r="C129" s="233">
        <f t="shared" si="33"/>
        <v>0.12664196861966756</v>
      </c>
      <c r="D129" s="233">
        <f t="shared" si="33"/>
        <v>0.12664196861965521</v>
      </c>
      <c r="E129" s="233">
        <f t="shared" si="33"/>
        <v>0.12664196861965044</v>
      </c>
      <c r="F129" s="233">
        <f t="shared" si="33"/>
        <v>0.12664196861965291</v>
      </c>
      <c r="G129" s="233">
        <f t="shared" si="33"/>
        <v>0.12664196861966232</v>
      </c>
      <c r="H129" s="233">
        <f t="shared" si="33"/>
        <v>0.12664196861966992</v>
      </c>
      <c r="I129" s="233">
        <f t="shared" si="33"/>
        <v>0.12664196861961144</v>
      </c>
      <c r="J129" s="233">
        <f t="shared" si="33"/>
        <v>0.12664196861959021</v>
      </c>
      <c r="K129" s="233">
        <f t="shared" si="33"/>
        <v>0.12664196861955657</v>
      </c>
      <c r="L129" s="233">
        <f t="shared" si="33"/>
        <v>0.12664196861956536</v>
      </c>
      <c r="M129" s="233">
        <f t="shared" si="33"/>
        <v>0.12664196861956331</v>
      </c>
      <c r="N129" s="233">
        <f t="shared" si="33"/>
        <v>0.12664196861957322</v>
      </c>
      <c r="O129" s="233">
        <f t="shared" si="33"/>
        <v>0.1266419686195473</v>
      </c>
      <c r="P129" s="233">
        <f t="shared" si="33"/>
        <v>0.12664196861954183</v>
      </c>
      <c r="Q129" s="233">
        <f t="shared" si="33"/>
        <v>0.12664196861952573</v>
      </c>
      <c r="R129" s="233">
        <f t="shared" si="33"/>
        <v>0.12664196861959692</v>
      </c>
      <c r="S129" s="233">
        <f t="shared" si="33"/>
        <v>0.12664196861951266</v>
      </c>
      <c r="T129" s="233">
        <f t="shared" si="33"/>
        <v>0.12664196861957913</v>
      </c>
      <c r="U129" s="233">
        <f t="shared" si="33"/>
        <v>0.12664196861949337</v>
      </c>
      <c r="V129" s="233">
        <f t="shared" si="33"/>
        <v>0.12664196861950686</v>
      </c>
      <c r="W129" s="233">
        <f t="shared" si="33"/>
        <v>0.12664196861949303</v>
      </c>
      <c r="X129" s="233">
        <f t="shared" si="33"/>
        <v>0.12664196861950588</v>
      </c>
      <c r="Y129" s="233">
        <f t="shared" si="33"/>
        <v>0.12664196861945148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5.5919517678161418E-2</v>
      </c>
      <c r="C130" s="233">
        <f t="shared" si="34"/>
        <v>5.5919517678157997E-2</v>
      </c>
      <c r="D130" s="233">
        <f t="shared" si="34"/>
        <v>5.5919517678152564E-2</v>
      </c>
      <c r="E130" s="233">
        <f t="shared" si="34"/>
        <v>5.5919517678150461E-2</v>
      </c>
      <c r="F130" s="233">
        <f t="shared" si="34"/>
        <v>5.5919517678151565E-2</v>
      </c>
      <c r="G130" s="233">
        <f t="shared" si="34"/>
        <v>5.5919517678155714E-2</v>
      </c>
      <c r="H130" s="233">
        <f t="shared" si="34"/>
        <v>5.5919517678159079E-2</v>
      </c>
      <c r="I130" s="233">
        <f t="shared" si="34"/>
        <v>5.5919517678133274E-2</v>
      </c>
      <c r="J130" s="233">
        <f t="shared" si="34"/>
        <v>5.5919517678123878E-2</v>
      </c>
      <c r="K130" s="233">
        <f t="shared" si="34"/>
        <v>5.5919517678108974E-2</v>
      </c>
      <c r="L130" s="233">
        <f t="shared" si="34"/>
        <v>5.5919517678112908E-2</v>
      </c>
      <c r="M130" s="233">
        <f t="shared" si="34"/>
        <v>5.5919517678111971E-2</v>
      </c>
      <c r="N130" s="233">
        <f t="shared" si="34"/>
        <v>5.5919517678116384E-2</v>
      </c>
      <c r="O130" s="233">
        <f t="shared" si="34"/>
        <v>5.5919517678104935E-2</v>
      </c>
      <c r="P130" s="233">
        <f t="shared" si="34"/>
        <v>5.5919517678102514E-2</v>
      </c>
      <c r="Q130" s="233">
        <f t="shared" si="34"/>
        <v>5.5919517678095401E-2</v>
      </c>
      <c r="R130" s="233">
        <f t="shared" si="34"/>
        <v>5.5919517678126841E-2</v>
      </c>
      <c r="S130" s="233">
        <f t="shared" si="34"/>
        <v>5.5919517678089607E-2</v>
      </c>
      <c r="T130" s="233">
        <f t="shared" si="34"/>
        <v>5.5919517678118993E-2</v>
      </c>
      <c r="U130" s="233">
        <f t="shared" si="34"/>
        <v>5.5919517678081107E-2</v>
      </c>
      <c r="V130" s="233">
        <f t="shared" si="34"/>
        <v>5.5919517678087033E-2</v>
      </c>
      <c r="W130" s="233">
        <f t="shared" si="34"/>
        <v>5.5919517678080982E-2</v>
      </c>
      <c r="X130" s="233">
        <f t="shared" si="34"/>
        <v>5.5919517678086617E-2</v>
      </c>
      <c r="Y130" s="233">
        <f t="shared" si="34"/>
        <v>5.5919517678062594E-2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0.17989169352222917</v>
      </c>
      <c r="C131" s="300">
        <f t="shared" si="35"/>
        <v>0.17906917144683088</v>
      </c>
      <c r="D131" s="300">
        <f t="shared" si="35"/>
        <v>0.17737561035664079</v>
      </c>
      <c r="E131" s="300">
        <f t="shared" si="35"/>
        <v>0.1776849243815232</v>
      </c>
      <c r="F131" s="300">
        <f t="shared" si="35"/>
        <v>0.17904893448763681</v>
      </c>
      <c r="G131" s="300">
        <f t="shared" si="35"/>
        <v>0.17852291393378641</v>
      </c>
      <c r="H131" s="300">
        <f t="shared" si="35"/>
        <v>0.17653227863097903</v>
      </c>
      <c r="I131" s="300">
        <f t="shared" si="35"/>
        <v>0.16994176838889932</v>
      </c>
      <c r="J131" s="300">
        <f t="shared" si="35"/>
        <v>0.16651764361695537</v>
      </c>
      <c r="K131" s="300">
        <f t="shared" si="35"/>
        <v>0.17336410651550879</v>
      </c>
      <c r="L131" s="300">
        <f t="shared" si="35"/>
        <v>0.18206839386014309</v>
      </c>
      <c r="M131" s="300">
        <f t="shared" si="35"/>
        <v>0.1806281980087826</v>
      </c>
      <c r="N131" s="300">
        <f t="shared" si="35"/>
        <v>0.18081604738952456</v>
      </c>
      <c r="O131" s="300">
        <f t="shared" si="35"/>
        <v>0.17945810495591857</v>
      </c>
      <c r="P131" s="300">
        <f t="shared" si="35"/>
        <v>0.17472051975138164</v>
      </c>
      <c r="Q131" s="300">
        <f t="shared" si="35"/>
        <v>0.16799149304820982</v>
      </c>
      <c r="R131" s="300">
        <f t="shared" si="35"/>
        <v>0.1695046787122893</v>
      </c>
      <c r="S131" s="300">
        <f t="shared" si="35"/>
        <v>0.16422605911698587</v>
      </c>
      <c r="T131" s="300">
        <f t="shared" si="35"/>
        <v>0.16161377739380645</v>
      </c>
      <c r="U131" s="300">
        <f t="shared" si="35"/>
        <v>0.15904037090387371</v>
      </c>
      <c r="V131" s="300">
        <f t="shared" si="35"/>
        <v>0.15982104878006184</v>
      </c>
      <c r="W131" s="300">
        <f t="shared" si="35"/>
        <v>0.15900532703572032</v>
      </c>
      <c r="X131" s="300">
        <f t="shared" si="35"/>
        <v>0.15938877922748373</v>
      </c>
      <c r="Y131" s="300">
        <f t="shared" si="35"/>
        <v>0.15720589044198213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0.58419215135814739</v>
      </c>
      <c r="C132" s="235">
        <f t="shared" si="36"/>
        <v>0.58501467343355928</v>
      </c>
      <c r="D132" s="235">
        <f t="shared" si="36"/>
        <v>0.58670823452377263</v>
      </c>
      <c r="E132" s="235">
        <f t="shared" si="36"/>
        <v>0.58639892049889919</v>
      </c>
      <c r="F132" s="235">
        <f t="shared" si="36"/>
        <v>0.58503491039278099</v>
      </c>
      <c r="G132" s="235">
        <f t="shared" si="36"/>
        <v>0.58556093094661377</v>
      </c>
      <c r="H132" s="235">
        <f t="shared" si="36"/>
        <v>0.58755156624940719</v>
      </c>
      <c r="I132" s="235">
        <f t="shared" si="36"/>
        <v>0.59414207649159556</v>
      </c>
      <c r="J132" s="235">
        <f t="shared" si="36"/>
        <v>0.59756620126357951</v>
      </c>
      <c r="K132" s="235">
        <f t="shared" si="36"/>
        <v>0.59071973836508851</v>
      </c>
      <c r="L132" s="235">
        <f t="shared" si="36"/>
        <v>0.58201545102043772</v>
      </c>
      <c r="M132" s="235">
        <f t="shared" si="36"/>
        <v>0.58345564687180218</v>
      </c>
      <c r="N132" s="235">
        <f t="shared" si="36"/>
        <v>0.58326779749104163</v>
      </c>
      <c r="O132" s="235">
        <f t="shared" si="36"/>
        <v>0.58462573992469602</v>
      </c>
      <c r="P132" s="235">
        <f t="shared" si="36"/>
        <v>0.58936332512924317</v>
      </c>
      <c r="Q132" s="235">
        <f t="shared" si="36"/>
        <v>0.59609235183244491</v>
      </c>
      <c r="R132" s="235">
        <f t="shared" si="36"/>
        <v>0.59457916616823292</v>
      </c>
      <c r="S132" s="235">
        <f t="shared" si="36"/>
        <v>0.59985778576369331</v>
      </c>
      <c r="T132" s="235">
        <f t="shared" si="36"/>
        <v>0.60247006748674892</v>
      </c>
      <c r="U132" s="235">
        <f t="shared" si="36"/>
        <v>0.60504347397684133</v>
      </c>
      <c r="V132" s="235">
        <f t="shared" si="36"/>
        <v>0.60426279610062805</v>
      </c>
      <c r="W132" s="235">
        <f t="shared" si="36"/>
        <v>0.60507851784499556</v>
      </c>
      <c r="X132" s="235">
        <f t="shared" si="36"/>
        <v>0.60469506565320796</v>
      </c>
      <c r="Y132" s="235">
        <f t="shared" si="36"/>
        <v>0.60687795443881098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245.95754589042576</v>
      </c>
      <c r="C136" s="320">
        <f t="shared" si="37"/>
        <v>249.37663225349044</v>
      </c>
      <c r="D136" s="320">
        <f t="shared" si="37"/>
        <v>255.43531382350216</v>
      </c>
      <c r="E136" s="320">
        <f t="shared" si="37"/>
        <v>247.62692095500483</v>
      </c>
      <c r="F136" s="320">
        <f t="shared" si="37"/>
        <v>247.27483164635078</v>
      </c>
      <c r="G136" s="320">
        <f t="shared" si="37"/>
        <v>243.41183993542273</v>
      </c>
      <c r="H136" s="320">
        <f t="shared" si="37"/>
        <v>226.76407292735229</v>
      </c>
      <c r="I136" s="320">
        <f t="shared" si="37"/>
        <v>226.47192404782547</v>
      </c>
      <c r="J136" s="320">
        <f t="shared" si="37"/>
        <v>228.12735189374783</v>
      </c>
      <c r="K136" s="320">
        <f t="shared" si="37"/>
        <v>218.98387067845388</v>
      </c>
      <c r="L136" s="320">
        <f t="shared" si="37"/>
        <v>208.38999123045815</v>
      </c>
      <c r="M136" s="320">
        <f t="shared" si="37"/>
        <v>206.63610053284162</v>
      </c>
      <c r="N136" s="320">
        <f t="shared" si="37"/>
        <v>205.68415239333225</v>
      </c>
      <c r="O136" s="320">
        <f t="shared" si="37"/>
        <v>208.57993939915923</v>
      </c>
      <c r="P136" s="320">
        <f t="shared" si="37"/>
        <v>189.74520792417039</v>
      </c>
      <c r="Q136" s="320">
        <f t="shared" si="37"/>
        <v>199.17643688247881</v>
      </c>
      <c r="R136" s="320">
        <f t="shared" si="37"/>
        <v>204.70137242309121</v>
      </c>
      <c r="S136" s="320">
        <f t="shared" si="37"/>
        <v>191.15326861234115</v>
      </c>
      <c r="T136" s="320">
        <f t="shared" si="37"/>
        <v>182.07814237546069</v>
      </c>
      <c r="U136" s="320">
        <f t="shared" si="37"/>
        <v>182.40425459899649</v>
      </c>
      <c r="V136" s="320">
        <f t="shared" si="37"/>
        <v>181.28869884665554</v>
      </c>
      <c r="W136" s="320">
        <f t="shared" si="37"/>
        <v>164.34441923936959</v>
      </c>
      <c r="X136" s="320">
        <f t="shared" si="37"/>
        <v>161.99141570659856</v>
      </c>
      <c r="Y136" s="320">
        <f t="shared" si="37"/>
        <v>173.95949381105447</v>
      </c>
      <c r="DA136" s="95"/>
    </row>
    <row r="137" spans="1:105" ht="12" customHeight="1" x14ac:dyDescent="0.25">
      <c r="A137" s="55" t="s">
        <v>91</v>
      </c>
      <c r="B137" s="273">
        <f>IF(B$6=0,0,B$6/PPA!B$10*1000)</f>
        <v>1.2297877294518282</v>
      </c>
      <c r="C137" s="273">
        <f>IF(C$6=0,0,C$6/PPA!C$10*1000)</f>
        <v>1.2468831612671289</v>
      </c>
      <c r="D137" s="273">
        <f>IF(D$6=0,0,D$6/PPA!D$10*1000)</f>
        <v>1.2771765691171442</v>
      </c>
      <c r="E137" s="273">
        <f>IF(E$6=0,0,E$6/PPA!E$10*1000)</f>
        <v>1.2381346047746622</v>
      </c>
      <c r="F137" s="273">
        <f>IF(F$6=0,0,F$6/PPA!F$10*1000)</f>
        <v>1.2363741582314034</v>
      </c>
      <c r="G137" s="273">
        <f>IF(G$6=0,0,G$6/PPA!G$10*1000)</f>
        <v>1.2170591996767837</v>
      </c>
      <c r="H137" s="273">
        <f>IF(H$6=0,0,H$6/PPA!H$10*1000)</f>
        <v>1.1338203646364655</v>
      </c>
      <c r="I137" s="273">
        <f>IF(I$6=0,0,I$6/PPA!I$10*1000)</f>
        <v>1.1323596202386743</v>
      </c>
      <c r="J137" s="273">
        <f>IF(J$6=0,0,J$6/PPA!J$10*1000)</f>
        <v>1.1406367594682005</v>
      </c>
      <c r="K137" s="273">
        <f>IF(K$6=0,0,K$6/PPA!K$10*1000)</f>
        <v>1.0949193533917436</v>
      </c>
      <c r="L137" s="273">
        <f>IF(L$6=0,0,L$6/PPA!L$10*1000)</f>
        <v>1.0419499561518677</v>
      </c>
      <c r="M137" s="273">
        <f>IF(M$6=0,0,M$6/PPA!M$10*1000)</f>
        <v>1.0331805026637644</v>
      </c>
      <c r="N137" s="273">
        <f>IF(N$6=0,0,N$6/PPA!N$10*1000)</f>
        <v>1.028420761966238</v>
      </c>
      <c r="O137" s="273">
        <f>IF(O$6=0,0,O$6/PPA!O$10*1000)</f>
        <v>1.0428996969953157</v>
      </c>
      <c r="P137" s="273">
        <f>IF(P$6=0,0,P$6/PPA!P$10*1000)</f>
        <v>0.94872603962037572</v>
      </c>
      <c r="Q137" s="273">
        <f>IF(Q$6=0,0,Q$6/PPA!Q$10*1000)</f>
        <v>0.99588218441181242</v>
      </c>
      <c r="R137" s="273">
        <f>IF(R$6=0,0,R$6/PPA!R$10*1000)</f>
        <v>1.0235068621150238</v>
      </c>
      <c r="S137" s="273">
        <f>IF(S$6=0,0,S$6/PPA!S$10*1000)</f>
        <v>0.95576634306107944</v>
      </c>
      <c r="T137" s="273">
        <f>IF(T$6=0,0,T$6/PPA!T$10*1000)</f>
        <v>0.91039071187677645</v>
      </c>
      <c r="U137" s="273">
        <f>IF(U$6=0,0,U$6/PPA!U$10*1000)</f>
        <v>0.91202127299423619</v>
      </c>
      <c r="V137" s="273">
        <f>IF(V$6=0,0,V$6/PPA!V$10*1000)</f>
        <v>0.90644349423256876</v>
      </c>
      <c r="W137" s="273">
        <f>IF(W$6=0,0,W$6/PPA!W$10*1000)</f>
        <v>0.82172209619617997</v>
      </c>
      <c r="X137" s="273">
        <f>IF(X$6=0,0,X$6/PPA!X$10*1000)</f>
        <v>0.80995707853237742</v>
      </c>
      <c r="Y137" s="273">
        <f>IF(Y$6=0,0,Y$6/PPA!Y$10*1000)</f>
        <v>0.86979746905447819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1.7217028212325598</v>
      </c>
      <c r="C138" s="274">
        <f>IF(C$7=0,0,C$7/PPA!C$10*1000)</f>
        <v>1.7456364257739814</v>
      </c>
      <c r="D138" s="274">
        <f>IF(D$7=0,0,D$7/PPA!D$10*1000)</f>
        <v>1.7880471967640017</v>
      </c>
      <c r="E138" s="274">
        <f>IF(E$7=0,0,E$7/PPA!E$10*1000)</f>
        <v>1.7333884466845273</v>
      </c>
      <c r="F138" s="274">
        <f>IF(F$7=0,0,F$7/PPA!F$10*1000)</f>
        <v>1.7309238215239655</v>
      </c>
      <c r="G138" s="274">
        <f>IF(G$7=0,0,G$7/PPA!G$10*1000)</f>
        <v>1.7038828795474965</v>
      </c>
      <c r="H138" s="274">
        <f>IF(H$7=0,0,H$7/PPA!H$10*1000)</f>
        <v>1.5873485104910514</v>
      </c>
      <c r="I138" s="274">
        <f>IF(I$7=0,0,I$7/PPA!I$10*1000)</f>
        <v>1.5853034683341436</v>
      </c>
      <c r="J138" s="274">
        <f>IF(J$7=0,0,J$7/PPA!J$10*1000)</f>
        <v>1.5968914632554811</v>
      </c>
      <c r="K138" s="274">
        <f>IF(K$7=0,0,K$7/PPA!K$10*1000)</f>
        <v>1.5328870947484405</v>
      </c>
      <c r="L138" s="274">
        <f>IF(L$7=0,0,L$7/PPA!L$10*1000)</f>
        <v>1.4587299386126154</v>
      </c>
      <c r="M138" s="274">
        <f>IF(M$7=0,0,M$7/PPA!M$10*1000)</f>
        <v>1.4464527037292703</v>
      </c>
      <c r="N138" s="274">
        <f>IF(N$7=0,0,N$7/PPA!N$10*1000)</f>
        <v>1.4397890667527335</v>
      </c>
      <c r="O138" s="274">
        <f>IF(O$7=0,0,O$7/PPA!O$10*1000)</f>
        <v>1.4600595757934416</v>
      </c>
      <c r="P138" s="274">
        <f>IF(P$7=0,0,P$7/PPA!P$10*1000)</f>
        <v>1.3282164554685258</v>
      </c>
      <c r="Q138" s="274">
        <f>IF(Q$7=0,0,Q$7/PPA!Q$10*1000)</f>
        <v>1.3942350581765377</v>
      </c>
      <c r="R138" s="274">
        <f>IF(R$7=0,0,R$7/PPA!R$10*1000)</f>
        <v>1.4329096069610334</v>
      </c>
      <c r="S138" s="274">
        <f>IF(S$7=0,0,S$7/PPA!S$10*1000)</f>
        <v>1.3380728802855115</v>
      </c>
      <c r="T138" s="274">
        <f>IF(T$7=0,0,T$7/PPA!T$10*1000)</f>
        <v>1.2745469966274878</v>
      </c>
      <c r="U138" s="274">
        <f>IF(U$7=0,0,U$7/PPA!U$10*1000)</f>
        <v>1.2768297821919306</v>
      </c>
      <c r="V138" s="274">
        <f>IF(V$7=0,0,V$7/PPA!V$10*1000)</f>
        <v>1.2690208919255963</v>
      </c>
      <c r="W138" s="274">
        <f>IF(W$7=0,0,W$7/PPA!W$10*1000)</f>
        <v>1.1504109346746523</v>
      </c>
      <c r="X138" s="274">
        <f>IF(X$7=0,0,X$7/PPA!X$10*1000)</f>
        <v>1.1339399099453278</v>
      </c>
      <c r="Y138" s="274">
        <f>IF(Y$7=0,0,Y$7/PPA!Y$10*1000)</f>
        <v>1.217716456676269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9.8383018356146259</v>
      </c>
      <c r="C139" s="274">
        <f>IF(C$8=0,0,C$8/PPA!C$10*1000)</f>
        <v>9.9750652901370351</v>
      </c>
      <c r="D139" s="274">
        <f>IF(D$8=0,0,D$8/PPA!D$10*1000)</f>
        <v>10.217412552937153</v>
      </c>
      <c r="E139" s="274">
        <f>IF(E$8=0,0,E$8/PPA!E$10*1000)</f>
        <v>9.9050768381972993</v>
      </c>
      <c r="F139" s="274">
        <f>IF(F$8=0,0,F$8/PPA!F$10*1000)</f>
        <v>9.8909932658512272</v>
      </c>
      <c r="G139" s="274">
        <f>IF(G$8=0,0,G$8/PPA!G$10*1000)</f>
        <v>9.736473597414264</v>
      </c>
      <c r="H139" s="274">
        <f>IF(H$8=0,0,H$8/PPA!H$10*1000)</f>
        <v>9.0705629170917224</v>
      </c>
      <c r="I139" s="274">
        <f>IF(I$8=0,0,I$8/PPA!I$10*1000)</f>
        <v>9.0588769619093927</v>
      </c>
      <c r="J139" s="274">
        <f>IF(J$8=0,0,J$8/PPA!J$10*1000)</f>
        <v>9.1250940757456043</v>
      </c>
      <c r="K139" s="274">
        <f>IF(K$8=0,0,K$8/PPA!K$10*1000)</f>
        <v>8.759354827133949</v>
      </c>
      <c r="L139" s="274">
        <f>IF(L$8=0,0,L$8/PPA!L$10*1000)</f>
        <v>8.3355996492149433</v>
      </c>
      <c r="M139" s="274">
        <f>IF(M$8=0,0,M$8/PPA!M$10*1000)</f>
        <v>8.2654440213101168</v>
      </c>
      <c r="N139" s="274">
        <f>IF(N$8=0,0,N$8/PPA!N$10*1000)</f>
        <v>8.227366095729904</v>
      </c>
      <c r="O139" s="274">
        <f>IF(O$8=0,0,O$8/PPA!O$10*1000)</f>
        <v>8.3431975759625274</v>
      </c>
      <c r="P139" s="274">
        <f>IF(P$8=0,0,P$8/PPA!P$10*1000)</f>
        <v>7.5898083169630048</v>
      </c>
      <c r="Q139" s="274">
        <f>IF(Q$8=0,0,Q$8/PPA!Q$10*1000)</f>
        <v>7.9670574752944994</v>
      </c>
      <c r="R139" s="274">
        <f>IF(R$8=0,0,R$8/PPA!R$10*1000)</f>
        <v>8.188054896920189</v>
      </c>
      <c r="S139" s="274">
        <f>IF(S$8=0,0,S$8/PPA!S$10*1000)</f>
        <v>7.6461307444886346</v>
      </c>
      <c r="T139" s="274">
        <f>IF(T$8=0,0,T$8/PPA!T$10*1000)</f>
        <v>7.2831256950142143</v>
      </c>
      <c r="U139" s="274">
        <f>IF(U$8=0,0,U$8/PPA!U$10*1000)</f>
        <v>7.2961701839538877</v>
      </c>
      <c r="V139" s="274">
        <f>IF(V$8=0,0,V$8/PPA!V$10*1000)</f>
        <v>7.2515479538605483</v>
      </c>
      <c r="W139" s="274">
        <f>IF(W$8=0,0,W$8/PPA!W$10*1000)</f>
        <v>6.5737767695694407</v>
      </c>
      <c r="X139" s="274">
        <f>IF(X$8=0,0,X$8/PPA!X$10*1000)</f>
        <v>6.4796566282590193</v>
      </c>
      <c r="Y139" s="274">
        <f>IF(Y$8=0,0,Y$8/PPA!Y$10*1000)</f>
        <v>6.9583797524358255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4.9191509178073138</v>
      </c>
      <c r="C140" s="274">
        <f>IF(C$9=0,0,C$9/PPA!C$10*1000)</f>
        <v>4.9875326450685167</v>
      </c>
      <c r="D140" s="274">
        <f>IF(D$9=0,0,D$9/PPA!D$10*1000)</f>
        <v>5.1087062764685758</v>
      </c>
      <c r="E140" s="274">
        <f>IF(E$9=0,0,E$9/PPA!E$10*1000)</f>
        <v>4.9525384190986488</v>
      </c>
      <c r="F140" s="274">
        <f>IF(F$9=0,0,F$9/PPA!F$10*1000)</f>
        <v>4.9454966329256127</v>
      </c>
      <c r="G140" s="274">
        <f>IF(G$9=0,0,G$9/PPA!G$10*1000)</f>
        <v>4.8682367987071338</v>
      </c>
      <c r="H140" s="274">
        <f>IF(H$9=0,0,H$9/PPA!H$10*1000)</f>
        <v>4.5352814585458612</v>
      </c>
      <c r="I140" s="274">
        <f>IF(I$9=0,0,I$9/PPA!I$10*1000)</f>
        <v>4.5294384809546964</v>
      </c>
      <c r="J140" s="274">
        <f>IF(J$9=0,0,J$9/PPA!J$10*1000)</f>
        <v>4.5625470378728021</v>
      </c>
      <c r="K140" s="274">
        <f>IF(K$9=0,0,K$9/PPA!K$10*1000)</f>
        <v>4.3796774135669736</v>
      </c>
      <c r="L140" s="274">
        <f>IF(L$9=0,0,L$9/PPA!L$10*1000)</f>
        <v>4.1677998246074717</v>
      </c>
      <c r="M140" s="274">
        <f>IF(M$9=0,0,M$9/PPA!M$10*1000)</f>
        <v>4.1327220106550584</v>
      </c>
      <c r="N140" s="274">
        <f>IF(N$9=0,0,N$9/PPA!N$10*1000)</f>
        <v>4.113683047864952</v>
      </c>
      <c r="O140" s="274">
        <f>IF(O$9=0,0,O$9/PPA!O$10*1000)</f>
        <v>4.1715987879812637</v>
      </c>
      <c r="P140" s="274">
        <f>IF(P$9=0,0,P$9/PPA!P$10*1000)</f>
        <v>3.7949041584815024</v>
      </c>
      <c r="Q140" s="274">
        <f>IF(Q$9=0,0,Q$9/PPA!Q$10*1000)</f>
        <v>3.9835287376472479</v>
      </c>
      <c r="R140" s="274">
        <f>IF(R$9=0,0,R$9/PPA!R$10*1000)</f>
        <v>4.0940274484600963</v>
      </c>
      <c r="S140" s="274">
        <f>IF(S$9=0,0,S$9/PPA!S$10*1000)</f>
        <v>3.8230653722443178</v>
      </c>
      <c r="T140" s="274">
        <f>IF(T$9=0,0,T$9/PPA!T$10*1000)</f>
        <v>3.6415628475071058</v>
      </c>
      <c r="U140" s="274">
        <f>IF(U$9=0,0,U$9/PPA!U$10*1000)</f>
        <v>3.6480850919769456</v>
      </c>
      <c r="V140" s="274">
        <f>IF(V$9=0,0,V$9/PPA!V$10*1000)</f>
        <v>3.6257739769302728</v>
      </c>
      <c r="W140" s="274">
        <f>IF(W$9=0,0,W$9/PPA!W$10*1000)</f>
        <v>3.286888384784719</v>
      </c>
      <c r="X140" s="274">
        <f>IF(X$9=0,0,X$9/PPA!X$10*1000)</f>
        <v>3.2398283141295106</v>
      </c>
      <c r="Y140" s="274">
        <f>IF(Y$9=0,0,Y$9/PPA!Y$10*1000)</f>
        <v>3.4791898762179132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2.960988087825259</v>
      </c>
      <c r="C141" s="275">
        <f>IF(C$10=0,0,C$10/PPA!C$10*1000)</f>
        <v>3.0058718558146564</v>
      </c>
      <c r="D141" s="275">
        <f>IF(D$10=0,0,D$10/PPA!D$10*1000)</f>
        <v>3.0839159075221403</v>
      </c>
      <c r="E141" s="275">
        <f>IF(E$10=0,0,E$10/PPA!E$10*1000)</f>
        <v>2.9953612692452558</v>
      </c>
      <c r="F141" s="275">
        <f>IF(F$10=0,0,F$10/PPA!F$10*1000)</f>
        <v>2.9864418637457457</v>
      </c>
      <c r="G141" s="275">
        <f>IF(G$10=0,0,G$10/PPA!G$10*1000)</f>
        <v>2.9323435620179241</v>
      </c>
      <c r="H141" s="275">
        <f>IF(H$10=0,0,H$10/PPA!H$10*1000)</f>
        <v>2.7435541641575023</v>
      </c>
      <c r="I141" s="275">
        <f>IF(I$10=0,0,I$10/PPA!I$10*1000)</f>
        <v>2.7978226773246631</v>
      </c>
      <c r="J141" s="275">
        <f>IF(J$10=0,0,J$10/PPA!J$10*1000)</f>
        <v>2.8997023634458916</v>
      </c>
      <c r="K141" s="275">
        <f>IF(K$10=0,0,K$10/PPA!K$10*1000)</f>
        <v>2.6684495994335453</v>
      </c>
      <c r="L141" s="275">
        <f>IF(L$10=0,0,L$10/PPA!L$10*1000)</f>
        <v>2.5012420501349486</v>
      </c>
      <c r="M141" s="275">
        <f>IF(M$10=0,0,M$10/PPA!M$10*1000)</f>
        <v>2.4861721863119191</v>
      </c>
      <c r="N141" s="275">
        <f>IF(N$10=0,0,N$10/PPA!N$10*1000)</f>
        <v>2.4737173020744603</v>
      </c>
      <c r="O141" s="275">
        <f>IF(O$10=0,0,O$10/PPA!O$10*1000)</f>
        <v>2.512980414821707</v>
      </c>
      <c r="P141" s="275">
        <f>IF(P$10=0,0,P$10/PPA!P$10*1000)</f>
        <v>2.2957982976776092</v>
      </c>
      <c r="Q141" s="275">
        <f>IF(Q$10=0,0,Q$10/PPA!Q$10*1000)</f>
        <v>2.408851624815588</v>
      </c>
      <c r="R141" s="275">
        <f>IF(R$10=0,0,R$10/PPA!R$10*1000)</f>
        <v>2.4760317245365822</v>
      </c>
      <c r="S141" s="275">
        <f>IF(S$10=0,0,S$10/PPA!S$10*1000)</f>
        <v>2.331280232696447</v>
      </c>
      <c r="T141" s="275">
        <f>IF(T$10=0,0,T$10/PPA!T$10*1000)</f>
        <v>2.2194034450382336</v>
      </c>
      <c r="U141" s="275">
        <f>IF(U$10=0,0,U$10/PPA!U$10*1000)</f>
        <v>2.2482609502384734</v>
      </c>
      <c r="V141" s="275">
        <f>IF(V$10=0,0,V$10/PPA!V$10*1000)</f>
        <v>2.2207356389669326</v>
      </c>
      <c r="W141" s="275">
        <f>IF(W$10=0,0,W$10/PPA!W$10*1000)</f>
        <v>1.9799838577933444</v>
      </c>
      <c r="X141" s="275">
        <f>IF(X$10=0,0,X$10/PPA!X$10*1000)</f>
        <v>1.9590554390033834</v>
      </c>
      <c r="Y141" s="275">
        <f>IF(Y$10=0,0,Y$10/PPA!Y$10*1000)</f>
        <v>2.1338997935693702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8.2902481091326425</v>
      </c>
      <c r="C142" s="276">
        <f>IF(C$16=0,0,C$16/PPA!C$10*1000)</f>
        <v>8.4664755331110815</v>
      </c>
      <c r="D142" s="276">
        <f>IF(D$16=0,0,D$16/PPA!D$10*1000)</f>
        <v>8.7946197818763228</v>
      </c>
      <c r="E142" s="276">
        <f>IF(E$16=0,0,E$16/PPA!E$10*1000)</f>
        <v>8.5227166654772031</v>
      </c>
      <c r="F142" s="276">
        <f>IF(F$16=0,0,F$16/PPA!F$10*1000)</f>
        <v>8.4129898823735285</v>
      </c>
      <c r="G142" s="276">
        <f>IF(G$16=0,0,G$16/PPA!G$10*1000)</f>
        <v>8.2923808148303557</v>
      </c>
      <c r="H142" s="276">
        <f>IF(H$16=0,0,H$16/PPA!H$10*1000)</f>
        <v>7.8726629829919945</v>
      </c>
      <c r="I142" s="276">
        <f>IF(I$16=0,0,I$16/PPA!I$10*1000)</f>
        <v>8.4332820009455229</v>
      </c>
      <c r="J142" s="276">
        <f>IF(J$16=0,0,J$16/PPA!J$10*1000)</f>
        <v>8.9715080655168897</v>
      </c>
      <c r="K142" s="276">
        <f>IF(K$16=0,0,K$16/PPA!K$10*1000)</f>
        <v>7.8391244990066458</v>
      </c>
      <c r="L142" s="276">
        <f>IF(L$16=0,0,L$16/PPA!L$10*1000)</f>
        <v>6.8935342055732036</v>
      </c>
      <c r="M142" s="276">
        <f>IF(M$16=0,0,M$16/PPA!M$10*1000)</f>
        <v>6.9237242358045208</v>
      </c>
      <c r="N142" s="276">
        <f>IF(N$16=0,0,N$16/PPA!N$10*1000)</f>
        <v>6.8796660149766469</v>
      </c>
      <c r="O142" s="276">
        <f>IF(O$16=0,0,O$16/PPA!O$10*1000)</f>
        <v>7.0581392047147551</v>
      </c>
      <c r="P142" s="276">
        <f>IF(P$16=0,0,P$16/PPA!P$10*1000)</f>
        <v>6.6766588188178408</v>
      </c>
      <c r="Q142" s="276">
        <f>IF(Q$16=0,0,Q$16/PPA!Q$10*1000)</f>
        <v>7.3692377844676935</v>
      </c>
      <c r="R142" s="276">
        <f>IF(R$16=0,0,R$16/PPA!R$10*1000)</f>
        <v>7.4880797771348684</v>
      </c>
      <c r="S142" s="276">
        <f>IF(S$16=0,0,S$16/PPA!S$10*1000)</f>
        <v>7.3415366362081551</v>
      </c>
      <c r="T142" s="276">
        <f>IF(T$16=0,0,T$16/PPA!T$10*1000)</f>
        <v>7.1331213084135054</v>
      </c>
      <c r="U142" s="276">
        <f>IF(U$16=0,0,U$16/PPA!U$10*1000)</f>
        <v>7.3741535889873298</v>
      </c>
      <c r="V142" s="276">
        <f>IF(V$16=0,0,V$16/PPA!V$10*1000)</f>
        <v>7.2389404237365191</v>
      </c>
      <c r="W142" s="276">
        <f>IF(W$16=0,0,W$16/PPA!W$10*1000)</f>
        <v>6.4960292242472297</v>
      </c>
      <c r="X142" s="276">
        <f>IF(X$16=0,0,X$16/PPA!X$10*1000)</f>
        <v>6.4078401165636514</v>
      </c>
      <c r="Y142" s="276">
        <f>IF(Y$16=0,0,Y$16/PPA!Y$10*1000)</f>
        <v>7.1021988634177751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198.57459281351126</v>
      </c>
      <c r="C143" s="276">
        <f>IF(C$17=0,0,C$17/PPA!C$10*1000)</f>
        <v>201.13477726873793</v>
      </c>
      <c r="D143" s="276">
        <f>IF(D$17=0,0,D$17/PPA!D$10*1000)</f>
        <v>205.62183602353613</v>
      </c>
      <c r="E143" s="276">
        <f>IF(E$17=0,0,E$17/PPA!E$10*1000)</f>
        <v>199.34033434380021</v>
      </c>
      <c r="F143" s="276">
        <f>IF(F$17=0,0,F$17/PPA!F$10*1000)</f>
        <v>199.37607894975818</v>
      </c>
      <c r="G143" s="276">
        <f>IF(G$17=0,0,G$17/PPA!G$10*1000)</f>
        <v>196.2339501613836</v>
      </c>
      <c r="H143" s="276">
        <f>IF(H$17=0,0,H$17/PPA!H$10*1000)</f>
        <v>182.32603590056667</v>
      </c>
      <c r="I143" s="276">
        <f>IF(I$17=0,0,I$17/PPA!I$10*1000)</f>
        <v>180.19421416935063</v>
      </c>
      <c r="J143" s="276">
        <f>IF(J$17=0,0,J$17/PPA!J$10*1000)</f>
        <v>179.89428753840551</v>
      </c>
      <c r="K143" s="276">
        <f>IF(K$17=0,0,K$17/PPA!K$10*1000)</f>
        <v>175.28918122671342</v>
      </c>
      <c r="L143" s="276">
        <f>IF(L$17=0,0,L$17/PPA!L$10*1000)</f>
        <v>168.6721707048894</v>
      </c>
      <c r="M143" s="276">
        <f>IF(M$17=0,0,M$17/PPA!M$10*1000)</f>
        <v>166.96235101502367</v>
      </c>
      <c r="N143" s="276">
        <f>IF(N$17=0,0,N$17/PPA!N$10*1000)</f>
        <v>166.23336340401929</v>
      </c>
      <c r="O143" s="276">
        <f>IF(O$17=0,0,O$17/PPA!O$10*1000)</f>
        <v>168.30631035463526</v>
      </c>
      <c r="P143" s="276">
        <f>IF(P$17=0,0,P$17/PPA!P$10*1000)</f>
        <v>152.27407623976862</v>
      </c>
      <c r="Q143" s="276">
        <f>IF(Q$17=0,0,Q$17/PPA!Q$10*1000)</f>
        <v>158.68156005218174</v>
      </c>
      <c r="R143" s="276">
        <f>IF(R$17=0,0,R$17/PPA!R$10*1000)</f>
        <v>163.35858482444155</v>
      </c>
      <c r="S143" s="276">
        <f>IF(S$17=0,0,S$17/PPA!S$10*1000)</f>
        <v>151.40289054511672</v>
      </c>
      <c r="T143" s="276">
        <f>IF(T$17=0,0,T$17/PPA!T$10*1000)</f>
        <v>143.76461068562006</v>
      </c>
      <c r="U143" s="276">
        <f>IF(U$17=0,0,U$17/PPA!U$10*1000)</f>
        <v>143.26172575312637</v>
      </c>
      <c r="V143" s="276">
        <f>IF(V$17=0,0,V$17/PPA!V$10*1000)</f>
        <v>142.68970219203311</v>
      </c>
      <c r="W143" s="276">
        <f>IF(W$17=0,0,W$17/PPA!W$10*1000)</f>
        <v>129.59998747377691</v>
      </c>
      <c r="X143" s="276">
        <f>IF(X$17=0,0,X$17/PPA!X$10*1000)</f>
        <v>127.72149351669054</v>
      </c>
      <c r="Y143" s="276">
        <f>IF(Y$17=0,0,Y$17/PPA!Y$10*1000)</f>
        <v>136.41564745875451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18.422773575850258</v>
      </c>
      <c r="C144" s="277">
        <f>IF(C$30=0,0,C$30/PPA!C$10*1000)</f>
        <v>18.814390073580125</v>
      </c>
      <c r="D144" s="277">
        <f>IF(D$30=0,0,D$30/PPA!D$10*1000)</f>
        <v>19.543599515280661</v>
      </c>
      <c r="E144" s="277">
        <f>IF(E$30=0,0,E$30/PPA!E$10*1000)</f>
        <v>18.93937036772704</v>
      </c>
      <c r="F144" s="277">
        <f>IF(F$30=0,0,F$30/PPA!F$10*1000)</f>
        <v>18.695533071941099</v>
      </c>
      <c r="G144" s="277">
        <f>IF(G$30=0,0,G$30/PPA!G$10*1000)</f>
        <v>18.427512921845164</v>
      </c>
      <c r="H144" s="277">
        <f>IF(H$30=0,0,H$30/PPA!H$10*1000)</f>
        <v>17.494806628871032</v>
      </c>
      <c r="I144" s="277">
        <f>IF(I$30=0,0,I$30/PPA!I$10*1000)</f>
        <v>18.740626668767749</v>
      </c>
      <c r="J144" s="277">
        <f>IF(J$30=0,0,J$30/PPA!J$10*1000)</f>
        <v>19.936684590037459</v>
      </c>
      <c r="K144" s="277">
        <f>IF(K$30=0,0,K$30/PPA!K$10*1000)</f>
        <v>17.420276664459148</v>
      </c>
      <c r="L144" s="277">
        <f>IF(L$30=0,0,L$30/PPA!L$10*1000)</f>
        <v>15.318964901273725</v>
      </c>
      <c r="M144" s="277">
        <f>IF(M$30=0,0,M$30/PPA!M$10*1000)</f>
        <v>15.386053857343322</v>
      </c>
      <c r="N144" s="277">
        <f>IF(N$30=0,0,N$30/PPA!N$10*1000)</f>
        <v>15.288146699948049</v>
      </c>
      <c r="O144" s="277">
        <f>IF(O$30=0,0,O$30/PPA!O$10*1000)</f>
        <v>15.684753788254964</v>
      </c>
      <c r="P144" s="277">
        <f>IF(P$30=0,0,P$30/PPA!P$10*1000)</f>
        <v>14.837019597372926</v>
      </c>
      <c r="Q144" s="277">
        <f>IF(Q$30=0,0,Q$30/PPA!Q$10*1000)</f>
        <v>16.376083965483705</v>
      </c>
      <c r="R144" s="277">
        <f>IF(R$30=0,0,R$30/PPA!R$10*1000)</f>
        <v>16.640177282521872</v>
      </c>
      <c r="S144" s="277">
        <f>IF(S$30=0,0,S$30/PPA!S$10*1000)</f>
        <v>16.314525858240291</v>
      </c>
      <c r="T144" s="277">
        <f>IF(T$30=0,0,T$30/PPA!T$10*1000)</f>
        <v>15.851380685363289</v>
      </c>
      <c r="U144" s="277">
        <f>IF(U$30=0,0,U$30/PPA!U$10*1000)</f>
        <v>16.387007975527339</v>
      </c>
      <c r="V144" s="277">
        <f>IF(V$30=0,0,V$30/PPA!V$10*1000)</f>
        <v>16.086534274969985</v>
      </c>
      <c r="W144" s="277">
        <f>IF(W$30=0,0,W$30/PPA!W$10*1000)</f>
        <v>14.435620498327127</v>
      </c>
      <c r="X144" s="277">
        <f>IF(X$30=0,0,X$30/PPA!X$10*1000)</f>
        <v>14.239644703474728</v>
      </c>
      <c r="Y144" s="277">
        <f>IF(Y$30=0,0,Y$30/PPA!Y$10*1000)</f>
        <v>15.782664140928329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256.27197149267147</v>
      </c>
      <c r="C146" s="320">
        <f t="shared" si="38"/>
        <v>254.69419331387758</v>
      </c>
      <c r="D146" s="320">
        <f t="shared" si="38"/>
        <v>252.77496260808405</v>
      </c>
      <c r="E146" s="320">
        <f t="shared" si="38"/>
        <v>245.05037408777054</v>
      </c>
      <c r="F146" s="320">
        <f t="shared" si="38"/>
        <v>238.44360277882197</v>
      </c>
      <c r="G146" s="320">
        <f t="shared" si="38"/>
        <v>234.71862293531339</v>
      </c>
      <c r="H146" s="320">
        <f t="shared" si="38"/>
        <v>235.95044924401736</v>
      </c>
      <c r="I146" s="320">
        <f t="shared" si="38"/>
        <v>236.59686511457014</v>
      </c>
      <c r="J146" s="320">
        <f t="shared" si="38"/>
        <v>238.83740890458398</v>
      </c>
      <c r="K146" s="320">
        <f t="shared" si="38"/>
        <v>227.83016367219616</v>
      </c>
      <c r="L146" s="320">
        <f t="shared" si="38"/>
        <v>215.96218967887012</v>
      </c>
      <c r="M146" s="320">
        <f t="shared" si="38"/>
        <v>214.11708679748193</v>
      </c>
      <c r="N146" s="320">
        <f t="shared" si="38"/>
        <v>213.1330882379842</v>
      </c>
      <c r="O146" s="320">
        <f t="shared" si="38"/>
        <v>215.24191988440899</v>
      </c>
      <c r="P146" s="320">
        <f t="shared" si="38"/>
        <v>187.85018369919959</v>
      </c>
      <c r="Q146" s="320">
        <f t="shared" si="38"/>
        <v>198.55447659722944</v>
      </c>
      <c r="R146" s="320">
        <f t="shared" si="38"/>
        <v>197.68253598902703</v>
      </c>
      <c r="S146" s="320">
        <f t="shared" si="38"/>
        <v>183.48503155344238</v>
      </c>
      <c r="T146" s="320">
        <f t="shared" si="38"/>
        <v>179.41027053702729</v>
      </c>
      <c r="U146" s="320">
        <f t="shared" si="38"/>
        <v>172.21840561302662</v>
      </c>
      <c r="V146" s="320">
        <f t="shared" si="38"/>
        <v>172.61041778366013</v>
      </c>
      <c r="W146" s="320">
        <f t="shared" si="38"/>
        <v>152.05911004562122</v>
      </c>
      <c r="X146" s="320">
        <f t="shared" si="38"/>
        <v>147.9044809383935</v>
      </c>
      <c r="Y146" s="320">
        <f t="shared" si="38"/>
        <v>158.82450886864493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1.3526347614089189</v>
      </c>
      <c r="C147" s="273">
        <f>IF(C$33=0,0,C$33/PPA!C$11*1000)</f>
        <v>1.3443070555033811</v>
      </c>
      <c r="D147" s="273">
        <f>IF(D$33=0,0,D$33/PPA!D$11*1000)</f>
        <v>1.3341771214622513</v>
      </c>
      <c r="E147" s="273">
        <f>IF(E$33=0,0,E$33/PPA!E$11*1000)</f>
        <v>1.2934057999271844</v>
      </c>
      <c r="F147" s="273">
        <f>IF(F$33=0,0,F$33/PPA!F$11*1000)</f>
        <v>1.2585344541412451</v>
      </c>
      <c r="G147" s="273">
        <f>IF(G$33=0,0,G$33/PPA!G$11*1000)</f>
        <v>1.2388735556335508</v>
      </c>
      <c r="H147" s="273">
        <f>IF(H$33=0,0,H$33/PPA!H$11*1000)</f>
        <v>1.2453752853212059</v>
      </c>
      <c r="I147" s="273">
        <f>IF(I$33=0,0,I$33/PPA!I$11*1000)</f>
        <v>1.2487871472262828</v>
      </c>
      <c r="J147" s="273">
        <f>IF(J$33=0,0,J$33/PPA!J$11*1000)</f>
        <v>1.2606130109646951</v>
      </c>
      <c r="K147" s="273">
        <f>IF(K$33=0,0,K$33/PPA!K$11*1000)</f>
        <v>1.2025154264261266</v>
      </c>
      <c r="L147" s="273">
        <f>IF(L$33=0,0,L$33/PPA!L$11*1000)</f>
        <v>1.1398748103752492</v>
      </c>
      <c r="M147" s="273">
        <f>IF(M$33=0,0,M$33/PPA!M$11*1000)</f>
        <v>1.1301361320437453</v>
      </c>
      <c r="N147" s="273">
        <f>IF(N$33=0,0,N$33/PPA!N$11*1000)</f>
        <v>1.1249424674810287</v>
      </c>
      <c r="O147" s="273">
        <f>IF(O$33=0,0,O$33/PPA!O$11*1000)</f>
        <v>1.1360731384409302</v>
      </c>
      <c r="P147" s="273">
        <f>IF(P$33=0,0,P$33/PPA!P$11*1000)</f>
        <v>0.99149620978322928</v>
      </c>
      <c r="Q147" s="273">
        <f>IF(Q$33=0,0,Q$33/PPA!Q$11*1000)</f>
        <v>1.047994774904714</v>
      </c>
      <c r="R147" s="273">
        <f>IF(R$33=0,0,R$33/PPA!R$11*1000)</f>
        <v>1.0433925658933136</v>
      </c>
      <c r="S147" s="273">
        <f>IF(S$33=0,0,S$33/PPA!S$11*1000)</f>
        <v>0.96845640368663222</v>
      </c>
      <c r="T147" s="273">
        <f>IF(T$33=0,0,T$33/PPA!T$11*1000)</f>
        <v>0.94694931743296284</v>
      </c>
      <c r="U147" s="273">
        <f>IF(U$33=0,0,U$33/PPA!U$11*1000)</f>
        <v>0.90898977609540665</v>
      </c>
      <c r="V147" s="273">
        <f>IF(V$33=0,0,V$33/PPA!V$11*1000)</f>
        <v>0.91105886420441184</v>
      </c>
      <c r="W147" s="273">
        <f>IF(W$33=0,0,W$33/PPA!W$11*1000)</f>
        <v>0.80258655224236275</v>
      </c>
      <c r="X147" s="273">
        <f>IF(X$33=0,0,X$33/PPA!X$11*1000)</f>
        <v>0.78065791245212868</v>
      </c>
      <c r="Y147" s="273">
        <f>IF(Y$33=0,0,Y$33/PPA!Y$11*1000)</f>
        <v>0.83829515341923733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1.9194903687568197</v>
      </c>
      <c r="C148" s="274">
        <f>IF(C$34=0,0,C$34/PPA!C$11*1000)</f>
        <v>1.9076727283001544</v>
      </c>
      <c r="D148" s="274">
        <f>IF(D$34=0,0,D$34/PPA!D$11*1000)</f>
        <v>1.8932975906925429</v>
      </c>
      <c r="E148" s="274">
        <f>IF(E$34=0,0,E$34/PPA!E$11*1000)</f>
        <v>1.8354400217161759</v>
      </c>
      <c r="F148" s="274">
        <f>IF(F$34=0,0,F$34/PPA!F$11*1000)</f>
        <v>1.7859549616752979</v>
      </c>
      <c r="G148" s="274">
        <f>IF(G$34=0,0,G$34/PPA!G$11*1000)</f>
        <v>1.7580546692953245</v>
      </c>
      <c r="H148" s="274">
        <f>IF(H$34=0,0,H$34/PPA!H$11*1000)</f>
        <v>1.7672811122877505</v>
      </c>
      <c r="I148" s="274">
        <f>IF(I$34=0,0,I$34/PPA!I$11*1000)</f>
        <v>1.7721228007118324</v>
      </c>
      <c r="J148" s="274">
        <f>IF(J$34=0,0,J$34/PPA!J$11*1000)</f>
        <v>1.788904589998741</v>
      </c>
      <c r="K148" s="274">
        <f>IF(K$34=0,0,K$34/PPA!K$11*1000)</f>
        <v>1.7064597518565812</v>
      </c>
      <c r="L148" s="274">
        <f>IF(L$34=0,0,L$34/PPA!L$11*1000)</f>
        <v>1.6175680106171271</v>
      </c>
      <c r="M148" s="274">
        <f>IF(M$34=0,0,M$34/PPA!M$11*1000)</f>
        <v>1.6037480942619744</v>
      </c>
      <c r="N148" s="274">
        <f>IF(N$34=0,0,N$34/PPA!N$11*1000)</f>
        <v>1.5963778939750142</v>
      </c>
      <c r="O148" s="274">
        <f>IF(O$34=0,0,O$34/PPA!O$11*1000)</f>
        <v>1.612173152469687</v>
      </c>
      <c r="P148" s="274">
        <f>IF(P$34=0,0,P$34/PPA!P$11*1000)</f>
        <v>1.4070076266230513</v>
      </c>
      <c r="Q148" s="274">
        <f>IF(Q$34=0,0,Q$34/PPA!Q$11*1000)</f>
        <v>1.487183336055736</v>
      </c>
      <c r="R148" s="274">
        <f>IF(R$34=0,0,R$34/PPA!R$11*1000)</f>
        <v>1.4806524556403993</v>
      </c>
      <c r="S148" s="274">
        <f>IF(S$34=0,0,S$34/PPA!S$11*1000)</f>
        <v>1.3743124104699647</v>
      </c>
      <c r="T148" s="274">
        <f>IF(T$34=0,0,T$34/PPA!T$11*1000)</f>
        <v>1.343792238948615</v>
      </c>
      <c r="U148" s="274">
        <f>IF(U$34=0,0,U$34/PPA!U$11*1000)</f>
        <v>1.2899247973607835</v>
      </c>
      <c r="V148" s="274">
        <f>IF(V$34=0,0,V$34/PPA!V$11*1000)</f>
        <v>1.2928609888669131</v>
      </c>
      <c r="W148" s="274">
        <f>IF(W$34=0,0,W$34/PPA!W$11*1000)</f>
        <v>1.1389306271548845</v>
      </c>
      <c r="X148" s="274">
        <f>IF(X$34=0,0,X$34/PPA!X$11*1000)</f>
        <v>1.1078122394879522</v>
      </c>
      <c r="Y148" s="274">
        <f>IF(Y$34=0,0,Y$34/PPA!Y$11*1000)</f>
        <v>1.1896038155101765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6.8303093998641247</v>
      </c>
      <c r="C149" s="274">
        <f>IF(C$35=0,0,C$35/PPA!C$11*1000)</f>
        <v>6.7882575396364242</v>
      </c>
      <c r="D149" s="274">
        <f>IF(D$35=0,0,D$35/PPA!D$11*1000)</f>
        <v>6.737105088379689</v>
      </c>
      <c r="E149" s="274">
        <f>IF(E$35=0,0,E$35/PPA!E$11*1000)</f>
        <v>6.5312248695127861</v>
      </c>
      <c r="F149" s="274">
        <f>IF(F$35=0,0,F$35/PPA!F$11*1000)</f>
        <v>6.3551373640730189</v>
      </c>
      <c r="G149" s="274">
        <f>IF(G$35=0,0,G$35/PPA!G$11*1000)</f>
        <v>6.2558570382095908</v>
      </c>
      <c r="H149" s="274">
        <f>IF(H$35=0,0,H$35/PPA!H$11*1000)</f>
        <v>6.2886883883034654</v>
      </c>
      <c r="I149" s="274">
        <f>IF(I$35=0,0,I$35/PPA!I$11*1000)</f>
        <v>6.3059170394561317</v>
      </c>
      <c r="J149" s="274">
        <f>IF(J$35=0,0,J$35/PPA!J$11*1000)</f>
        <v>6.3656333136186101</v>
      </c>
      <c r="K149" s="274">
        <f>IF(K$35=0,0,K$35/PPA!K$11*1000)</f>
        <v>6.0722618218421811</v>
      </c>
      <c r="L149" s="274">
        <f>IF(L$35=0,0,L$35/PPA!L$11*1000)</f>
        <v>5.7559496873085934</v>
      </c>
      <c r="M149" s="274">
        <f>IF(M$35=0,0,M$35/PPA!M$11*1000)</f>
        <v>5.7067729338732169</v>
      </c>
      <c r="N149" s="274">
        <f>IF(N$35=0,0,N$35/PPA!N$11*1000)</f>
        <v>5.6805468328631328</v>
      </c>
      <c r="O149" s="274">
        <f>IF(O$35=0,0,O$35/PPA!O$11*1000)</f>
        <v>5.7367526384902368</v>
      </c>
      <c r="P149" s="274">
        <f>IF(P$35=0,0,P$35/PPA!P$11*1000)</f>
        <v>5.0066921794601988</v>
      </c>
      <c r="Q149" s="274">
        <f>IF(Q$35=0,0,Q$35/PPA!Q$11*1000)</f>
        <v>5.2919892096992811</v>
      </c>
      <c r="R149" s="274">
        <f>IF(R$35=0,0,R$35/PPA!R$11*1000)</f>
        <v>5.2687497422779597</v>
      </c>
      <c r="S149" s="274">
        <f>IF(S$35=0,0,S$35/PPA!S$11*1000)</f>
        <v>4.890349609653164</v>
      </c>
      <c r="T149" s="274">
        <f>IF(T$35=0,0,T$35/PPA!T$11*1000)</f>
        <v>4.781746712852617</v>
      </c>
      <c r="U149" s="274">
        <f>IF(U$35=0,0,U$35/PPA!U$11*1000)</f>
        <v>4.5900649526246182</v>
      </c>
      <c r="V149" s="274">
        <f>IF(V$35=0,0,V$35/PPA!V$11*1000)</f>
        <v>4.600513088635382</v>
      </c>
      <c r="W149" s="274">
        <f>IF(W$35=0,0,W$35/PPA!W$11*1000)</f>
        <v>4.0527677007764682</v>
      </c>
      <c r="X149" s="274">
        <f>IF(X$35=0,0,X$35/PPA!X$11*1000)</f>
        <v>3.9420361132417403</v>
      </c>
      <c r="Y149" s="274">
        <f>IF(Y$35=0,0,Y$35/PPA!Y$11*1000)</f>
        <v>4.233083038835912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5.410539045635673</v>
      </c>
      <c r="C150" s="274">
        <f>IF(C$36=0,0,C$36/PPA!C$11*1000)</f>
        <v>5.3772282220135255</v>
      </c>
      <c r="D150" s="274">
        <f>IF(D$36=0,0,D$36/PPA!D$11*1000)</f>
        <v>5.3367084858490053</v>
      </c>
      <c r="E150" s="274">
        <f>IF(E$36=0,0,E$36/PPA!E$11*1000)</f>
        <v>5.1736231997087385</v>
      </c>
      <c r="F150" s="274">
        <f>IF(F$36=0,0,F$36/PPA!F$11*1000)</f>
        <v>5.0341378165649777</v>
      </c>
      <c r="G150" s="274">
        <f>IF(G$36=0,0,G$36/PPA!G$11*1000)</f>
        <v>4.9554942225342034</v>
      </c>
      <c r="H150" s="274">
        <f>IF(H$36=0,0,H$36/PPA!H$11*1000)</f>
        <v>4.98150114128482</v>
      </c>
      <c r="I150" s="274">
        <f>IF(I$36=0,0,I$36/PPA!I$11*1000)</f>
        <v>4.9951485889051312</v>
      </c>
      <c r="J150" s="274">
        <f>IF(J$36=0,0,J$36/PPA!J$11*1000)</f>
        <v>5.0424520438587805</v>
      </c>
      <c r="K150" s="274">
        <f>IF(K$36=0,0,K$36/PPA!K$11*1000)</f>
        <v>4.8100617057045074</v>
      </c>
      <c r="L150" s="274">
        <f>IF(L$36=0,0,L$36/PPA!L$11*1000)</f>
        <v>4.5594992415009967</v>
      </c>
      <c r="M150" s="274">
        <f>IF(M$36=0,0,M$36/PPA!M$11*1000)</f>
        <v>4.5205445281749785</v>
      </c>
      <c r="N150" s="274">
        <f>IF(N$36=0,0,N$36/PPA!N$11*1000)</f>
        <v>4.4997698699241147</v>
      </c>
      <c r="O150" s="274">
        <f>IF(O$36=0,0,O$36/PPA!O$11*1000)</f>
        <v>4.5442925537637198</v>
      </c>
      <c r="P150" s="274">
        <f>IF(P$36=0,0,P$36/PPA!P$11*1000)</f>
        <v>3.9659848391329167</v>
      </c>
      <c r="Q150" s="274">
        <f>IF(Q$36=0,0,Q$36/PPA!Q$11*1000)</f>
        <v>4.1919790996188571</v>
      </c>
      <c r="R150" s="274">
        <f>IF(R$36=0,0,R$36/PPA!R$11*1000)</f>
        <v>4.1735702635732528</v>
      </c>
      <c r="S150" s="274">
        <f>IF(S$36=0,0,S$36/PPA!S$11*1000)</f>
        <v>3.8738256147465271</v>
      </c>
      <c r="T150" s="274">
        <f>IF(T$36=0,0,T$36/PPA!T$11*1000)</f>
        <v>3.7877972697318527</v>
      </c>
      <c r="U150" s="274">
        <f>IF(U$36=0,0,U$36/PPA!U$11*1000)</f>
        <v>3.6359591043816271</v>
      </c>
      <c r="V150" s="274">
        <f>IF(V$36=0,0,V$36/PPA!V$11*1000)</f>
        <v>3.6442354568176469</v>
      </c>
      <c r="W150" s="274">
        <f>IF(W$36=0,0,W$36/PPA!W$11*1000)</f>
        <v>3.2103462089694506</v>
      </c>
      <c r="X150" s="274">
        <f>IF(X$36=0,0,X$36/PPA!X$11*1000)</f>
        <v>3.1226316498085152</v>
      </c>
      <c r="Y150" s="274">
        <f>IF(Y$36=0,0,Y$36/PPA!Y$11*1000)</f>
        <v>3.3531806136769502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3.3966962227729671</v>
      </c>
      <c r="C151" s="275">
        <f>IF(C$37=0,0,C$37/PPA!C$11*1000)</f>
        <v>3.3909698082821236</v>
      </c>
      <c r="D151" s="275">
        <f>IF(D$37=0,0,D$37/PPA!D$11*1000)</f>
        <v>3.39253033939714</v>
      </c>
      <c r="E151" s="275">
        <f>IF(E$37=0,0,E$37/PPA!E$11*1000)</f>
        <v>3.2946309238097577</v>
      </c>
      <c r="F151" s="275">
        <f>IF(F$37=0,0,F$37/PPA!F$11*1000)</f>
        <v>3.1839851886948076</v>
      </c>
      <c r="G151" s="275">
        <f>IF(G$37=0,0,G$37/PPA!G$11*1000)</f>
        <v>3.1281230973168799</v>
      </c>
      <c r="H151" s="275">
        <f>IF(H$37=0,0,H$37/PPA!H$11*1000)</f>
        <v>3.1857005847511433</v>
      </c>
      <c r="I151" s="275">
        <f>IF(I$37=0,0,I$37/PPA!I$11*1000)</f>
        <v>3.3763538300442741</v>
      </c>
      <c r="J151" s="275">
        <f>IF(J$37=0,0,J$37/PPA!J$11*1000)</f>
        <v>3.6121472107765875</v>
      </c>
      <c r="K151" s="275">
        <f>IF(K$37=0,0,K$37/PPA!K$11*1000)</f>
        <v>3.1438427794648254</v>
      </c>
      <c r="L151" s="275">
        <f>IF(L$37=0,0,L$37/PPA!L$11*1000)</f>
        <v>2.8303774672680988</v>
      </c>
      <c r="M151" s="275">
        <f>IF(M$37=0,0,M$37/PPA!M$11*1000)</f>
        <v>2.8288530649369137</v>
      </c>
      <c r="N151" s="275">
        <f>IF(N$37=0,0,N$37/PPA!N$11*1000)</f>
        <v>2.812511959918599</v>
      </c>
      <c r="O151" s="275">
        <f>IF(O$37=0,0,O$37/PPA!O$11*1000)</f>
        <v>2.8601551955484239</v>
      </c>
      <c r="P151" s="275">
        <f>IF(P$37=0,0,P$37/PPA!P$11*1000)</f>
        <v>2.552515800361582</v>
      </c>
      <c r="Q151" s="275">
        <f>IF(Q$37=0,0,Q$37/PPA!Q$11*1000)</f>
        <v>2.7644017837459351</v>
      </c>
      <c r="R151" s="275">
        <f>IF(R$37=0,0,R$37/PPA!R$11*1000)</f>
        <v>2.7368238029711196</v>
      </c>
      <c r="S151" s="275">
        <f>IF(S$37=0,0,S$37/PPA!S$11*1000)</f>
        <v>2.6274273428667168</v>
      </c>
      <c r="T151" s="275">
        <f>IF(T$37=0,0,T$37/PPA!T$11*1000)</f>
        <v>2.5959002356220209</v>
      </c>
      <c r="U151" s="275">
        <f>IF(U$37=0,0,U$37/PPA!U$11*1000)</f>
        <v>2.5657065650280226</v>
      </c>
      <c r="V151" s="275">
        <f>IF(V$37=0,0,V$37/PPA!V$11*1000)</f>
        <v>2.537280245767807</v>
      </c>
      <c r="W151" s="275">
        <f>IF(W$37=0,0,W$37/PPA!W$11*1000)</f>
        <v>2.1854324168634638</v>
      </c>
      <c r="X151" s="275">
        <f>IF(X$37=0,0,X$37/PPA!X$11*1000)</f>
        <v>2.134752857618925</v>
      </c>
      <c r="Y151" s="275">
        <f>IF(Y$37=0,0,Y$37/PPA!Y$11*1000)</f>
        <v>2.3685171572915578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18.610747162778864</v>
      </c>
      <c r="C152" s="276">
        <f>IF(C$43=0,0,C$43/PPA!C$11*1000)</f>
        <v>18.619991431086195</v>
      </c>
      <c r="D152" s="276">
        <f>IF(D$43=0,0,D$43/PPA!D$11*1000)</f>
        <v>18.722952623677529</v>
      </c>
      <c r="E152" s="276">
        <f>IF(E$43=0,0,E$43/PPA!E$11*1000)</f>
        <v>18.144591552654958</v>
      </c>
      <c r="F152" s="276">
        <f>IF(F$43=0,0,F$43/PPA!F$11*1000)</f>
        <v>17.466292033591586</v>
      </c>
      <c r="G152" s="276">
        <f>IF(G$43=0,0,G$43/PPA!G$11*1000)</f>
        <v>17.214412799167985</v>
      </c>
      <c r="H152" s="276">
        <f>IF(H$43=0,0,H$43/PPA!H$11*1000)</f>
        <v>17.614306471852164</v>
      </c>
      <c r="I152" s="276">
        <f>IF(I$43=0,0,I$43/PPA!I$11*1000)</f>
        <v>18.918775469786414</v>
      </c>
      <c r="J152" s="276">
        <f>IF(J$43=0,0,J$43/PPA!J$11*1000)</f>
        <v>20.218245786487703</v>
      </c>
      <c r="K152" s="276">
        <f>IF(K$43=0,0,K$43/PPA!K$11*1000)</f>
        <v>17.516507428663214</v>
      </c>
      <c r="L152" s="276">
        <f>IF(L$43=0,0,L$43/PPA!L$11*1000)</f>
        <v>15.417688926616654</v>
      </c>
      <c r="M152" s="276">
        <f>IF(M$43=0,0,M$43/PPA!M$11*1000)</f>
        <v>15.465114707452516</v>
      </c>
      <c r="N152" s="276">
        <f>IF(N$43=0,0,N$43/PPA!N$11*1000)</f>
        <v>15.369225984663652</v>
      </c>
      <c r="O152" s="276">
        <f>IF(O$43=0,0,O$43/PPA!O$11*1000)</f>
        <v>15.68792448112764</v>
      </c>
      <c r="P152" s="276">
        <f>IF(P$43=0,0,P$43/PPA!P$11*1000)</f>
        <v>14.204492697330876</v>
      </c>
      <c r="Q152" s="276">
        <f>IF(Q$43=0,0,Q$43/PPA!Q$11*1000)</f>
        <v>15.774252151756128</v>
      </c>
      <c r="R152" s="276">
        <f>IF(R$43=0,0,R$43/PPA!R$11*1000)</f>
        <v>15.526892259917062</v>
      </c>
      <c r="S152" s="276">
        <f>IF(S$43=0,0,S$43/PPA!S$11*1000)</f>
        <v>15.147914370324296</v>
      </c>
      <c r="T152" s="276">
        <f>IF(T$43=0,0,T$43/PPA!T$11*1000)</f>
        <v>15.126250996689796</v>
      </c>
      <c r="U152" s="276">
        <f>IF(U$43=0,0,U$43/PPA!U$11*1000)</f>
        <v>15.025300936191964</v>
      </c>
      <c r="V152" s="276">
        <f>IF(V$43=0,0,V$43/PPA!V$11*1000)</f>
        <v>14.856132182807002</v>
      </c>
      <c r="W152" s="276">
        <f>IF(W$43=0,0,W$43/PPA!W$11*1000)</f>
        <v>12.944021005533584</v>
      </c>
      <c r="X152" s="276">
        <f>IF(X$43=0,0,X$43/PPA!X$11*1000)</f>
        <v>12.600525005446338</v>
      </c>
      <c r="Y152" s="276">
        <f>IF(Y$43=0,0,Y$43/PPA!Y$11*1000)</f>
        <v>14.009201284993068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194.23004897564499</v>
      </c>
      <c r="C153" s="276">
        <f>IF(C$56=0,0,C$56/PPA!C$11*1000)</f>
        <v>192.93750303544579</v>
      </c>
      <c r="D153" s="276">
        <f>IF(D$56=0,0,D$56/PPA!D$11*1000)</f>
        <v>191.29599861340222</v>
      </c>
      <c r="E153" s="276">
        <f>IF(E$56=0,0,E$56/PPA!E$11*1000)</f>
        <v>185.44919237578412</v>
      </c>
      <c r="F153" s="276">
        <f>IF(F$56=0,0,F$56/PPA!F$11*1000)</f>
        <v>180.59584061119196</v>
      </c>
      <c r="G153" s="276">
        <f>IF(G$56=0,0,G$56/PPA!G$11*1000)</f>
        <v>177.76590099291428</v>
      </c>
      <c r="H153" s="276">
        <f>IF(H$56=0,0,H$56/PPA!H$11*1000)</f>
        <v>178.45415271108644</v>
      </c>
      <c r="I153" s="276">
        <f>IF(I$56=0,0,I$56/PPA!I$11*1000)</f>
        <v>177.93685444136986</v>
      </c>
      <c r="J153" s="276">
        <f>IF(J$56=0,0,J$56/PPA!J$11*1000)</f>
        <v>178.68758974472431</v>
      </c>
      <c r="K153" s="276">
        <f>IF(K$56=0,0,K$56/PPA!K$11*1000)</f>
        <v>171.9105969517031</v>
      </c>
      <c r="L153" s="276">
        <f>IF(L$56=0,0,L$56/PPA!L$11*1000)</f>
        <v>163.88613516956826</v>
      </c>
      <c r="M153" s="276">
        <f>IF(M$56=0,0,M$56/PPA!M$11*1000)</f>
        <v>162.34537974624203</v>
      </c>
      <c r="N153" s="276">
        <f>IF(N$56=0,0,N$56/PPA!N$11*1000)</f>
        <v>161.6189565036791</v>
      </c>
      <c r="O153" s="276">
        <f>IF(O$56=0,0,O$56/PPA!O$11*1000)</f>
        <v>163.08845671554303</v>
      </c>
      <c r="P153" s="276">
        <f>IF(P$56=0,0,P$56/PPA!P$11*1000)</f>
        <v>141.93882717805454</v>
      </c>
      <c r="Q153" s="276">
        <f>IF(Q$56=0,0,Q$56/PPA!Q$11*1000)</f>
        <v>149.456762359576</v>
      </c>
      <c r="R153" s="276">
        <f>IF(R$56=0,0,R$56/PPA!R$11*1000)</f>
        <v>148.93387190364535</v>
      </c>
      <c r="S153" s="276">
        <f>IF(S$56=0,0,S$56/PPA!S$11*1000)</f>
        <v>137.66512887337095</v>
      </c>
      <c r="T153" s="276">
        <f>IF(T$56=0,0,T$56/PPA!T$11*1000)</f>
        <v>134.37249943499017</v>
      </c>
      <c r="U153" s="276">
        <f>IF(U$56=0,0,U$56/PPA!U$11*1000)</f>
        <v>128.58061084826227</v>
      </c>
      <c r="V153" s="276">
        <f>IF(V$56=0,0,V$56/PPA!V$11*1000)</f>
        <v>129.04046717591996</v>
      </c>
      <c r="W153" s="276">
        <f>IF(W$56=0,0,W$56/PPA!W$11*1000)</f>
        <v>113.81724922311417</v>
      </c>
      <c r="X153" s="276">
        <f>IF(X$56=0,0,X$56/PPA!X$11*1000)</f>
        <v>110.69261795586542</v>
      </c>
      <c r="Y153" s="276">
        <f>IF(Y$56=0,0,Y$56/PPA!Y$11*1000)</f>
        <v>118.47596671298939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24.521505555809131</v>
      </c>
      <c r="C154" s="277">
        <f>IF(C$69=0,0,C$69/PPA!C$11*1000)</f>
        <v>24.328263493609981</v>
      </c>
      <c r="D154" s="277">
        <f>IF(D$69=0,0,D$69/PPA!D$11*1000)</f>
        <v>24.062192745223694</v>
      </c>
      <c r="E154" s="277">
        <f>IF(E$69=0,0,E$69/PPA!E$11*1000)</f>
        <v>23.32826534465682</v>
      </c>
      <c r="F154" s="277">
        <f>IF(F$69=0,0,F$69/PPA!F$11*1000)</f>
        <v>22.763720348889088</v>
      </c>
      <c r="G154" s="277">
        <f>IF(G$69=0,0,G$69/PPA!G$11*1000)</f>
        <v>22.401906560241567</v>
      </c>
      <c r="H154" s="277">
        <f>IF(H$69=0,0,H$69/PPA!H$11*1000)</f>
        <v>22.413443549130371</v>
      </c>
      <c r="I154" s="277">
        <f>IF(I$69=0,0,I$69/PPA!I$11*1000)</f>
        <v>22.042905797070194</v>
      </c>
      <c r="J154" s="277">
        <f>IF(J$69=0,0,J$69/PPA!J$11*1000)</f>
        <v>21.861823204154579</v>
      </c>
      <c r="K154" s="277">
        <f>IF(K$69=0,0,K$69/PPA!K$11*1000)</f>
        <v>21.467917806535638</v>
      </c>
      <c r="L154" s="277">
        <f>IF(L$69=0,0,L$69/PPA!L$11*1000)</f>
        <v>20.755096365615135</v>
      </c>
      <c r="M154" s="277">
        <f>IF(M$69=0,0,M$69/PPA!M$11*1000)</f>
        <v>20.516537590496565</v>
      </c>
      <c r="N154" s="277">
        <f>IF(N$69=0,0,N$69/PPA!N$11*1000)</f>
        <v>20.430756725479529</v>
      </c>
      <c r="O154" s="277">
        <f>IF(O$69=0,0,O$69/PPA!O$11*1000)</f>
        <v>20.576092009025299</v>
      </c>
      <c r="P154" s="277">
        <f>IF(P$69=0,0,P$69/PPA!P$11*1000)</f>
        <v>17.783167168453204</v>
      </c>
      <c r="Q154" s="277">
        <f>IF(Q$69=0,0,Q$69/PPA!Q$11*1000)</f>
        <v>18.539913881872806</v>
      </c>
      <c r="R154" s="277">
        <f>IF(R$69=0,0,R$69/PPA!R$11*1000)</f>
        <v>18.518582995108567</v>
      </c>
      <c r="S154" s="277">
        <f>IF(S$69=0,0,S$69/PPA!S$11*1000)</f>
        <v>16.937616928324136</v>
      </c>
      <c r="T154" s="277">
        <f>IF(T$69=0,0,T$69/PPA!T$11*1000)</f>
        <v>16.455334330759264</v>
      </c>
      <c r="U154" s="277">
        <f>IF(U$69=0,0,U$69/PPA!U$11*1000)</f>
        <v>15.621848633081937</v>
      </c>
      <c r="V154" s="277">
        <f>IF(V$69=0,0,V$69/PPA!V$11*1000)</f>
        <v>15.727869780641004</v>
      </c>
      <c r="W154" s="277">
        <f>IF(W$69=0,0,W$69/PPA!W$11*1000)</f>
        <v>13.907776310966847</v>
      </c>
      <c r="X154" s="277">
        <f>IF(X$69=0,0,X$69/PPA!X$11*1000)</f>
        <v>13.523447204472481</v>
      </c>
      <c r="Y154" s="277">
        <f>IF(Y$69=0,0,Y$69/PPA!Y$11*1000)</f>
        <v>14.35666109192864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183.92071547250094</v>
      </c>
      <c r="C156" s="320">
        <f t="shared" si="39"/>
        <v>182.92945936835736</v>
      </c>
      <c r="D156" s="320">
        <f t="shared" si="39"/>
        <v>188.74507763531614</v>
      </c>
      <c r="E156" s="320">
        <f t="shared" si="39"/>
        <v>182.98047543428288</v>
      </c>
      <c r="F156" s="320">
        <f t="shared" si="39"/>
        <v>182.36163255322327</v>
      </c>
      <c r="G156" s="320">
        <f t="shared" si="39"/>
        <v>179.50845027318559</v>
      </c>
      <c r="H156" s="320">
        <f t="shared" si="39"/>
        <v>182.71073811384159</v>
      </c>
      <c r="I156" s="320">
        <f t="shared" si="39"/>
        <v>177.64322918308557</v>
      </c>
      <c r="J156" s="320">
        <f t="shared" si="39"/>
        <v>171.33166374665322</v>
      </c>
      <c r="K156" s="320">
        <f t="shared" si="39"/>
        <v>171.18734623132463</v>
      </c>
      <c r="L156" s="320">
        <f t="shared" si="39"/>
        <v>167.36591260171204</v>
      </c>
      <c r="M156" s="320">
        <f t="shared" si="39"/>
        <v>166.05593544709018</v>
      </c>
      <c r="N156" s="320">
        <f t="shared" si="39"/>
        <v>165.28210478930211</v>
      </c>
      <c r="O156" s="320">
        <f t="shared" si="39"/>
        <v>166.92439486855756</v>
      </c>
      <c r="P156" s="320">
        <f t="shared" si="39"/>
        <v>158.01979944965692</v>
      </c>
      <c r="Q156" s="320">
        <f t="shared" si="39"/>
        <v>153.31189119598332</v>
      </c>
      <c r="R156" s="320">
        <f t="shared" si="39"/>
        <v>151.36120179749355</v>
      </c>
      <c r="S156" s="320">
        <f t="shared" si="39"/>
        <v>147.84173295206267</v>
      </c>
      <c r="T156" s="320">
        <f t="shared" si="39"/>
        <v>112.69253581590293</v>
      </c>
      <c r="U156" s="320">
        <f t="shared" si="39"/>
        <v>130.55766620704685</v>
      </c>
      <c r="V156" s="320">
        <f t="shared" si="39"/>
        <v>119.0510894310307</v>
      </c>
      <c r="W156" s="320">
        <f t="shared" si="39"/>
        <v>110.99923714797046</v>
      </c>
      <c r="X156" s="320">
        <f t="shared" si="39"/>
        <v>121.90967819451095</v>
      </c>
      <c r="Y156" s="320">
        <f t="shared" si="39"/>
        <v>130.95680249783641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6.8101717451116581</v>
      </c>
      <c r="C157" s="330">
        <f>IF(C$84=0,0,C$84/PPA!C$12*1000)</f>
        <v>6.7734677539634056</v>
      </c>
      <c r="D157" s="330">
        <f>IF(D$84=0,0,D$84/PPA!D$12*1000)</f>
        <v>6.9888070598165974</v>
      </c>
      <c r="E157" s="330">
        <f>IF(E$84=0,0,E$84/PPA!E$12*1000)</f>
        <v>6.7753567645060819</v>
      </c>
      <c r="F157" s="330">
        <f>IF(F$84=0,0,F$84/PPA!F$12*1000)</f>
        <v>6.7524424000615824</v>
      </c>
      <c r="G157" s="330">
        <f>IF(G$84=0,0,G$84/PPA!G$12*1000)</f>
        <v>6.646795457045112</v>
      </c>
      <c r="H157" s="330">
        <f>IF(H$84=0,0,H$84/PPA!H$12*1000)</f>
        <v>6.7653689962801913</v>
      </c>
      <c r="I157" s="330">
        <f>IF(I$84=0,0,I$84/PPA!I$12*1000)</f>
        <v>6.5777305018874683</v>
      </c>
      <c r="J157" s="330">
        <f>IF(J$84=0,0,J$84/PPA!J$12*1000)</f>
        <v>6.344027384256786</v>
      </c>
      <c r="K157" s="330">
        <f>IF(K$84=0,0,K$84/PPA!K$12*1000)</f>
        <v>6.3386836302212473</v>
      </c>
      <c r="L157" s="330">
        <f>IF(L$84=0,0,L$84/PPA!L$12*1000)</f>
        <v>6.1971845105421837</v>
      </c>
      <c r="M157" s="330">
        <f>IF(M$84=0,0,M$84/PPA!M$12*1000)</f>
        <v>6.1486789934652162</v>
      </c>
      <c r="N157" s="330">
        <f>IF(N$84=0,0,N$84/PPA!N$12*1000)</f>
        <v>6.1200257791302413</v>
      </c>
      <c r="O157" s="330">
        <f>IF(O$84=0,0,O$84/PPA!O$12*1000)</f>
        <v>6.1808360987619793</v>
      </c>
      <c r="P157" s="330">
        <f>IF(P$84=0,0,P$84/PPA!P$12*1000)</f>
        <v>5.8511188944348769</v>
      </c>
      <c r="Q157" s="330">
        <f>IF(Q$84=0,0,Q$84/PPA!Q$12*1000)</f>
        <v>5.6767956068950429</v>
      </c>
      <c r="R157" s="330">
        <f>IF(R$84=0,0,R$84/PPA!R$12*1000)</f>
        <v>5.6045659519028881</v>
      </c>
      <c r="S157" s="330">
        <f>IF(S$84=0,0,S$84/PPA!S$12*1000)</f>
        <v>5.4742479111752109</v>
      </c>
      <c r="T157" s="330">
        <f>IF(T$84=0,0,T$84/PPA!T$12*1000)</f>
        <v>4.1727519454577742</v>
      </c>
      <c r="U157" s="330">
        <f>IF(U$84=0,0,U$84/PPA!U$12*1000)</f>
        <v>4.8342576703525868</v>
      </c>
      <c r="V157" s="330">
        <f>IF(V$84=0,0,V$84/PPA!V$12*1000)</f>
        <v>4.4081949299947683</v>
      </c>
      <c r="W157" s="330">
        <f>IF(W$84=0,0,W$84/PPA!W$12*1000)</f>
        <v>4.1100528921441279</v>
      </c>
      <c r="X157" s="330">
        <f>IF(X$84=0,0,X$84/PPA!X$12*1000)</f>
        <v>4.514042062972158</v>
      </c>
      <c r="Y157" s="330">
        <f>IF(Y$84=0,0,Y$84/PPA!Y$12*1000)</f>
        <v>4.8490367923383912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3.0028571183897688</v>
      </c>
      <c r="C158" s="331">
        <f>IF(C$85=0,0,C$85/PPA!C$12*1000)</f>
        <v>2.9866729683832771</v>
      </c>
      <c r="D158" s="331">
        <f>IF(D$85=0,0,D$85/PPA!D$12*1000)</f>
        <v>3.0816240491566109</v>
      </c>
      <c r="E158" s="331">
        <f>IF(E$85=0,0,E$85/PPA!E$12*1000)</f>
        <v>2.9875059031413271</v>
      </c>
      <c r="F158" s="331">
        <f>IF(F$85=0,0,F$85/PPA!F$12*1000)</f>
        <v>2.977402110614372</v>
      </c>
      <c r="G158" s="331">
        <f>IF(G$85=0,0,G$85/PPA!G$12*1000)</f>
        <v>2.930818457991978</v>
      </c>
      <c r="H158" s="331">
        <f>IF(H$85=0,0,H$85/PPA!H$12*1000)</f>
        <v>2.9831019259677012</v>
      </c>
      <c r="I158" s="331">
        <f>IF(I$85=0,0,I$85/PPA!I$12*1000)</f>
        <v>2.9003651596041249</v>
      </c>
      <c r="J158" s="331">
        <f>IF(J$85=0,0,J$85/PPA!J$12*1000)</f>
        <v>2.7973167936255567</v>
      </c>
      <c r="K158" s="331">
        <f>IF(K$85=0,0,K$85/PPA!K$12*1000)</f>
        <v>2.7949605344231281</v>
      </c>
      <c r="L158" s="331">
        <f>IF(L$85=0,0,L$85/PPA!L$12*1000)</f>
        <v>2.7325683283705917</v>
      </c>
      <c r="M158" s="331">
        <f>IF(M$85=0,0,M$85/PPA!M$12*1000)</f>
        <v>2.7111804481985118</v>
      </c>
      <c r="N158" s="331">
        <f>IF(N$85=0,0,N$85/PPA!N$12*1000)</f>
        <v>2.6985461840637948</v>
      </c>
      <c r="O158" s="331">
        <f>IF(O$85=0,0,O$85/PPA!O$12*1000)</f>
        <v>2.7253597077181415</v>
      </c>
      <c r="P158" s="331">
        <f>IF(P$85=0,0,P$85/PPA!P$12*1000)</f>
        <v>2.5799751724779103</v>
      </c>
      <c r="Q158" s="331">
        <f>IF(Q$85=0,0,Q$85/PPA!Q$12*1000)</f>
        <v>2.5031095742988572</v>
      </c>
      <c r="R158" s="331">
        <f>IF(R$85=0,0,R$85/PPA!R$12*1000)</f>
        <v>2.4712608424650808</v>
      </c>
      <c r="S158" s="331">
        <f>IF(S$85=0,0,S$85/PPA!S$12*1000)</f>
        <v>2.4137987885110639</v>
      </c>
      <c r="T158" s="331">
        <f>IF(T$85=0,0,T$85/PPA!T$12*1000)</f>
        <v>1.839920981682553</v>
      </c>
      <c r="U158" s="331">
        <f>IF(U$85=0,0,U$85/PPA!U$12*1000)</f>
        <v>2.1316033722598258</v>
      </c>
      <c r="V158" s="331">
        <f>IF(V$85=0,0,V$85/PPA!V$12*1000)</f>
        <v>1.9437365194623941</v>
      </c>
      <c r="W158" s="331">
        <f>IF(W$85=0,0,W$85/PPA!W$12*1000)</f>
        <v>1.8122746453483294</v>
      </c>
      <c r="X158" s="331">
        <f>IF(X$85=0,0,X$85/PPA!X$12*1000)</f>
        <v>1.9904084432579221</v>
      </c>
      <c r="Y158" s="331">
        <f>IF(Y$85=0,0,Y$85/PPA!Y$12*1000)</f>
        <v>2.1381200348815126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23.292081477376676</v>
      </c>
      <c r="C159" s="331">
        <f>IF(C$86=0,0,C$86/PPA!C$12*1000)</f>
        <v>23.166546852940272</v>
      </c>
      <c r="D159" s="331">
        <f>IF(D$86=0,0,D$86/PPA!D$12*1000)</f>
        <v>23.903048199006097</v>
      </c>
      <c r="E159" s="331">
        <f>IF(E$86=0,0,E$86/PPA!E$12*1000)</f>
        <v>23.173007627957169</v>
      </c>
      <c r="F159" s="331">
        <f>IF(F$86=0,0,F$86/PPA!F$12*1000)</f>
        <v>23.094636147233977</v>
      </c>
      <c r="G159" s="331">
        <f>IF(G$86=0,0,G$86/PPA!G$12*1000)</f>
        <v>22.73330352646099</v>
      </c>
      <c r="H159" s="331">
        <f>IF(H$86=0,0,H$86/PPA!H$12*1000)</f>
        <v>23.13884756268985</v>
      </c>
      <c r="I159" s="331">
        <f>IF(I$86=0,0,I$86/PPA!I$12*1000)</f>
        <v>22.49708825569077</v>
      </c>
      <c r="J159" s="331">
        <f>IF(J$86=0,0,J$86/PPA!J$12*1000)</f>
        <v>21.697779183745833</v>
      </c>
      <c r="K159" s="331">
        <f>IF(K$86=0,0,K$86/PPA!K$12*1000)</f>
        <v>21.679502529492574</v>
      </c>
      <c r="L159" s="331">
        <f>IF(L$86=0,0,L$86/PPA!L$12*1000)</f>
        <v>21.195548651690938</v>
      </c>
      <c r="M159" s="331">
        <f>IF(M$86=0,0,M$86/PPA!M$12*1000)</f>
        <v>21.029650565982621</v>
      </c>
      <c r="N159" s="331">
        <f>IF(N$86=0,0,N$86/PPA!N$12*1000)</f>
        <v>20.931651128103812</v>
      </c>
      <c r="O159" s="331">
        <f>IF(O$86=0,0,O$86/PPA!O$12*1000)</f>
        <v>21.139633976780786</v>
      </c>
      <c r="P159" s="331">
        <f>IF(P$86=0,0,P$86/PPA!P$12*1000)</f>
        <v>20.01193848316974</v>
      </c>
      <c r="Q159" s="331">
        <f>IF(Q$86=0,0,Q$86/PPA!Q$12*1000)</f>
        <v>19.415719713841863</v>
      </c>
      <c r="R159" s="331">
        <f>IF(R$86=0,0,R$86/PPA!R$12*1000)</f>
        <v>19.168680568262655</v>
      </c>
      <c r="S159" s="331">
        <f>IF(S$86=0,0,S$86/PPA!S$12*1000)</f>
        <v>18.722968105169489</v>
      </c>
      <c r="T159" s="331">
        <f>IF(T$86=0,0,T$86/PPA!T$12*1000)</f>
        <v>14.271604584458377</v>
      </c>
      <c r="U159" s="331">
        <f>IF(U$86=0,0,U$86/PPA!U$12*1000)</f>
        <v>16.534079866827117</v>
      </c>
      <c r="V159" s="331">
        <f>IF(V$86=0,0,V$86/PPA!V$12*1000)</f>
        <v>15.076864331842696</v>
      </c>
      <c r="W159" s="331">
        <f>IF(W$86=0,0,W$86/PPA!W$12*1000)</f>
        <v>14.057161907680937</v>
      </c>
      <c r="X159" s="331">
        <f>IF(X$86=0,0,X$86/PPA!X$12*1000)</f>
        <v>15.438881640323315</v>
      </c>
      <c r="Y159" s="331">
        <f>IF(Y$86=0,0,Y$86/PPA!Y$12*1000)</f>
        <v>16.584627272434702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10.28475770024461</v>
      </c>
      <c r="C160" s="331">
        <f>IF(C$87=0,0,C$87/PPA!C$12*1000)</f>
        <v>10.229327137004748</v>
      </c>
      <c r="D160" s="331">
        <f>IF(D$87=0,0,D$87/PPA!D$12*1000)</f>
        <v>10.554533705492341</v>
      </c>
      <c r="E160" s="331">
        <f>IF(E$87=0,0,E$87/PPA!E$12*1000)</f>
        <v>10.232179930803756</v>
      </c>
      <c r="F160" s="331">
        <f>IF(F$87=0,0,F$87/PPA!F$12*1000)</f>
        <v>10.197574535376546</v>
      </c>
      <c r="G160" s="331">
        <f>IF(G$87=0,0,G$87/PPA!G$12*1000)</f>
        <v>10.03802595842974</v>
      </c>
      <c r="H160" s="331">
        <f>IF(H$87=0,0,H$87/PPA!H$12*1000)</f>
        <v>10.217096349946457</v>
      </c>
      <c r="I160" s="331">
        <f>IF(I$87=0,0,I$87/PPA!I$12*1000)</f>
        <v>9.933723694704236</v>
      </c>
      <c r="J160" s="331">
        <f>IF(J$87=0,0,J$87/PPA!J$12*1000)</f>
        <v>9.5807839997033479</v>
      </c>
      <c r="K160" s="331">
        <f>IF(K$87=0,0,K$87/PPA!K$12*1000)</f>
        <v>9.5727138338511182</v>
      </c>
      <c r="L160" s="331">
        <f>IF(L$87=0,0,L$87/PPA!L$12*1000)</f>
        <v>9.3590211084449368</v>
      </c>
      <c r="M160" s="331">
        <f>IF(M$87=0,0,M$87/PPA!M$12*1000)</f>
        <v>9.2857678177889795</v>
      </c>
      <c r="N160" s="331">
        <f>IF(N$87=0,0,N$87/PPA!N$12*1000)</f>
        <v>9.2424955806416644</v>
      </c>
      <c r="O160" s="331">
        <f>IF(O$87=0,0,O$87/PPA!O$12*1000)</f>
        <v>9.3343316497592728</v>
      </c>
      <c r="P160" s="331">
        <f>IF(P$87=0,0,P$87/PPA!P$12*1000)</f>
        <v>8.8363909688153015</v>
      </c>
      <c r="Q160" s="331">
        <f>IF(Q$87=0,0,Q$87/PPA!Q$12*1000)</f>
        <v>8.5731270099960284</v>
      </c>
      <c r="R160" s="331">
        <f>IF(R$87=0,0,R$87/PPA!R$12*1000)</f>
        <v>8.4640453996974649</v>
      </c>
      <c r="S160" s="331">
        <f>IF(S$87=0,0,S$87/PPA!S$12*1000)</f>
        <v>8.2672383993722711</v>
      </c>
      <c r="T160" s="331">
        <f>IF(T$87=0,0,T$87/PPA!T$12*1000)</f>
        <v>6.3017122487494408</v>
      </c>
      <c r="U160" s="331">
        <f>IF(U$87=0,0,U$87/PPA!U$12*1000)</f>
        <v>7.3007217234739699</v>
      </c>
      <c r="V160" s="331">
        <f>IF(V$87=0,0,V$87/PPA!V$12*1000)</f>
        <v>6.6572795000340426</v>
      </c>
      <c r="W160" s="331">
        <f>IF(W$87=0,0,W$87/PPA!W$12*1000)</f>
        <v>6.2070238039494363</v>
      </c>
      <c r="X160" s="331">
        <f>IF(X$87=0,0,X$87/PPA!X$12*1000)</f>
        <v>6.8171304049278048</v>
      </c>
      <c r="Y160" s="331">
        <f>IF(Y$87=0,0,Y$87/PPA!Y$12*1000)</f>
        <v>7.323041232340314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33.085808980168238</v>
      </c>
      <c r="C161" s="332">
        <f>IF(C$88=0,0,C$88/PPA!C$12*1000)</f>
        <v>32.757026722308481</v>
      </c>
      <c r="D161" s="332">
        <f>IF(D$88=0,0,D$88/PPA!D$12*1000)</f>
        <v>33.478773347375757</v>
      </c>
      <c r="E161" s="332">
        <f>IF(E$88=0,0,E$88/PPA!E$12*1000)</f>
        <v>32.512871940835716</v>
      </c>
      <c r="F161" s="332">
        <f>IF(F$88=0,0,F$88/PPA!F$12*1000)</f>
        <v>32.651656000080571</v>
      </c>
      <c r="G161" s="332">
        <f>IF(G$88=0,0,G$88/PPA!G$12*1000)</f>
        <v>32.046371618507294</v>
      </c>
      <c r="H161" s="332">
        <f>IF(H$88=0,0,H$88/PPA!H$12*1000)</f>
        <v>32.254342929584517</v>
      </c>
      <c r="I161" s="332">
        <f>IF(I$88=0,0,I$88/PPA!I$12*1000)</f>
        <v>30.18900450968809</v>
      </c>
      <c r="J161" s="332">
        <f>IF(J$88=0,0,J$88/PPA!J$12*1000)</f>
        <v>28.529744924065227</v>
      </c>
      <c r="K161" s="332">
        <f>IF(K$88=0,0,K$88/PPA!K$12*1000)</f>
        <v>29.677741326154646</v>
      </c>
      <c r="L161" s="332">
        <f>IF(L$88=0,0,L$88/PPA!L$12*1000)</f>
        <v>30.472042894330794</v>
      </c>
      <c r="M161" s="332">
        <f>IF(M$88=0,0,M$88/PPA!M$12*1000)</f>
        <v>29.994384388470621</v>
      </c>
      <c r="N161" s="332">
        <f>IF(N$88=0,0,N$88/PPA!N$12*1000)</f>
        <v>29.885656892222816</v>
      </c>
      <c r="O161" s="332">
        <f>IF(O$88=0,0,O$88/PPA!O$12*1000)</f>
        <v>29.955935574024796</v>
      </c>
      <c r="P161" s="332">
        <f>IF(P$88=0,0,P$88/PPA!P$12*1000)</f>
        <v>27.609301490853142</v>
      </c>
      <c r="Q161" s="332">
        <f>IF(Q$88=0,0,Q$88/PPA!Q$12*1000)</f>
        <v>25.755093504057935</v>
      </c>
      <c r="R161" s="332">
        <f>IF(R$88=0,0,R$88/PPA!R$12*1000)</f>
        <v>25.656431880190127</v>
      </c>
      <c r="S161" s="332">
        <f>IF(S$88=0,0,S$88/PPA!S$12*1000)</f>
        <v>24.279465175743084</v>
      </c>
      <c r="T161" s="332">
        <f>IF(T$88=0,0,T$88/PPA!T$12*1000)</f>
        <v>18.212666397294893</v>
      </c>
      <c r="U161" s="332">
        <f>IF(U$88=0,0,U$88/PPA!U$12*1000)</f>
        <v>20.763939657912871</v>
      </c>
      <c r="V161" s="332">
        <f>IF(V$88=0,0,V$88/PPA!V$12*1000)</f>
        <v>19.026869971276266</v>
      </c>
      <c r="W161" s="332">
        <f>IF(W$88=0,0,W$88/PPA!W$12*1000)</f>
        <v>17.649470003428515</v>
      </c>
      <c r="X161" s="332">
        <f>IF(X$88=0,0,X$88/PPA!X$12*1000)</f>
        <v>19.431034783438491</v>
      </c>
      <c r="Y161" s="332">
        <f>IF(Y$88=0,0,Y$88/PPA!Y$12*1000)</f>
        <v>20.587180746107162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107.44503845121</v>
      </c>
      <c r="C162" s="333">
        <f>IF(C$94=0,0,C$94/PPA!C$12*1000)</f>
        <v>107.01641793375718</v>
      </c>
      <c r="D162" s="333">
        <f>IF(D$94=0,0,D$94/PPA!D$12*1000)</f>
        <v>110.73829127446875</v>
      </c>
      <c r="E162" s="333">
        <f>IF(E$94=0,0,E$94/PPA!E$12*1000)</f>
        <v>107.29955326703882</v>
      </c>
      <c r="F162" s="333">
        <f>IF(F$94=0,0,F$94/PPA!F$12*1000)</f>
        <v>106.68792135985622</v>
      </c>
      <c r="G162" s="333">
        <f>IF(G$94=0,0,G$94/PPA!G$12*1000)</f>
        <v>105.11313525475049</v>
      </c>
      <c r="H162" s="333">
        <f>IF(H$94=0,0,H$94/PPA!H$12*1000)</f>
        <v>107.35198034937287</v>
      </c>
      <c r="I162" s="333">
        <f>IF(I$94=0,0,I$94/PPA!I$12*1000)</f>
        <v>105.54531706151089</v>
      </c>
      <c r="J162" s="333">
        <f>IF(J$94=0,0,J$94/PPA!J$12*1000)</f>
        <v>102.38201146125647</v>
      </c>
      <c r="K162" s="333">
        <f>IF(K$94=0,0,K$94/PPA!K$12*1000)</f>
        <v>101.12374437718189</v>
      </c>
      <c r="L162" s="333">
        <f>IF(L$94=0,0,L$94/PPA!L$12*1000)</f>
        <v>97.409547108332589</v>
      </c>
      <c r="M162" s="333">
        <f>IF(M$94=0,0,M$94/PPA!M$12*1000)</f>
        <v>96.886273233184212</v>
      </c>
      <c r="N162" s="333">
        <f>IF(N$94=0,0,N$94/PPA!N$12*1000)</f>
        <v>96.403729225139784</v>
      </c>
      <c r="O162" s="333">
        <f>IF(O$94=0,0,O$94/PPA!O$12*1000)</f>
        <v>97.588297861512586</v>
      </c>
      <c r="P162" s="333">
        <f>IF(P$94=0,0,P$94/PPA!P$12*1000)</f>
        <v>93.131074439905944</v>
      </c>
      <c r="Q162" s="333">
        <f>IF(Q$94=0,0,Q$94/PPA!Q$12*1000)</f>
        <v>91.388045786893613</v>
      </c>
      <c r="R162" s="333">
        <f>IF(R$94=0,0,R$94/PPA!R$12*1000)</f>
        <v>89.996217154975341</v>
      </c>
      <c r="S162" s="333">
        <f>IF(S$94=0,0,S$94/PPA!S$12*1000)</f>
        <v>88.684014572091556</v>
      </c>
      <c r="T162" s="333">
        <f>IF(T$94=0,0,T$94/PPA!T$12*1000)</f>
        <v>67.893879658259891</v>
      </c>
      <c r="U162" s="333">
        <f>IF(U$94=0,0,U$94/PPA!U$12*1000)</f>
        <v>78.993063916220493</v>
      </c>
      <c r="V162" s="333">
        <f>IF(V$94=0,0,V$94/PPA!V$12*1000)</f>
        <v>71.938144178420544</v>
      </c>
      <c r="W162" s="333">
        <f>IF(W$94=0,0,W$94/PPA!W$12*1000)</f>
        <v>67.163253895419118</v>
      </c>
      <c r="X162" s="333">
        <f>IF(X$94=0,0,X$94/PPA!X$12*1000)</f>
        <v>73.718180859591257</v>
      </c>
      <c r="Y162" s="333">
        <f>IF(Y$94=0,0,Y$94/PPA!Y$12*1000)</f>
        <v>79.474796419734332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NL: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23.432201522315761</v>
      </c>
      <c r="C5" s="223">
        <v>22.45131636623254</v>
      </c>
      <c r="D5" s="223">
        <v>20.94332675091529</v>
      </c>
      <c r="E5" s="223">
        <v>21.336779461520191</v>
      </c>
      <c r="F5" s="223">
        <v>20.45814074842194</v>
      </c>
      <c r="G5" s="223">
        <v>19.79753138506112</v>
      </c>
      <c r="H5" s="223">
        <v>28.33969309368986</v>
      </c>
      <c r="I5" s="223">
        <v>22.4273122147784</v>
      </c>
      <c r="J5" s="223">
        <v>22.977098499884811</v>
      </c>
      <c r="K5" s="223">
        <v>11.196433551433969</v>
      </c>
      <c r="L5" s="223">
        <v>14.47911579797273</v>
      </c>
      <c r="M5" s="223">
        <v>5.0373718526144193</v>
      </c>
      <c r="N5" s="223">
        <v>5.8111218195835503</v>
      </c>
      <c r="O5" s="223">
        <v>6.0698270656629791</v>
      </c>
      <c r="P5" s="223">
        <v>5.9749089715336412</v>
      </c>
      <c r="Q5" s="223">
        <v>6.285924310924953</v>
      </c>
      <c r="R5" s="223">
        <v>4.2408036418163979</v>
      </c>
      <c r="S5" s="223">
        <v>5.0966952753091492</v>
      </c>
      <c r="T5" s="223">
        <v>4.7985736289928704</v>
      </c>
      <c r="U5" s="223">
        <v>4.3876726678690217</v>
      </c>
      <c r="V5" s="223">
        <v>4.7733829197722502</v>
      </c>
      <c r="W5" s="223">
        <v>4.3281370337542597</v>
      </c>
      <c r="X5" s="223">
        <v>4.2662653421259487</v>
      </c>
      <c r="Y5" s="223">
        <v>4.5700217133900596</v>
      </c>
      <c r="DA5" s="89" t="s">
        <v>1941</v>
      </c>
    </row>
    <row r="6" spans="1:105" ht="12" customHeight="1" x14ac:dyDescent="0.25">
      <c r="A6" s="55" t="s">
        <v>91</v>
      </c>
      <c r="B6" s="259">
        <v>8.2466863418031874E-2</v>
      </c>
      <c r="C6" s="259">
        <v>7.903587806323506E-2</v>
      </c>
      <c r="D6" s="259">
        <v>7.3766929035811377E-2</v>
      </c>
      <c r="E6" s="259">
        <v>7.5148151320823364E-2</v>
      </c>
      <c r="F6" s="259">
        <v>7.201544269058803E-2</v>
      </c>
      <c r="G6" s="259">
        <v>6.9698963448387261E-2</v>
      </c>
      <c r="H6" s="259">
        <v>9.9445174755715959E-2</v>
      </c>
      <c r="I6" s="259">
        <v>7.9067731333175545E-2</v>
      </c>
      <c r="J6" s="259">
        <v>8.1467124460302173E-2</v>
      </c>
      <c r="K6" s="259">
        <v>3.9504209896023247E-2</v>
      </c>
      <c r="L6" s="259">
        <v>5.0919695186977983E-2</v>
      </c>
      <c r="M6" s="259">
        <v>1.7723504047655179E-2</v>
      </c>
      <c r="N6" s="259">
        <v>2.044379546578446E-2</v>
      </c>
      <c r="O6" s="259">
        <v>2.1363039557309359E-2</v>
      </c>
      <c r="P6" s="259">
        <v>2.106143543675322E-2</v>
      </c>
      <c r="Q6" s="259">
        <v>2.2208780019729951E-2</v>
      </c>
      <c r="R6" s="259">
        <v>1.497556534339264E-2</v>
      </c>
      <c r="S6" s="259">
        <v>1.8035068864346561E-2</v>
      </c>
      <c r="T6" s="259">
        <v>1.6995111261833461E-2</v>
      </c>
      <c r="U6" s="259">
        <v>1.556227342480491E-2</v>
      </c>
      <c r="V6" s="259">
        <v>1.6921424874041021E-2</v>
      </c>
      <c r="W6" s="259">
        <v>1.5339851636196529E-2</v>
      </c>
      <c r="X6" s="259">
        <v>1.512022309475242E-2</v>
      </c>
      <c r="Y6" s="259">
        <v>1.6237319393744891E-2</v>
      </c>
      <c r="DA6" s="67" t="s">
        <v>1942</v>
      </c>
    </row>
    <row r="7" spans="1:105" ht="12" customHeight="1" x14ac:dyDescent="0.25">
      <c r="A7" s="173" t="s">
        <v>92</v>
      </c>
      <c r="B7" s="224">
        <v>3.000412831327872E-2</v>
      </c>
      <c r="C7" s="224">
        <v>2.8755824199849879E-2</v>
      </c>
      <c r="D7" s="224">
        <v>2.683880909654018E-2</v>
      </c>
      <c r="E7" s="224">
        <v>2.7341342707629331E-2</v>
      </c>
      <c r="F7" s="224">
        <v>2.6201561372267632E-2</v>
      </c>
      <c r="G7" s="224">
        <v>2.5358750847684939E-2</v>
      </c>
      <c r="H7" s="224">
        <v>3.6839482990459547E-2</v>
      </c>
      <c r="I7" s="224">
        <v>2.897215776395173E-2</v>
      </c>
      <c r="J7" s="224">
        <v>2.9640390749798809E-2</v>
      </c>
      <c r="K7" s="224">
        <v>1.4372916993661311E-2</v>
      </c>
      <c r="L7" s="224">
        <v>1.8526241992720991E-2</v>
      </c>
      <c r="M7" s="224">
        <v>6.4483874803280567E-3</v>
      </c>
      <c r="N7" s="224">
        <v>7.4381180142192634E-3</v>
      </c>
      <c r="O7" s="224">
        <v>7.772568926139185E-3</v>
      </c>
      <c r="P7" s="224">
        <v>7.6628355331385591E-3</v>
      </c>
      <c r="Q7" s="224">
        <v>8.0802768260452087E-3</v>
      </c>
      <c r="R7" s="224">
        <v>5.4485979641223301E-3</v>
      </c>
      <c r="S7" s="224">
        <v>6.5617448986952914E-3</v>
      </c>
      <c r="T7" s="224">
        <v>6.1833744835625903E-3</v>
      </c>
      <c r="U7" s="224">
        <v>5.6620614551235156E-3</v>
      </c>
      <c r="V7" s="224">
        <v>6.1565649779911297E-3</v>
      </c>
      <c r="W7" s="224">
        <v>5.581137171011415E-3</v>
      </c>
      <c r="X7" s="224">
        <v>5.5012291611075646E-3</v>
      </c>
      <c r="Y7" s="224">
        <v>5.9076651440472293E-3</v>
      </c>
      <c r="DA7" s="177" t="s">
        <v>1943</v>
      </c>
    </row>
    <row r="8" spans="1:105" ht="12" customHeight="1" x14ac:dyDescent="0.25">
      <c r="A8" s="173" t="s">
        <v>93</v>
      </c>
      <c r="B8" s="224">
        <v>0.94302211168963079</v>
      </c>
      <c r="C8" s="224">
        <v>0.90378823131205832</v>
      </c>
      <c r="D8" s="224">
        <v>0.84353693482416903</v>
      </c>
      <c r="E8" s="224">
        <v>0.85933143823970637</v>
      </c>
      <c r="F8" s="224">
        <v>0.82350840113912371</v>
      </c>
      <c r="G8" s="224">
        <v>0.79701908099132068</v>
      </c>
      <c r="H8" s="224">
        <v>1.1339597022349319</v>
      </c>
      <c r="I8" s="224">
        <v>0.89935269741783297</v>
      </c>
      <c r="J8" s="224">
        <v>0.92705495749161815</v>
      </c>
      <c r="K8" s="224">
        <v>0.45173712073827449</v>
      </c>
      <c r="L8" s="224">
        <v>0.58227506772516324</v>
      </c>
      <c r="M8" s="224">
        <v>0.20267117628612219</v>
      </c>
      <c r="N8" s="224">
        <v>0.2337781549101515</v>
      </c>
      <c r="O8" s="224">
        <v>0.24428986189667529</v>
      </c>
      <c r="P8" s="224">
        <v>0.2408409693006347</v>
      </c>
      <c r="Q8" s="224">
        <v>0.25396104282628551</v>
      </c>
      <c r="R8" s="224">
        <v>0.17124804640968391</v>
      </c>
      <c r="S8" s="224">
        <v>0.2062339710764993</v>
      </c>
      <c r="T8" s="224">
        <v>0.19434188528904409</v>
      </c>
      <c r="U8" s="224">
        <v>0.1779571495687812</v>
      </c>
      <c r="V8" s="224">
        <v>0.19349926935655051</v>
      </c>
      <c r="W8" s="224">
        <v>0.17541371992824761</v>
      </c>
      <c r="X8" s="224">
        <v>0.17290223152726339</v>
      </c>
      <c r="Y8" s="224">
        <v>0.1856764109633908</v>
      </c>
      <c r="DA8" s="177" t="s">
        <v>1944</v>
      </c>
    </row>
    <row r="9" spans="1:105" ht="12" customHeight="1" x14ac:dyDescent="0.25">
      <c r="A9" s="173" t="s">
        <v>94</v>
      </c>
      <c r="B9" s="224">
        <v>0.33101376611673849</v>
      </c>
      <c r="C9" s="224">
        <v>0.31724213304242488</v>
      </c>
      <c r="D9" s="224">
        <v>0.2960930970689859</v>
      </c>
      <c r="E9" s="224">
        <v>0.30163718558474012</v>
      </c>
      <c r="F9" s="224">
        <v>0.28906280553848918</v>
      </c>
      <c r="G9" s="224">
        <v>0.27976468886094291</v>
      </c>
      <c r="H9" s="224">
        <v>0.40642327212914792</v>
      </c>
      <c r="I9" s="224">
        <v>0.31962878420732888</v>
      </c>
      <c r="J9" s="224">
        <v>0.32700091363495781</v>
      </c>
      <c r="K9" s="224">
        <v>0.1585659591400144</v>
      </c>
      <c r="L9" s="224">
        <v>0.20438657873912139</v>
      </c>
      <c r="M9" s="224">
        <v>7.1140377849229608E-2</v>
      </c>
      <c r="N9" s="224">
        <v>8.2059356332569486E-2</v>
      </c>
      <c r="O9" s="224">
        <v>8.5749110448398808E-2</v>
      </c>
      <c r="P9" s="224">
        <v>8.4538501584623546E-2</v>
      </c>
      <c r="Q9" s="224">
        <v>8.9143828326827795E-2</v>
      </c>
      <c r="R9" s="224">
        <v>6.0110425916354231E-2</v>
      </c>
      <c r="S9" s="224">
        <v>7.2390967954005403E-2</v>
      </c>
      <c r="T9" s="224">
        <v>6.8216681842690488E-2</v>
      </c>
      <c r="U9" s="224">
        <v>6.2465413648274397E-2</v>
      </c>
      <c r="V9" s="224">
        <v>6.7920912030140765E-2</v>
      </c>
      <c r="W9" s="224">
        <v>6.157263476882955E-2</v>
      </c>
      <c r="X9" s="224">
        <v>6.0691067704957892E-2</v>
      </c>
      <c r="Y9" s="224">
        <v>6.5174980851625638E-2</v>
      </c>
      <c r="DA9" s="177" t="s">
        <v>1945</v>
      </c>
    </row>
    <row r="10" spans="1:105" ht="12" customHeight="1" x14ac:dyDescent="0.25">
      <c r="A10" s="56" t="s">
        <v>95</v>
      </c>
      <c r="B10" s="260">
        <v>0.31508938668241881</v>
      </c>
      <c r="C10" s="260">
        <v>0.30294276832625239</v>
      </c>
      <c r="D10" s="260">
        <v>0.28390953129238838</v>
      </c>
      <c r="E10" s="260">
        <v>0.29046783713801921</v>
      </c>
      <c r="F10" s="260">
        <v>0.27741222583985881</v>
      </c>
      <c r="G10" s="260">
        <v>0.26684526826432498</v>
      </c>
      <c r="H10" s="260">
        <v>0.39157176917034681</v>
      </c>
      <c r="I10" s="260">
        <v>0.32050536835300708</v>
      </c>
      <c r="J10" s="260">
        <v>0.34287309838482011</v>
      </c>
      <c r="K10" s="260">
        <v>0.15510486108711311</v>
      </c>
      <c r="L10" s="260">
        <v>0.19292388539285971</v>
      </c>
      <c r="M10" s="260">
        <v>6.764792373020867E-2</v>
      </c>
      <c r="N10" s="260">
        <v>7.7942471269797087E-2</v>
      </c>
      <c r="O10" s="260">
        <v>8.1824500198631661E-2</v>
      </c>
      <c r="P10" s="260">
        <v>8.1518168747289996E-2</v>
      </c>
      <c r="Q10" s="260">
        <v>8.622447953278492E-2</v>
      </c>
      <c r="R10" s="260">
        <v>5.8084042980581799E-2</v>
      </c>
      <c r="S10" s="260">
        <v>7.1257722898336928E-2</v>
      </c>
      <c r="T10" s="260">
        <v>6.7244338779248472E-2</v>
      </c>
      <c r="U10" s="260">
        <v>6.2795078413360003E-2</v>
      </c>
      <c r="V10" s="260">
        <v>6.758949385230012E-2</v>
      </c>
      <c r="W10" s="260">
        <v>5.9711170383639663E-2</v>
      </c>
      <c r="X10" s="260">
        <v>5.9193495182602703E-2</v>
      </c>
      <c r="Y10" s="260">
        <v>6.5143232930077719E-2</v>
      </c>
      <c r="DA10" s="68" t="s">
        <v>1946</v>
      </c>
    </row>
    <row r="11" spans="1:105" ht="12" customHeight="1" x14ac:dyDescent="0.25">
      <c r="A11" s="37" t="s">
        <v>159</v>
      </c>
      <c r="B11" s="226">
        <v>2.7213598832657602E-4</v>
      </c>
      <c r="C11" s="226">
        <v>2.7226924138916848E-4</v>
      </c>
      <c r="D11" s="226">
        <v>2.3619336693316581E-4</v>
      </c>
      <c r="E11" s="226">
        <v>2.5361352090311922E-4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2.3010532081249369E-5</v>
      </c>
      <c r="R11" s="226">
        <v>1.316802646791741E-5</v>
      </c>
      <c r="S11" s="226">
        <v>2.006227708323378E-5</v>
      </c>
      <c r="T11" s="226">
        <v>2.3167297597291079E-5</v>
      </c>
      <c r="U11" s="226">
        <v>2.6311949126043041E-5</v>
      </c>
      <c r="V11" s="226">
        <v>1.9915322383486031E-5</v>
      </c>
      <c r="W11" s="226">
        <v>1.1262079753440321E-5</v>
      </c>
      <c r="X11" s="226">
        <v>8.7262120987165001E-6</v>
      </c>
      <c r="Y11" s="226">
        <v>1.2624743529059321E-5</v>
      </c>
      <c r="DA11" s="69" t="s">
        <v>1947</v>
      </c>
    </row>
    <row r="12" spans="1:105" ht="12" customHeight="1" x14ac:dyDescent="0.25">
      <c r="A12" s="37" t="s">
        <v>35</v>
      </c>
      <c r="B12" s="226">
        <v>0.14521793272306649</v>
      </c>
      <c r="C12" s="226">
        <v>0.1369412538733869</v>
      </c>
      <c r="D12" s="226">
        <v>0.1251954664073136</v>
      </c>
      <c r="E12" s="226">
        <v>0.1249624924826031</v>
      </c>
      <c r="F12" s="226">
        <v>0.1220295454256501</v>
      </c>
      <c r="G12" s="226">
        <v>0.1217229691918856</v>
      </c>
      <c r="H12" s="226">
        <v>0.16845605777551079</v>
      </c>
      <c r="I12" s="226">
        <v>0.11064300995796331</v>
      </c>
      <c r="J12" s="226">
        <v>9.4103157372362287E-2</v>
      </c>
      <c r="K12" s="226">
        <v>6.1170361171959578E-2</v>
      </c>
      <c r="L12" s="226">
        <v>9.3925206927582869E-2</v>
      </c>
      <c r="M12" s="226">
        <v>3.1407871551073413E-2</v>
      </c>
      <c r="N12" s="226">
        <v>3.6444799876406517E-2</v>
      </c>
      <c r="O12" s="226">
        <v>3.7202310133276753E-2</v>
      </c>
      <c r="P12" s="226">
        <v>3.4779850990819913E-2</v>
      </c>
      <c r="Q12" s="226">
        <v>3.5389860290135543E-2</v>
      </c>
      <c r="R12" s="226">
        <v>2.4140411555820571E-2</v>
      </c>
      <c r="S12" s="226">
        <v>2.6344931272634039E-2</v>
      </c>
      <c r="T12" s="226">
        <v>2.427013116504969E-2</v>
      </c>
      <c r="U12" s="226">
        <v>2.0306967856739491E-2</v>
      </c>
      <c r="V12" s="226">
        <v>2.3050844908691859E-2</v>
      </c>
      <c r="W12" s="226">
        <v>2.2801260487912391E-2</v>
      </c>
      <c r="X12" s="226">
        <v>2.2102763613479341E-2</v>
      </c>
      <c r="Y12" s="226">
        <v>2.1360302269405392E-2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1950</v>
      </c>
    </row>
    <row r="15" spans="1:105" ht="12" customHeight="1" x14ac:dyDescent="0.25">
      <c r="A15" s="37" t="s">
        <v>40</v>
      </c>
      <c r="B15" s="226">
        <v>0.16959931797102579</v>
      </c>
      <c r="C15" s="226">
        <v>0.16572924521147631</v>
      </c>
      <c r="D15" s="226">
        <v>0.15847787151814149</v>
      </c>
      <c r="E15" s="226">
        <v>0.16525173113451291</v>
      </c>
      <c r="F15" s="226">
        <v>0.15538268041420861</v>
      </c>
      <c r="G15" s="226">
        <v>0.14512229907243929</v>
      </c>
      <c r="H15" s="226">
        <v>0.22311571139483599</v>
      </c>
      <c r="I15" s="226">
        <v>0.2098623583950438</v>
      </c>
      <c r="J15" s="226">
        <v>0.24876994101245781</v>
      </c>
      <c r="K15" s="226">
        <v>9.3934499915153555E-2</v>
      </c>
      <c r="L15" s="226">
        <v>9.8998678465276782E-2</v>
      </c>
      <c r="M15" s="226">
        <v>3.6240052179135271E-2</v>
      </c>
      <c r="N15" s="226">
        <v>4.149767139339057E-2</v>
      </c>
      <c r="O15" s="226">
        <v>4.4622190065354922E-2</v>
      </c>
      <c r="P15" s="226">
        <v>4.6738317756470089E-2</v>
      </c>
      <c r="Q15" s="226">
        <v>5.0811608710568133E-2</v>
      </c>
      <c r="R15" s="226">
        <v>3.3930463398293309E-2</v>
      </c>
      <c r="S15" s="226">
        <v>4.489272934861966E-2</v>
      </c>
      <c r="T15" s="226">
        <v>4.2951040316601491E-2</v>
      </c>
      <c r="U15" s="226">
        <v>4.2461798607494473E-2</v>
      </c>
      <c r="V15" s="226">
        <v>4.4518733621224778E-2</v>
      </c>
      <c r="W15" s="226">
        <v>3.689864781597383E-2</v>
      </c>
      <c r="X15" s="226">
        <v>3.708200535702464E-2</v>
      </c>
      <c r="Y15" s="226">
        <v>4.377030591714326E-2</v>
      </c>
      <c r="DA15" s="69" t="s">
        <v>1951</v>
      </c>
    </row>
    <row r="16" spans="1:105" ht="12" customHeight="1" x14ac:dyDescent="0.25">
      <c r="A16" s="57" t="s">
        <v>1853</v>
      </c>
      <c r="B16" s="261">
        <v>0.69145017681780896</v>
      </c>
      <c r="C16" s="261">
        <v>0.66749070547133249</v>
      </c>
      <c r="D16" s="261">
        <v>0.63178872661693286</v>
      </c>
      <c r="E16" s="261">
        <v>0.64338737188414707</v>
      </c>
      <c r="F16" s="261">
        <v>0.60949496830460814</v>
      </c>
      <c r="G16" s="261">
        <v>0.59066045629323205</v>
      </c>
      <c r="H16" s="261">
        <v>0.85881485066873264</v>
      </c>
      <c r="I16" s="261">
        <v>0.73239438922810252</v>
      </c>
      <c r="J16" s="261">
        <v>0.79697466927205995</v>
      </c>
      <c r="K16" s="261">
        <v>0.35178138318947638</v>
      </c>
      <c r="L16" s="261">
        <v>0.41901050559367042</v>
      </c>
      <c r="M16" s="261">
        <v>0.14772608602459231</v>
      </c>
      <c r="N16" s="261">
        <v>0.1700991288115791</v>
      </c>
      <c r="O16" s="261">
        <v>0.17982694462177259</v>
      </c>
      <c r="P16" s="261">
        <v>0.18435306942732591</v>
      </c>
      <c r="Q16" s="261">
        <v>0.2044011579823832</v>
      </c>
      <c r="R16" s="261">
        <v>0.1362721076183489</v>
      </c>
      <c r="S16" s="261">
        <v>0.17230468448919631</v>
      </c>
      <c r="T16" s="261">
        <v>0.16562269463690199</v>
      </c>
      <c r="U16" s="261">
        <v>0.15650358648312321</v>
      </c>
      <c r="V16" s="261">
        <v>0.1680796901464581</v>
      </c>
      <c r="W16" s="261">
        <v>0.15083016509068481</v>
      </c>
      <c r="X16" s="261">
        <v>0.1487825176414608</v>
      </c>
      <c r="Y16" s="261">
        <v>0.16490471180112529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19.511696666375734</v>
      </c>
      <c r="C17" s="294">
        <f t="shared" si="0"/>
        <v>18.677530433803746</v>
      </c>
      <c r="D17" s="294">
        <f t="shared" si="0"/>
        <v>17.391730324849476</v>
      </c>
      <c r="E17" s="294">
        <f t="shared" si="0"/>
        <v>17.718181574568661</v>
      </c>
      <c r="F17" s="294">
        <f t="shared" si="0"/>
        <v>17.014031307839044</v>
      </c>
      <c r="G17" s="294">
        <f t="shared" si="0"/>
        <v>16.463376802970135</v>
      </c>
      <c r="H17" s="294">
        <f t="shared" si="0"/>
        <v>23.480928767921505</v>
      </c>
      <c r="I17" s="294">
        <f t="shared" si="0"/>
        <v>18.417929596062194</v>
      </c>
      <c r="J17" s="294">
        <f t="shared" si="0"/>
        <v>18.71151845425873</v>
      </c>
      <c r="K17" s="294">
        <f t="shared" si="0"/>
        <v>9.2482591397756284</v>
      </c>
      <c r="L17" s="294">
        <f t="shared" si="0"/>
        <v>12.085452357745043</v>
      </c>
      <c r="M17" s="294">
        <f t="shared" si="0"/>
        <v>4.19767786284309</v>
      </c>
      <c r="N17" s="294">
        <f t="shared" si="0"/>
        <v>4.8436007534308461</v>
      </c>
      <c r="O17" s="294">
        <f t="shared" si="0"/>
        <v>5.051751620697388</v>
      </c>
      <c r="P17" s="294">
        <f t="shared" si="0"/>
        <v>4.9476860680445611</v>
      </c>
      <c r="Q17" s="294">
        <f t="shared" si="0"/>
        <v>5.1703692901044711</v>
      </c>
      <c r="R17" s="294">
        <f t="shared" si="0"/>
        <v>3.4936309046690148</v>
      </c>
      <c r="S17" s="294">
        <f t="shared" si="0"/>
        <v>4.1692788578051214</v>
      </c>
      <c r="T17" s="294">
        <f t="shared" si="0"/>
        <v>3.914098235657403</v>
      </c>
      <c r="U17" s="294">
        <f t="shared" si="0"/>
        <v>3.5610005009889147</v>
      </c>
      <c r="V17" s="294">
        <f t="shared" si="0"/>
        <v>3.8819165945720595</v>
      </c>
      <c r="W17" s="294">
        <f t="shared" si="0"/>
        <v>3.5264947078295039</v>
      </c>
      <c r="X17" s="294">
        <f t="shared" si="0"/>
        <v>3.4754043172927584</v>
      </c>
      <c r="Y17" s="294">
        <f t="shared" si="0"/>
        <v>3.7026921560564885</v>
      </c>
      <c r="DA17" s="70"/>
    </row>
    <row r="18" spans="1:105" ht="12" customHeight="1" x14ac:dyDescent="0.25">
      <c r="A18" s="60" t="s">
        <v>1856</v>
      </c>
      <c r="B18" s="329">
        <v>13.0293512587088</v>
      </c>
      <c r="C18" s="329">
        <v>12.41980507001003</v>
      </c>
      <c r="D18" s="329">
        <v>11.468711012815749</v>
      </c>
      <c r="E18" s="329">
        <v>11.68642496315481</v>
      </c>
      <c r="F18" s="329">
        <v>11.300015979983369</v>
      </c>
      <c r="G18" s="329">
        <v>10.92593502522111</v>
      </c>
      <c r="H18" s="329">
        <v>15.42953954290217</v>
      </c>
      <c r="I18" s="329">
        <v>11.551732197048761</v>
      </c>
      <c r="J18" s="329">
        <v>11.2398809298332</v>
      </c>
      <c r="K18" s="329">
        <v>5.9503086723742999</v>
      </c>
      <c r="L18" s="329">
        <v>8.1572288678043989</v>
      </c>
      <c r="M18" s="329">
        <v>2.812745806362543</v>
      </c>
      <c r="N18" s="329">
        <v>3.248921420822299</v>
      </c>
      <c r="O18" s="329">
        <v>3.3658740148682771</v>
      </c>
      <c r="P18" s="329">
        <v>3.2193760421633879</v>
      </c>
      <c r="Q18" s="329">
        <v>3.2541084340196371</v>
      </c>
      <c r="R18" s="329">
        <v>2.2160798957469989</v>
      </c>
      <c r="S18" s="329">
        <v>2.5539224407189121</v>
      </c>
      <c r="T18" s="329">
        <v>2.361385473436453</v>
      </c>
      <c r="U18" s="329">
        <v>2.0937793777096418</v>
      </c>
      <c r="V18" s="329">
        <v>2.3061694994490218</v>
      </c>
      <c r="W18" s="329">
        <v>2.11246191010434</v>
      </c>
      <c r="X18" s="329">
        <v>2.0805682144040691</v>
      </c>
      <c r="Y18" s="329">
        <v>2.1567104829209458</v>
      </c>
      <c r="DA18" s="72" t="s">
        <v>1953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2.047974278698711E-2</v>
      </c>
      <c r="C21" s="229">
        <v>2.066618423932981E-2</v>
      </c>
      <c r="D21" s="229">
        <v>1.8374522725604189E-2</v>
      </c>
      <c r="E21" s="229">
        <v>1.9327522977333179E-2</v>
      </c>
      <c r="F21" s="229">
        <v>0</v>
      </c>
      <c r="G21" s="229">
        <v>0</v>
      </c>
      <c r="H21" s="229">
        <v>2.6486315501837481E-2</v>
      </c>
      <c r="I21" s="229">
        <v>2.1105954791329509E-2</v>
      </c>
      <c r="J21" s="229">
        <v>2.245010824764623E-2</v>
      </c>
      <c r="K21" s="229">
        <v>0</v>
      </c>
      <c r="L21" s="229">
        <v>0</v>
      </c>
      <c r="M21" s="229">
        <v>6.5276064785366409E-3</v>
      </c>
      <c r="N21" s="229">
        <v>0</v>
      </c>
      <c r="O21" s="229">
        <v>0</v>
      </c>
      <c r="P21" s="229">
        <v>0</v>
      </c>
      <c r="Q21" s="229">
        <v>3.7078465944796568E-3</v>
      </c>
      <c r="R21" s="229">
        <v>3.039516144194644E-3</v>
      </c>
      <c r="S21" s="229">
        <v>3.4788244358349512E-3</v>
      </c>
      <c r="T21" s="229">
        <v>2.5242877223640632E-3</v>
      </c>
      <c r="U21" s="229">
        <v>2.6563372932077701E-3</v>
      </c>
      <c r="V21" s="229">
        <v>2.018551637009515E-3</v>
      </c>
      <c r="W21" s="229">
        <v>3.2203912441632399E-3</v>
      </c>
      <c r="X21" s="229">
        <v>3.2844466309771181E-3</v>
      </c>
      <c r="Y21" s="229">
        <v>8.6723965381590544E-3</v>
      </c>
      <c r="DA21" s="73" t="s">
        <v>1956</v>
      </c>
    </row>
    <row r="22" spans="1:105" ht="12" customHeight="1" x14ac:dyDescent="0.25">
      <c r="A22" s="64" t="s">
        <v>159</v>
      </c>
      <c r="B22" s="229">
        <v>1.8358844466517511E-2</v>
      </c>
      <c r="C22" s="229">
        <v>1.8535509315834139E-2</v>
      </c>
      <c r="D22" s="229">
        <v>1.650148437002736E-2</v>
      </c>
      <c r="E22" s="229">
        <v>1.734462749651576E-2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1.9626157824065818E-3</v>
      </c>
      <c r="R22" s="229">
        <v>1.1151404007337009E-3</v>
      </c>
      <c r="S22" s="229">
        <v>1.8109736415599981E-3</v>
      </c>
      <c r="T22" s="229">
        <v>2.0923094017274361E-3</v>
      </c>
      <c r="U22" s="229">
        <v>2.4793780756064521E-3</v>
      </c>
      <c r="V22" s="229">
        <v>1.824055981661336E-3</v>
      </c>
      <c r="W22" s="229">
        <v>1.0753488435572809E-3</v>
      </c>
      <c r="X22" s="229">
        <v>8.4464556296073065E-4</v>
      </c>
      <c r="Y22" s="229">
        <v>1.288047338805121E-3</v>
      </c>
      <c r="DA22" s="73" t="s">
        <v>1957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4.0264092478894916E-6</v>
      </c>
      <c r="Y24" s="229">
        <v>2.1112005913091269E-5</v>
      </c>
      <c r="DA24" s="73" t="s">
        <v>1959</v>
      </c>
    </row>
    <row r="25" spans="1:105" ht="12" customHeight="1" x14ac:dyDescent="0.25">
      <c r="A25" s="64" t="s">
        <v>35</v>
      </c>
      <c r="B25" s="229">
        <v>9.3611219207480492</v>
      </c>
      <c r="C25" s="229">
        <v>8.9081706944486818</v>
      </c>
      <c r="D25" s="229">
        <v>8.35780444146382</v>
      </c>
      <c r="E25" s="229">
        <v>8.166209928872755</v>
      </c>
      <c r="F25" s="229">
        <v>7.7627325328128451</v>
      </c>
      <c r="G25" s="229">
        <v>8.0375755938481941</v>
      </c>
      <c r="H25" s="229">
        <v>11.35671132638076</v>
      </c>
      <c r="I25" s="229">
        <v>8.3113978235590196</v>
      </c>
      <c r="J25" s="229">
        <v>7.7384559514162881</v>
      </c>
      <c r="K25" s="229">
        <v>4.2731843705356569</v>
      </c>
      <c r="L25" s="229">
        <v>5.9218936211806543</v>
      </c>
      <c r="M25" s="229">
        <v>1.9436467654063481</v>
      </c>
      <c r="N25" s="229">
        <v>2.2598925453646892</v>
      </c>
      <c r="O25" s="229">
        <v>2.3454677933845192</v>
      </c>
      <c r="P25" s="229">
        <v>2.4028928313853508</v>
      </c>
      <c r="Q25" s="229">
        <v>2.884268994288584</v>
      </c>
      <c r="R25" s="229">
        <v>1.9534478280743031</v>
      </c>
      <c r="S25" s="229">
        <v>2.2723606621740919</v>
      </c>
      <c r="T25" s="229">
        <v>2.094454547069438</v>
      </c>
      <c r="U25" s="229">
        <v>1.8284500664260419</v>
      </c>
      <c r="V25" s="229">
        <v>2.0173718575947399</v>
      </c>
      <c r="W25" s="229">
        <v>2.080357234175839</v>
      </c>
      <c r="X25" s="229">
        <v>2.0442951894932029</v>
      </c>
      <c r="Y25" s="229">
        <v>2.0824037729923202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2.7505443924943532E-3</v>
      </c>
      <c r="R27" s="229">
        <v>1.3179943384468689E-3</v>
      </c>
      <c r="S27" s="229">
        <v>2.190778604004566E-3</v>
      </c>
      <c r="T27" s="229">
        <v>1.821617859127613E-3</v>
      </c>
      <c r="U27" s="229">
        <v>3.423218803054167E-3</v>
      </c>
      <c r="V27" s="229">
        <v>4.2871226102559386E-3</v>
      </c>
      <c r="W27" s="229">
        <v>5.6303346512071263E-3</v>
      </c>
      <c r="X27" s="229">
        <v>4.9904657228202563E-3</v>
      </c>
      <c r="Y27" s="229">
        <v>3.2152071020427268E-2</v>
      </c>
      <c r="DA27" s="73" t="s">
        <v>1962</v>
      </c>
    </row>
    <row r="28" spans="1:105" ht="12" customHeight="1" x14ac:dyDescent="0.25">
      <c r="A28" s="64" t="s">
        <v>39</v>
      </c>
      <c r="B28" s="229">
        <v>3.6293907507072469</v>
      </c>
      <c r="C28" s="229">
        <v>3.4724326820061848</v>
      </c>
      <c r="D28" s="229">
        <v>3.0760305642562988</v>
      </c>
      <c r="E28" s="229">
        <v>3.4835428838082012</v>
      </c>
      <c r="F28" s="229">
        <v>3.5372834471705299</v>
      </c>
      <c r="G28" s="229">
        <v>2.888359431372912</v>
      </c>
      <c r="H28" s="229">
        <v>4.0463419010195736</v>
      </c>
      <c r="I28" s="229">
        <v>3.2192284186984068</v>
      </c>
      <c r="J28" s="229">
        <v>3.4789748701692682</v>
      </c>
      <c r="K28" s="229">
        <v>1.677124301838643</v>
      </c>
      <c r="L28" s="229">
        <v>2.2353352466237442</v>
      </c>
      <c r="M28" s="229">
        <v>0.86257143447765838</v>
      </c>
      <c r="N28" s="229">
        <v>0.98902887545760998</v>
      </c>
      <c r="O28" s="229">
        <v>1.0204062214837579</v>
      </c>
      <c r="P28" s="229">
        <v>0.81648321077803698</v>
      </c>
      <c r="Q28" s="229">
        <v>0.36141843296167281</v>
      </c>
      <c r="R28" s="229">
        <v>0.25715941678932119</v>
      </c>
      <c r="S28" s="229">
        <v>0.27408120186342011</v>
      </c>
      <c r="T28" s="229">
        <v>0.26049271138379659</v>
      </c>
      <c r="U28" s="229">
        <v>0.25677037711173151</v>
      </c>
      <c r="V28" s="229">
        <v>0.28066791162535498</v>
      </c>
      <c r="W28" s="229">
        <v>2.2178601189573179E-2</v>
      </c>
      <c r="X28" s="229">
        <v>2.7149440584859599E-2</v>
      </c>
      <c r="Y28" s="229">
        <v>3.2173083025322007E-2</v>
      </c>
      <c r="DA28" s="73" t="s">
        <v>1963</v>
      </c>
    </row>
    <row r="29" spans="1:105" ht="12" customHeight="1" x14ac:dyDescent="0.25">
      <c r="A29" s="60" t="s">
        <v>1868</v>
      </c>
      <c r="B29" s="262">
        <v>6.4823454076669327</v>
      </c>
      <c r="C29" s="262">
        <v>6.2577253637937167</v>
      </c>
      <c r="D29" s="262">
        <v>5.9230193120337251</v>
      </c>
      <c r="E29" s="262">
        <v>6.0317566114138508</v>
      </c>
      <c r="F29" s="262">
        <v>5.7140153278556758</v>
      </c>
      <c r="G29" s="262">
        <v>5.5374417777490246</v>
      </c>
      <c r="H29" s="262">
        <v>8.0513892250193351</v>
      </c>
      <c r="I29" s="262">
        <v>6.8661973990134317</v>
      </c>
      <c r="J29" s="262">
        <v>7.4716375244255318</v>
      </c>
      <c r="K29" s="262">
        <v>3.297950467401328</v>
      </c>
      <c r="L29" s="262">
        <v>3.9282234899406441</v>
      </c>
      <c r="M29" s="262">
        <v>1.384932056480547</v>
      </c>
      <c r="N29" s="262">
        <v>1.5946793326085471</v>
      </c>
      <c r="O29" s="262">
        <v>1.6858776058291109</v>
      </c>
      <c r="P29" s="262">
        <v>1.728310025881173</v>
      </c>
      <c r="Q29" s="262">
        <v>1.916260856084834</v>
      </c>
      <c r="R29" s="262">
        <v>1.2775510089220159</v>
      </c>
      <c r="S29" s="262">
        <v>1.6153564170862089</v>
      </c>
      <c r="T29" s="262">
        <v>1.55271276222095</v>
      </c>
      <c r="U29" s="262">
        <v>1.4672211232792729</v>
      </c>
      <c r="V29" s="262">
        <v>1.5757470951230379</v>
      </c>
      <c r="W29" s="262">
        <v>1.4140327977251641</v>
      </c>
      <c r="X29" s="262">
        <v>1.3948361028886891</v>
      </c>
      <c r="Y29" s="262">
        <v>1.5459816731355429</v>
      </c>
      <c r="DA29" s="72" t="s">
        <v>1964</v>
      </c>
    </row>
    <row r="30" spans="1:105" ht="12" customHeight="1" x14ac:dyDescent="0.25">
      <c r="A30" s="132" t="s">
        <v>1870</v>
      </c>
      <c r="B30" s="316">
        <v>1.527458422902118</v>
      </c>
      <c r="C30" s="316">
        <v>1.474530392013639</v>
      </c>
      <c r="D30" s="316">
        <v>1.395662398130987</v>
      </c>
      <c r="E30" s="316">
        <v>1.421284560076471</v>
      </c>
      <c r="F30" s="316">
        <v>1.346414035697959</v>
      </c>
      <c r="G30" s="316">
        <v>1.304807373385096</v>
      </c>
      <c r="H30" s="316">
        <v>1.931710073819022</v>
      </c>
      <c r="I30" s="316">
        <v>1.6294614904128131</v>
      </c>
      <c r="J30" s="316">
        <v>1.760568891632518</v>
      </c>
      <c r="K30" s="316">
        <v>0.77710796061377774</v>
      </c>
      <c r="L30" s="316">
        <v>0.92562146559717606</v>
      </c>
      <c r="M30" s="316">
        <v>0.32633653435319288</v>
      </c>
      <c r="N30" s="316">
        <v>0.37576004134860302</v>
      </c>
      <c r="O30" s="316">
        <v>0.39724941931666419</v>
      </c>
      <c r="P30" s="316">
        <v>0.4072479234593136</v>
      </c>
      <c r="Q30" s="316">
        <v>0.45153545530642553</v>
      </c>
      <c r="R30" s="316">
        <v>0.30103395091489948</v>
      </c>
      <c r="S30" s="316">
        <v>0.38063225732294909</v>
      </c>
      <c r="T30" s="316">
        <v>0.36587130704218468</v>
      </c>
      <c r="U30" s="316">
        <v>0.34572660388663812</v>
      </c>
      <c r="V30" s="316">
        <v>0.37129896996270911</v>
      </c>
      <c r="W30" s="316">
        <v>0.33319364694614639</v>
      </c>
      <c r="X30" s="316">
        <v>0.32867026052104548</v>
      </c>
      <c r="Y30" s="316">
        <v>0.36428523624955927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592.51862669878039</v>
      </c>
      <c r="C32" s="223">
        <v>561.45522219598911</v>
      </c>
      <c r="D32" s="223">
        <v>588.69340305772232</v>
      </c>
      <c r="E32" s="223">
        <v>569.34420952302685</v>
      </c>
      <c r="F32" s="223">
        <v>577.20378912113301</v>
      </c>
      <c r="G32" s="223">
        <v>570.40854242186185</v>
      </c>
      <c r="H32" s="223">
        <v>560.03486711238781</v>
      </c>
      <c r="I32" s="223">
        <v>535.81152987286873</v>
      </c>
      <c r="J32" s="223">
        <v>497.80753981985282</v>
      </c>
      <c r="K32" s="223">
        <v>418.36523123491651</v>
      </c>
      <c r="L32" s="223">
        <v>436.1239579607539</v>
      </c>
      <c r="M32" s="223">
        <v>415.22216105066218</v>
      </c>
      <c r="N32" s="223">
        <v>415.33398890932182</v>
      </c>
      <c r="O32" s="223">
        <v>417.57401186654153</v>
      </c>
      <c r="P32" s="223">
        <v>374.7637006563142</v>
      </c>
      <c r="Q32" s="223">
        <v>378.17827435601117</v>
      </c>
      <c r="R32" s="223">
        <v>389.78150068866921</v>
      </c>
      <c r="S32" s="223">
        <v>403.43860595991708</v>
      </c>
      <c r="T32" s="223">
        <v>393.610711214731</v>
      </c>
      <c r="U32" s="223">
        <v>374.75415633807091</v>
      </c>
      <c r="V32" s="223">
        <v>374.16912638491789</v>
      </c>
      <c r="W32" s="223">
        <v>345.60975865979827</v>
      </c>
      <c r="X32" s="223">
        <v>331.84969197772239</v>
      </c>
      <c r="Y32" s="223">
        <v>273.5393684365223</v>
      </c>
      <c r="DA32" s="89" t="s">
        <v>1966</v>
      </c>
    </row>
    <row r="33" spans="1:105" ht="12" customHeight="1" x14ac:dyDescent="0.25">
      <c r="A33" s="55" t="s">
        <v>91</v>
      </c>
      <c r="B33" s="259">
        <v>1.943935704526627</v>
      </c>
      <c r="C33" s="259">
        <v>1.842619017571979</v>
      </c>
      <c r="D33" s="259">
        <v>1.9329589813417301</v>
      </c>
      <c r="E33" s="259">
        <v>1.8699691231989151</v>
      </c>
      <c r="F33" s="259">
        <v>1.8949091127914759</v>
      </c>
      <c r="G33" s="259">
        <v>1.871777874496346</v>
      </c>
      <c r="H33" s="259">
        <v>1.8393266510835691</v>
      </c>
      <c r="I33" s="259">
        <v>1.7660335825920961</v>
      </c>
      <c r="J33" s="259">
        <v>1.646175463981068</v>
      </c>
      <c r="K33" s="259">
        <v>1.3761958375418679</v>
      </c>
      <c r="L33" s="259">
        <v>1.429508744215412</v>
      </c>
      <c r="M33" s="259">
        <v>1.3622693735976239</v>
      </c>
      <c r="N33" s="259">
        <v>1.3624238045970889</v>
      </c>
      <c r="O33" s="259">
        <v>1.3704225292703429</v>
      </c>
      <c r="P33" s="259">
        <v>1.23227143549492</v>
      </c>
      <c r="Q33" s="259">
        <v>1.244120494961819</v>
      </c>
      <c r="R33" s="259">
        <v>1.2798810184729461</v>
      </c>
      <c r="S33" s="259">
        <v>1.3298637911931901</v>
      </c>
      <c r="T33" s="259">
        <v>1.299022975295498</v>
      </c>
      <c r="U33" s="259">
        <v>1.2349784083246531</v>
      </c>
      <c r="V33" s="259">
        <v>1.236607779867122</v>
      </c>
      <c r="W33" s="259">
        <v>1.135250704190923</v>
      </c>
      <c r="X33" s="259">
        <v>1.0951194648606171</v>
      </c>
      <c r="Y33" s="259">
        <v>0.90603856104493685</v>
      </c>
      <c r="DA33" s="67" t="s">
        <v>1967</v>
      </c>
    </row>
    <row r="34" spans="1:105" ht="12" customHeight="1" x14ac:dyDescent="0.25">
      <c r="A34" s="173" t="s">
        <v>92</v>
      </c>
      <c r="B34" s="224">
        <v>0.7169773117539634</v>
      </c>
      <c r="C34" s="224">
        <v>0.67960891233652976</v>
      </c>
      <c r="D34" s="224">
        <v>0.71292879231854744</v>
      </c>
      <c r="E34" s="224">
        <v>0.68969638856474302</v>
      </c>
      <c r="F34" s="224">
        <v>0.69889494726789703</v>
      </c>
      <c r="G34" s="224">
        <v>0.69036350612415798</v>
      </c>
      <c r="H34" s="224">
        <v>0.67839459641616628</v>
      </c>
      <c r="I34" s="224">
        <v>0.65136208340925505</v>
      </c>
      <c r="J34" s="224">
        <v>0.6071550906195684</v>
      </c>
      <c r="K34" s="224">
        <v>0.50757912916056869</v>
      </c>
      <c r="L34" s="224">
        <v>0.52724240527591526</v>
      </c>
      <c r="M34" s="224">
        <v>0.50244266366033064</v>
      </c>
      <c r="N34" s="224">
        <v>0.50249962208883714</v>
      </c>
      <c r="O34" s="224">
        <v>0.5054497732179799</v>
      </c>
      <c r="P34" s="224">
        <v>0.45449582468957772</v>
      </c>
      <c r="Q34" s="224">
        <v>0.45886608589914768</v>
      </c>
      <c r="R34" s="224">
        <v>0.47317193252934248</v>
      </c>
      <c r="S34" s="224">
        <v>0.49049058761992947</v>
      </c>
      <c r="T34" s="224">
        <v>0.47911564079265778</v>
      </c>
      <c r="U34" s="224">
        <v>0.45918328550644949</v>
      </c>
      <c r="V34" s="224">
        <v>0.45609518855926828</v>
      </c>
      <c r="W34" s="224">
        <v>0.42360740144862519</v>
      </c>
      <c r="X34" s="224">
        <v>0.40391038043946231</v>
      </c>
      <c r="Y34" s="224">
        <v>0.33417210781753498</v>
      </c>
      <c r="DA34" s="177" t="s">
        <v>1968</v>
      </c>
    </row>
    <row r="35" spans="1:105" ht="12" customHeight="1" x14ac:dyDescent="0.25">
      <c r="A35" s="173" t="s">
        <v>93</v>
      </c>
      <c r="B35" s="224">
        <v>13.986088339702681</v>
      </c>
      <c r="C35" s="224">
        <v>13.257142351039549</v>
      </c>
      <c r="D35" s="224">
        <v>13.907113803771811</v>
      </c>
      <c r="E35" s="224">
        <v>13.453918917521561</v>
      </c>
      <c r="F35" s="224">
        <v>13.633355355064509</v>
      </c>
      <c r="G35" s="224">
        <v>13.4669323908435</v>
      </c>
      <c r="H35" s="224">
        <v>13.233454670193749</v>
      </c>
      <c r="I35" s="224">
        <v>12.706130989568599</v>
      </c>
      <c r="J35" s="224">
        <v>11.843784446305429</v>
      </c>
      <c r="K35" s="224">
        <v>9.9013545107340395</v>
      </c>
      <c r="L35" s="224">
        <v>10.28492636480628</v>
      </c>
      <c r="M35" s="224">
        <v>9.8011573928302322</v>
      </c>
      <c r="N35" s="224">
        <v>9.8022684818420096</v>
      </c>
      <c r="O35" s="224">
        <v>9.8598171289626926</v>
      </c>
      <c r="P35" s="224">
        <v>8.8538255811873423</v>
      </c>
      <c r="Q35" s="224">
        <v>8.9511083660083468</v>
      </c>
      <c r="R35" s="224">
        <v>9.1837947161921551</v>
      </c>
      <c r="S35" s="224">
        <v>9.5680080468140254</v>
      </c>
      <c r="T35" s="224">
        <v>9.3461167699527596</v>
      </c>
      <c r="U35" s="224">
        <v>8.8621042123124205</v>
      </c>
      <c r="V35" s="224">
        <v>8.8970564255348101</v>
      </c>
      <c r="W35" s="224">
        <v>8.1469766875461094</v>
      </c>
      <c r="X35" s="224">
        <v>7.8623750274920123</v>
      </c>
      <c r="Y35" s="224">
        <v>6.5187008626076741</v>
      </c>
      <c r="DA35" s="177" t="s">
        <v>1969</v>
      </c>
    </row>
    <row r="36" spans="1:105" ht="12" customHeight="1" x14ac:dyDescent="0.25">
      <c r="A36" s="173" t="s">
        <v>94</v>
      </c>
      <c r="B36" s="224">
        <v>7.8085280781580444</v>
      </c>
      <c r="C36" s="224">
        <v>7.4015525835318101</v>
      </c>
      <c r="D36" s="224">
        <v>7.7644360585527412</v>
      </c>
      <c r="E36" s="224">
        <v>7.5114142766069563</v>
      </c>
      <c r="F36" s="224">
        <v>7.6115948579651711</v>
      </c>
      <c r="G36" s="224">
        <v>7.5186797871171569</v>
      </c>
      <c r="H36" s="224">
        <v>7.3883275904888421</v>
      </c>
      <c r="I36" s="224">
        <v>7.0939191993484609</v>
      </c>
      <c r="J36" s="224">
        <v>6.6124652693701984</v>
      </c>
      <c r="K36" s="224">
        <v>5.5279934482744144</v>
      </c>
      <c r="L36" s="224">
        <v>5.742144218651851</v>
      </c>
      <c r="M36" s="224">
        <v>5.47205271706357</v>
      </c>
      <c r="N36" s="224">
        <v>5.4726730456025496</v>
      </c>
      <c r="O36" s="224">
        <v>5.5048028460147354</v>
      </c>
      <c r="P36" s="224">
        <v>4.9498684969713693</v>
      </c>
      <c r="Q36" s="224">
        <v>4.997464574008073</v>
      </c>
      <c r="R36" s="224">
        <v>5.1532681165503416</v>
      </c>
      <c r="S36" s="224">
        <v>5.3418838542226519</v>
      </c>
      <c r="T36" s="224">
        <v>5.2180004478272393</v>
      </c>
      <c r="U36" s="224">
        <v>5.0009191631553076</v>
      </c>
      <c r="V36" s="224">
        <v>4.9672870086577694</v>
      </c>
      <c r="W36" s="224">
        <v>4.6134657737429752</v>
      </c>
      <c r="X36" s="224">
        <v>4.3989474911074176</v>
      </c>
      <c r="Y36" s="224">
        <v>3.639434950106085</v>
      </c>
      <c r="DA36" s="177" t="s">
        <v>1970</v>
      </c>
    </row>
    <row r="37" spans="1:105" ht="12" customHeight="1" x14ac:dyDescent="0.25">
      <c r="A37" s="56" t="s">
        <v>95</v>
      </c>
      <c r="B37" s="260">
        <v>7.7456887122353102</v>
      </c>
      <c r="C37" s="260">
        <v>7.3893593064631</v>
      </c>
      <c r="D37" s="260">
        <v>7.833462319190744</v>
      </c>
      <c r="E37" s="260">
        <v>7.6095502434212658</v>
      </c>
      <c r="F37" s="260">
        <v>7.6444160484356374</v>
      </c>
      <c r="G37" s="260">
        <v>7.5092296284311919</v>
      </c>
      <c r="H37" s="260">
        <v>7.5187883506666209</v>
      </c>
      <c r="I37" s="260">
        <v>7.7773719242076318</v>
      </c>
      <c r="J37" s="260">
        <v>7.8083438799753866</v>
      </c>
      <c r="K37" s="260">
        <v>5.7957513480758109</v>
      </c>
      <c r="L37" s="260">
        <v>5.6016961413247852</v>
      </c>
      <c r="M37" s="260">
        <v>5.4081246067829509</v>
      </c>
      <c r="N37" s="260">
        <v>5.3983854145197512</v>
      </c>
      <c r="O37" s="260">
        <v>5.4835996071003059</v>
      </c>
      <c r="P37" s="260">
        <v>5.0735446491826242</v>
      </c>
      <c r="Q37" s="260">
        <v>5.2669897024941044</v>
      </c>
      <c r="R37" s="260">
        <v>5.3945709602375533</v>
      </c>
      <c r="S37" s="260">
        <v>5.8436389276810701</v>
      </c>
      <c r="T37" s="260">
        <v>5.7790381031692304</v>
      </c>
      <c r="U37" s="260">
        <v>5.7514260973574451</v>
      </c>
      <c r="V37" s="260">
        <v>5.6142829697774248</v>
      </c>
      <c r="W37" s="260">
        <v>5.0516988294778944</v>
      </c>
      <c r="X37" s="260">
        <v>4.8465599099307664</v>
      </c>
      <c r="Y37" s="260">
        <v>4.1858102717470551</v>
      </c>
      <c r="DA37" s="68" t="s">
        <v>1971</v>
      </c>
    </row>
    <row r="38" spans="1:105" ht="12" customHeight="1" x14ac:dyDescent="0.25">
      <c r="A38" s="37" t="s">
        <v>159</v>
      </c>
      <c r="B38" s="226">
        <v>6.6897862703916098E-3</v>
      </c>
      <c r="C38" s="226">
        <v>6.64117273318108E-3</v>
      </c>
      <c r="D38" s="226">
        <v>6.5169063944115323E-3</v>
      </c>
      <c r="E38" s="226">
        <v>6.6440568730032814E-3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1.405589644351156E-3</v>
      </c>
      <c r="R38" s="226">
        <v>1.222983964997321E-3</v>
      </c>
      <c r="S38" s="226">
        <v>1.6452490842118229E-3</v>
      </c>
      <c r="T38" s="226">
        <v>1.9910180989618528E-3</v>
      </c>
      <c r="U38" s="226">
        <v>2.409921839410726E-3</v>
      </c>
      <c r="V38" s="226">
        <v>1.65425495772414E-3</v>
      </c>
      <c r="W38" s="226">
        <v>9.527971858935329E-4</v>
      </c>
      <c r="X38" s="226">
        <v>7.1447225058644749E-4</v>
      </c>
      <c r="Y38" s="226">
        <v>8.112090660104365E-4</v>
      </c>
      <c r="DA38" s="69" t="s">
        <v>1972</v>
      </c>
    </row>
    <row r="39" spans="1:105" ht="12" customHeight="1" x14ac:dyDescent="0.25">
      <c r="A39" s="37" t="s">
        <v>35</v>
      </c>
      <c r="B39" s="226">
        <v>3.5698216120522992</v>
      </c>
      <c r="C39" s="226">
        <v>3.3402617079747201</v>
      </c>
      <c r="D39" s="226">
        <v>3.454318578777122</v>
      </c>
      <c r="E39" s="226">
        <v>3.2737131052402391</v>
      </c>
      <c r="F39" s="226">
        <v>3.3626658400183391</v>
      </c>
      <c r="G39" s="226">
        <v>3.4253773082118588</v>
      </c>
      <c r="H39" s="226">
        <v>3.234618898817311</v>
      </c>
      <c r="I39" s="226">
        <v>2.684859363444779</v>
      </c>
      <c r="J39" s="226">
        <v>2.1430372240232218</v>
      </c>
      <c r="K39" s="226">
        <v>2.285732379628977</v>
      </c>
      <c r="L39" s="226">
        <v>2.7271919604354302</v>
      </c>
      <c r="M39" s="226">
        <v>2.510907558071692</v>
      </c>
      <c r="N39" s="226">
        <v>2.524208854077258</v>
      </c>
      <c r="O39" s="226">
        <v>2.4931722495687372</v>
      </c>
      <c r="P39" s="226">
        <v>2.164635560458533</v>
      </c>
      <c r="Q39" s="226">
        <v>2.1617762233053002</v>
      </c>
      <c r="R39" s="226">
        <v>2.2420471521025021</v>
      </c>
      <c r="S39" s="226">
        <v>2.1604713099166362</v>
      </c>
      <c r="T39" s="226">
        <v>2.0857965937055298</v>
      </c>
      <c r="U39" s="226">
        <v>1.859923227113953</v>
      </c>
      <c r="V39" s="226">
        <v>1.9147053577979309</v>
      </c>
      <c r="W39" s="226">
        <v>1.929037735776274</v>
      </c>
      <c r="X39" s="226">
        <v>1.809698307175639</v>
      </c>
      <c r="Y39" s="226">
        <v>1.372516662519168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1975</v>
      </c>
    </row>
    <row r="42" spans="1:105" ht="12" customHeight="1" x14ac:dyDescent="0.25">
      <c r="A42" s="37" t="s">
        <v>40</v>
      </c>
      <c r="B42" s="226">
        <v>4.1691773139126189</v>
      </c>
      <c r="C42" s="226">
        <v>4.0424564257551987</v>
      </c>
      <c r="D42" s="226">
        <v>4.3726268340192096</v>
      </c>
      <c r="E42" s="226">
        <v>4.3291930813080244</v>
      </c>
      <c r="F42" s="226">
        <v>4.2817502084172983</v>
      </c>
      <c r="G42" s="226">
        <v>4.0838523202193331</v>
      </c>
      <c r="H42" s="226">
        <v>4.2841694518493103</v>
      </c>
      <c r="I42" s="226">
        <v>5.0925125607628523</v>
      </c>
      <c r="J42" s="226">
        <v>5.6653066559521656</v>
      </c>
      <c r="K42" s="226">
        <v>3.510018968446833</v>
      </c>
      <c r="L42" s="226">
        <v>2.874504180889355</v>
      </c>
      <c r="M42" s="226">
        <v>2.897217048711259</v>
      </c>
      <c r="N42" s="226">
        <v>2.8741765604424918</v>
      </c>
      <c r="O42" s="226">
        <v>2.9904273575315692</v>
      </c>
      <c r="P42" s="226">
        <v>2.908909088724092</v>
      </c>
      <c r="Q42" s="226">
        <v>3.103807889544453</v>
      </c>
      <c r="R42" s="226">
        <v>3.1513008241700549</v>
      </c>
      <c r="S42" s="226">
        <v>3.6815223686802221</v>
      </c>
      <c r="T42" s="226">
        <v>3.6912504913647379</v>
      </c>
      <c r="U42" s="226">
        <v>3.8890929484040808</v>
      </c>
      <c r="V42" s="226">
        <v>3.6979233570217689</v>
      </c>
      <c r="W42" s="226">
        <v>3.121708296515727</v>
      </c>
      <c r="X42" s="226">
        <v>3.0361471305045402</v>
      </c>
      <c r="Y42" s="226">
        <v>2.8124824001618758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37.633618809824142</v>
      </c>
      <c r="C43" s="261">
        <f t="shared" si="1"/>
        <v>35.890522204232553</v>
      </c>
      <c r="D43" s="261">
        <f t="shared" si="1"/>
        <v>38.106317222668039</v>
      </c>
      <c r="E43" s="261">
        <f t="shared" si="1"/>
        <v>36.847619456718505</v>
      </c>
      <c r="F43" s="261">
        <f t="shared" si="1"/>
        <v>36.971432748129452</v>
      </c>
      <c r="G43" s="261">
        <f t="shared" si="1"/>
        <v>36.5696188688501</v>
      </c>
      <c r="H43" s="261">
        <f t="shared" si="1"/>
        <v>36.523742527290096</v>
      </c>
      <c r="I43" s="261">
        <f t="shared" si="1"/>
        <v>37.353450299863241</v>
      </c>
      <c r="J43" s="261">
        <f t="shared" si="1"/>
        <v>36.697547545512137</v>
      </c>
      <c r="K43" s="261">
        <f t="shared" si="1"/>
        <v>28.074902546389708</v>
      </c>
      <c r="L43" s="261">
        <f t="shared" si="1"/>
        <v>27.247248781446167</v>
      </c>
      <c r="M43" s="261">
        <f t="shared" si="1"/>
        <v>26.238891742112216</v>
      </c>
      <c r="N43" s="261">
        <f t="shared" si="1"/>
        <v>26.204136170718947</v>
      </c>
      <c r="O43" s="261">
        <f t="shared" si="1"/>
        <v>26.617064540056788</v>
      </c>
      <c r="P43" s="261">
        <f t="shared" si="1"/>
        <v>24.754164856513675</v>
      </c>
      <c r="Q43" s="261">
        <f t="shared" si="1"/>
        <v>26.176175340607124</v>
      </c>
      <c r="R43" s="261">
        <f t="shared" si="1"/>
        <v>26.66725375370531</v>
      </c>
      <c r="S43" s="261">
        <f t="shared" si="1"/>
        <v>28.989937581480781</v>
      </c>
      <c r="T43" s="261">
        <f t="shared" si="1"/>
        <v>28.873552416660459</v>
      </c>
      <c r="U43" s="261">
        <f t="shared" si="1"/>
        <v>28.37400493710026</v>
      </c>
      <c r="V43" s="261">
        <f t="shared" si="1"/>
        <v>28.013391207674282</v>
      </c>
      <c r="W43" s="261">
        <f t="shared" si="1"/>
        <v>25.513147790878861</v>
      </c>
      <c r="X43" s="261">
        <f t="shared" si="1"/>
        <v>24.584414534216712</v>
      </c>
      <c r="Y43" s="261">
        <f t="shared" si="1"/>
        <v>20.991657182393421</v>
      </c>
      <c r="DA43" s="70"/>
    </row>
    <row r="44" spans="1:105" ht="12" customHeight="1" x14ac:dyDescent="0.25">
      <c r="A44" s="60" t="s">
        <v>1884</v>
      </c>
      <c r="B44" s="262">
        <v>13.06007610235373</v>
      </c>
      <c r="C44" s="262">
        <v>12.352388079712579</v>
      </c>
      <c r="D44" s="262">
        <v>12.904824010462191</v>
      </c>
      <c r="E44" s="262">
        <v>12.4799448808003</v>
      </c>
      <c r="F44" s="262">
        <v>12.690271173374439</v>
      </c>
      <c r="G44" s="262">
        <v>12.53958455222282</v>
      </c>
      <c r="H44" s="262">
        <v>12.249228662391429</v>
      </c>
      <c r="I44" s="262">
        <v>11.476459531077481</v>
      </c>
      <c r="J44" s="262">
        <v>10.45834371039787</v>
      </c>
      <c r="K44" s="262">
        <v>9.071218395285408</v>
      </c>
      <c r="L44" s="262">
        <v>9.658332775716957</v>
      </c>
      <c r="M44" s="262">
        <v>9.1650982263439573</v>
      </c>
      <c r="N44" s="262">
        <v>9.1718705671815783</v>
      </c>
      <c r="O44" s="262">
        <v>9.1942723561695257</v>
      </c>
      <c r="P44" s="262">
        <v>8.1663927443572337</v>
      </c>
      <c r="Q44" s="262">
        <v>8.1254002417778768</v>
      </c>
      <c r="R44" s="262">
        <v>8.4060331317159172</v>
      </c>
      <c r="S44" s="262">
        <v>8.5617830704628322</v>
      </c>
      <c r="T44" s="262">
        <v>8.2956884310113761</v>
      </c>
      <c r="U44" s="262">
        <v>7.8096040176268993</v>
      </c>
      <c r="V44" s="262">
        <v>7.8292182828842911</v>
      </c>
      <c r="W44" s="262">
        <v>7.2715480115841409</v>
      </c>
      <c r="X44" s="262">
        <v>6.9730859420256719</v>
      </c>
      <c r="Y44" s="262">
        <v>5.6728866054753029</v>
      </c>
      <c r="DA44" s="72" t="s">
        <v>1977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2.0613373912644221E-2</v>
      </c>
      <c r="C47" s="229">
        <v>2.0639767957948519E-2</v>
      </c>
      <c r="D47" s="229">
        <v>2.07581273482366E-2</v>
      </c>
      <c r="E47" s="229">
        <v>2.0731725743721119E-2</v>
      </c>
      <c r="F47" s="229">
        <v>0</v>
      </c>
      <c r="G47" s="229">
        <v>0</v>
      </c>
      <c r="H47" s="229">
        <v>2.0823625918273681E-2</v>
      </c>
      <c r="I47" s="229">
        <v>2.097011837924196E-2</v>
      </c>
      <c r="J47" s="229">
        <v>2.093352076835845E-2</v>
      </c>
      <c r="K47" s="229">
        <v>0</v>
      </c>
      <c r="L47" s="229">
        <v>0</v>
      </c>
      <c r="M47" s="229">
        <v>2.136704680764704E-2</v>
      </c>
      <c r="N47" s="229">
        <v>0</v>
      </c>
      <c r="O47" s="229">
        <v>0</v>
      </c>
      <c r="P47" s="229">
        <v>0</v>
      </c>
      <c r="Q47" s="229">
        <v>9.2736769727750201E-3</v>
      </c>
      <c r="R47" s="229">
        <v>1.155853640770451E-2</v>
      </c>
      <c r="S47" s="229">
        <v>1.168106025709597E-2</v>
      </c>
      <c r="T47" s="229">
        <v>8.8825365704441779E-3</v>
      </c>
      <c r="U47" s="229">
        <v>9.9588662839773974E-3</v>
      </c>
      <c r="V47" s="229">
        <v>6.8652014619124914E-3</v>
      </c>
      <c r="W47" s="229">
        <v>1.111070671630154E-2</v>
      </c>
      <c r="X47" s="229">
        <v>1.101083182247518E-2</v>
      </c>
      <c r="Y47" s="229">
        <v>2.2816429193012602E-2</v>
      </c>
      <c r="DA47" s="73" t="s">
        <v>1980</v>
      </c>
    </row>
    <row r="48" spans="1:105" ht="12" customHeight="1" x14ac:dyDescent="0.25">
      <c r="A48" s="64" t="s">
        <v>159</v>
      </c>
      <c r="B48" s="229">
        <v>1.8478636647373571E-2</v>
      </c>
      <c r="C48" s="229">
        <v>1.851181654197892E-2</v>
      </c>
      <c r="D48" s="229">
        <v>1.8642112184532961E-2</v>
      </c>
      <c r="E48" s="229">
        <v>1.86047669329629E-2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4.9086887291417084E-3</v>
      </c>
      <c r="R48" s="229">
        <v>4.2406061722030713E-3</v>
      </c>
      <c r="S48" s="229">
        <v>6.0808162703380811E-3</v>
      </c>
      <c r="T48" s="229">
        <v>7.3624787748532749E-3</v>
      </c>
      <c r="U48" s="229">
        <v>9.2980314744578272E-3</v>
      </c>
      <c r="V48" s="229">
        <v>6.2037113949999006E-3</v>
      </c>
      <c r="W48" s="229">
        <v>3.7126548322625511E-3</v>
      </c>
      <c r="X48" s="229">
        <v>2.831603398772131E-3</v>
      </c>
      <c r="Y48" s="229">
        <v>3.3887565880761561E-3</v>
      </c>
      <c r="DA48" s="73" t="s">
        <v>1981</v>
      </c>
    </row>
    <row r="49" spans="1:105" ht="12" customHeight="1" x14ac:dyDescent="0.25">
      <c r="A49" s="64" t="s">
        <v>32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1.349819925793122E-5</v>
      </c>
      <c r="Y50" s="229">
        <v>5.5544114699898629E-5</v>
      </c>
      <c r="DA50" s="73" t="s">
        <v>1983</v>
      </c>
    </row>
    <row r="51" spans="1:105" ht="12" customHeight="1" x14ac:dyDescent="0.25">
      <c r="A51" s="64" t="s">
        <v>35</v>
      </c>
      <c r="B51" s="229">
        <v>9.4222036087699248</v>
      </c>
      <c r="C51" s="229">
        <v>8.8967839410484455</v>
      </c>
      <c r="D51" s="229">
        <v>9.4420068231654515</v>
      </c>
      <c r="E51" s="229">
        <v>8.7595096800346646</v>
      </c>
      <c r="F51" s="229">
        <v>8.7585388372632682</v>
      </c>
      <c r="G51" s="229">
        <v>9.2610295104735769</v>
      </c>
      <c r="H51" s="229">
        <v>9.0245417277061293</v>
      </c>
      <c r="I51" s="229">
        <v>8.2579062629569719</v>
      </c>
      <c r="J51" s="229">
        <v>7.2156947568831464</v>
      </c>
      <c r="K51" s="229">
        <v>6.5378399687869733</v>
      </c>
      <c r="L51" s="229">
        <v>7.0403211097852436</v>
      </c>
      <c r="M51" s="229">
        <v>6.3622081923172846</v>
      </c>
      <c r="N51" s="229">
        <v>6.4087868012208924</v>
      </c>
      <c r="O51" s="229">
        <v>6.4359130491896641</v>
      </c>
      <c r="P51" s="229">
        <v>6.1233599912513164</v>
      </c>
      <c r="Q51" s="229">
        <v>7.2138310671875754</v>
      </c>
      <c r="R51" s="229">
        <v>7.4284842620339866</v>
      </c>
      <c r="S51" s="229">
        <v>7.6300435133454414</v>
      </c>
      <c r="T51" s="229">
        <v>7.3700271742613266</v>
      </c>
      <c r="U51" s="229">
        <v>6.8407055405361419</v>
      </c>
      <c r="V51" s="229">
        <v>6.8611889693834209</v>
      </c>
      <c r="W51" s="229">
        <v>7.1628136719970721</v>
      </c>
      <c r="X51" s="229">
        <v>6.8533281420097847</v>
      </c>
      <c r="Y51" s="229">
        <v>5.4786491863790454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6.8793731200332961E-3</v>
      </c>
      <c r="R53" s="229">
        <v>5.012010077716832E-3</v>
      </c>
      <c r="S53" s="229">
        <v>7.3561104779327402E-3</v>
      </c>
      <c r="T53" s="229">
        <v>6.4099615537969307E-3</v>
      </c>
      <c r="U53" s="229">
        <v>1.283397948279571E-2</v>
      </c>
      <c r="V53" s="229">
        <v>1.4580731982130829E-2</v>
      </c>
      <c r="W53" s="229">
        <v>1.9425278570600071E-2</v>
      </c>
      <c r="X53" s="229">
        <v>1.673011772258684E-2</v>
      </c>
      <c r="Y53" s="229">
        <v>8.4589703505648997E-2</v>
      </c>
      <c r="DA53" s="73" t="s">
        <v>1986</v>
      </c>
    </row>
    <row r="54" spans="1:105" ht="12" customHeight="1" x14ac:dyDescent="0.25">
      <c r="A54" s="64" t="s">
        <v>39</v>
      </c>
      <c r="B54" s="229">
        <v>3.5987804830237851</v>
      </c>
      <c r="C54" s="229">
        <v>3.4164525541642079</v>
      </c>
      <c r="D54" s="229">
        <v>3.4234169477639682</v>
      </c>
      <c r="E54" s="229">
        <v>3.6810987080889479</v>
      </c>
      <c r="F54" s="229">
        <v>3.9317323361111729</v>
      </c>
      <c r="G54" s="229">
        <v>3.27855504174924</v>
      </c>
      <c r="H54" s="229">
        <v>3.2038633087670219</v>
      </c>
      <c r="I54" s="229">
        <v>3.197583149741269</v>
      </c>
      <c r="J54" s="229">
        <v>3.2217154327463682</v>
      </c>
      <c r="K54" s="229">
        <v>2.5333784264984338</v>
      </c>
      <c r="L54" s="229">
        <v>2.618011665931713</v>
      </c>
      <c r="M54" s="229">
        <v>2.7815229872190259</v>
      </c>
      <c r="N54" s="229">
        <v>2.7630837659606851</v>
      </c>
      <c r="O54" s="229">
        <v>2.7583593069798611</v>
      </c>
      <c r="P54" s="229">
        <v>2.0430327531059169</v>
      </c>
      <c r="Q54" s="229">
        <v>0.89050743576835123</v>
      </c>
      <c r="R54" s="229">
        <v>0.95673771702430532</v>
      </c>
      <c r="S54" s="229">
        <v>0.90662157011202493</v>
      </c>
      <c r="T54" s="229">
        <v>0.9030062798509555</v>
      </c>
      <c r="U54" s="229">
        <v>0.93680759984952622</v>
      </c>
      <c r="V54" s="229">
        <v>0.94037966866182698</v>
      </c>
      <c r="W54" s="229">
        <v>7.4485699467904051E-2</v>
      </c>
      <c r="X54" s="229">
        <v>8.9171748872795359E-2</v>
      </c>
      <c r="Y54" s="229">
        <v>8.3386985694822058E-2</v>
      </c>
      <c r="DA54" s="73" t="s">
        <v>1987</v>
      </c>
    </row>
    <row r="55" spans="1:105" ht="12" customHeight="1" x14ac:dyDescent="0.25">
      <c r="A55" s="60" t="s">
        <v>1896</v>
      </c>
      <c r="B55" s="262">
        <v>24.573542707470409</v>
      </c>
      <c r="C55" s="262">
        <v>23.538134124519971</v>
      </c>
      <c r="D55" s="262">
        <v>25.20149321220585</v>
      </c>
      <c r="E55" s="262">
        <v>24.367674575918201</v>
      </c>
      <c r="F55" s="262">
        <v>24.281161574755011</v>
      </c>
      <c r="G55" s="262">
        <v>24.03003431662728</v>
      </c>
      <c r="H55" s="262">
        <v>24.274513864898669</v>
      </c>
      <c r="I55" s="262">
        <v>25.87699076878576</v>
      </c>
      <c r="J55" s="262">
        <v>26.239203835114271</v>
      </c>
      <c r="K55" s="262">
        <v>19.003684151104299</v>
      </c>
      <c r="L55" s="262">
        <v>17.58891600572921</v>
      </c>
      <c r="M55" s="262">
        <v>17.073793515768259</v>
      </c>
      <c r="N55" s="262">
        <v>17.032265603537368</v>
      </c>
      <c r="O55" s="262">
        <v>17.42279218388726</v>
      </c>
      <c r="P55" s="262">
        <v>16.58777211215644</v>
      </c>
      <c r="Q55" s="262">
        <v>18.050775098829249</v>
      </c>
      <c r="R55" s="262">
        <v>18.261220621989391</v>
      </c>
      <c r="S55" s="262">
        <v>20.428154511017951</v>
      </c>
      <c r="T55" s="262">
        <v>20.577863985649081</v>
      </c>
      <c r="U55" s="262">
        <v>20.564400919473361</v>
      </c>
      <c r="V55" s="262">
        <v>20.184172924789991</v>
      </c>
      <c r="W55" s="262">
        <v>18.24159977929472</v>
      </c>
      <c r="X55" s="262">
        <v>17.61132859219104</v>
      </c>
      <c r="Y55" s="262">
        <v>15.318770576918119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465.69785088614287</v>
      </c>
      <c r="C56" s="261">
        <f t="shared" si="2"/>
        <v>441.07584783736399</v>
      </c>
      <c r="D56" s="261">
        <f t="shared" si="2"/>
        <v>462.06568948028206</v>
      </c>
      <c r="E56" s="261">
        <f t="shared" si="2"/>
        <v>446.84416421937948</v>
      </c>
      <c r="F56" s="261">
        <f t="shared" si="2"/>
        <v>453.34610152342151</v>
      </c>
      <c r="G56" s="261">
        <f t="shared" si="2"/>
        <v>448.03994462282219</v>
      </c>
      <c r="H56" s="261">
        <f t="shared" si="2"/>
        <v>439.32276022274471</v>
      </c>
      <c r="I56" s="261">
        <f t="shared" si="2"/>
        <v>418.09187343834617</v>
      </c>
      <c r="J56" s="261">
        <f t="shared" si="2"/>
        <v>386.50122691092349</v>
      </c>
      <c r="K56" s="261">
        <f t="shared" si="2"/>
        <v>327.46762633312028</v>
      </c>
      <c r="L56" s="261">
        <f t="shared" si="2"/>
        <v>343.18965763505611</v>
      </c>
      <c r="M56" s="261">
        <f t="shared" si="2"/>
        <v>326.45629901440623</v>
      </c>
      <c r="N56" s="261">
        <f t="shared" si="2"/>
        <v>326.58548952109618</v>
      </c>
      <c r="O56" s="261">
        <f t="shared" si="2"/>
        <v>328.10516607528359</v>
      </c>
      <c r="P56" s="261">
        <f t="shared" si="2"/>
        <v>293.72702180261825</v>
      </c>
      <c r="Q56" s="261">
        <f t="shared" si="2"/>
        <v>295.45220043073266</v>
      </c>
      <c r="R56" s="261">
        <f t="shared" si="2"/>
        <v>304.80188236923459</v>
      </c>
      <c r="S56" s="261">
        <f t="shared" si="2"/>
        <v>314.23312352405338</v>
      </c>
      <c r="T56" s="261">
        <f t="shared" si="2"/>
        <v>306.09048928450846</v>
      </c>
      <c r="U56" s="261">
        <f t="shared" si="2"/>
        <v>290.62230264446123</v>
      </c>
      <c r="V56" s="261">
        <f t="shared" si="2"/>
        <v>290.45856386450112</v>
      </c>
      <c r="W56" s="261">
        <f t="shared" si="2"/>
        <v>268.72469611377733</v>
      </c>
      <c r="X56" s="261">
        <f t="shared" si="2"/>
        <v>257.93995859500154</v>
      </c>
      <c r="Y56" s="261">
        <f t="shared" si="2"/>
        <v>211.89567338932844</v>
      </c>
      <c r="DA56" s="70"/>
    </row>
    <row r="57" spans="1:105" ht="12" customHeight="1" x14ac:dyDescent="0.25">
      <c r="A57" s="60" t="s">
        <v>1899</v>
      </c>
      <c r="B57" s="262">
        <v>414.84947619241262</v>
      </c>
      <c r="C57" s="262">
        <v>392.3699742967525</v>
      </c>
      <c r="D57" s="262">
        <v>409.91793915585782</v>
      </c>
      <c r="E57" s="262">
        <v>396.42177856659782</v>
      </c>
      <c r="F57" s="262">
        <v>403.1027313895413</v>
      </c>
      <c r="G57" s="262">
        <v>398.3162151882542</v>
      </c>
      <c r="H57" s="262">
        <v>389.0931457465511</v>
      </c>
      <c r="I57" s="262">
        <v>364.54636157540222</v>
      </c>
      <c r="J57" s="262">
        <v>332.2062119773442</v>
      </c>
      <c r="K57" s="262">
        <v>288.14458432083057</v>
      </c>
      <c r="L57" s="262">
        <v>306.79409993453868</v>
      </c>
      <c r="M57" s="262">
        <v>291.12664954269047</v>
      </c>
      <c r="N57" s="262">
        <v>291.34177095753239</v>
      </c>
      <c r="O57" s="262">
        <v>292.05335719597321</v>
      </c>
      <c r="P57" s="262">
        <v>259.40306364428869</v>
      </c>
      <c r="Q57" s="262">
        <v>258.10094885647368</v>
      </c>
      <c r="R57" s="262">
        <v>267.01517006627029</v>
      </c>
      <c r="S57" s="262">
        <v>271.96252106176058</v>
      </c>
      <c r="T57" s="262">
        <v>263.51010310271431</v>
      </c>
      <c r="U57" s="262">
        <v>248.06977467756019</v>
      </c>
      <c r="V57" s="262">
        <v>248.69281604455981</v>
      </c>
      <c r="W57" s="262">
        <v>230.9785838973786</v>
      </c>
      <c r="X57" s="262">
        <v>221.49802404081541</v>
      </c>
      <c r="Y57" s="262">
        <v>180.19757452686261</v>
      </c>
      <c r="DA57" s="72" t="s">
        <v>1989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0.65477775957811046</v>
      </c>
      <c r="C60" s="229">
        <v>0.65561615866424694</v>
      </c>
      <c r="D60" s="229">
        <v>0.65937580988516242</v>
      </c>
      <c r="E60" s="229">
        <v>0.65853717068290651</v>
      </c>
      <c r="F60" s="229">
        <v>0</v>
      </c>
      <c r="G60" s="229">
        <v>0</v>
      </c>
      <c r="H60" s="229">
        <v>0.66145635269810477</v>
      </c>
      <c r="I60" s="229">
        <v>0.66610964263474437</v>
      </c>
      <c r="J60" s="229">
        <v>0.66494713028903329</v>
      </c>
      <c r="K60" s="229">
        <v>0</v>
      </c>
      <c r="L60" s="229">
        <v>0</v>
      </c>
      <c r="M60" s="229">
        <v>0.67871795741937646</v>
      </c>
      <c r="N60" s="229">
        <v>0</v>
      </c>
      <c r="O60" s="229">
        <v>0</v>
      </c>
      <c r="P60" s="229">
        <v>0</v>
      </c>
      <c r="Q60" s="229">
        <v>0.2945756214881477</v>
      </c>
      <c r="R60" s="229">
        <v>0.36715350942120217</v>
      </c>
      <c r="S60" s="229">
        <v>0.37104544346069562</v>
      </c>
      <c r="T60" s="229">
        <v>0.28215116164940329</v>
      </c>
      <c r="U60" s="229">
        <v>0.31634045843222308</v>
      </c>
      <c r="V60" s="229">
        <v>0.21807110526074969</v>
      </c>
      <c r="W60" s="229">
        <v>0.35292833098840187</v>
      </c>
      <c r="X60" s="229">
        <v>0.3497558343609764</v>
      </c>
      <c r="Y60" s="229">
        <v>0.72475716260157652</v>
      </c>
      <c r="DA60" s="73" t="s">
        <v>1992</v>
      </c>
    </row>
    <row r="61" spans="1:105" ht="12" customHeight="1" x14ac:dyDescent="0.25">
      <c r="A61" s="64" t="s">
        <v>159</v>
      </c>
      <c r="B61" s="229">
        <v>0.5869684582106901</v>
      </c>
      <c r="C61" s="229">
        <v>0.58802240780403636</v>
      </c>
      <c r="D61" s="229">
        <v>0.59216121056751769</v>
      </c>
      <c r="E61" s="229">
        <v>0.5909749496352924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0.15592305374920709</v>
      </c>
      <c r="R61" s="229">
        <v>0.13470160782292109</v>
      </c>
      <c r="S61" s="229">
        <v>0.19315534035191551</v>
      </c>
      <c r="T61" s="229">
        <v>0.23386697284828051</v>
      </c>
      <c r="U61" s="229">
        <v>0.29534923507101329</v>
      </c>
      <c r="V61" s="229">
        <v>0.19705906784117341</v>
      </c>
      <c r="W61" s="229">
        <v>0.11793138878951639</v>
      </c>
      <c r="X61" s="229">
        <v>8.9945049137467703E-2</v>
      </c>
      <c r="Y61" s="229">
        <v>0.10764285632712491</v>
      </c>
      <c r="DA61" s="73" t="s">
        <v>1993</v>
      </c>
    </row>
    <row r="62" spans="1:105" ht="12" customHeight="1" x14ac:dyDescent="0.25">
      <c r="A62" s="64" t="s">
        <v>32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4.2876632936957981E-4</v>
      </c>
      <c r="Y63" s="229">
        <v>1.7643424669379561E-3</v>
      </c>
      <c r="DA63" s="73" t="s">
        <v>1995</v>
      </c>
    </row>
    <row r="64" spans="1:105" ht="12" customHeight="1" x14ac:dyDescent="0.25">
      <c r="A64" s="64" t="s">
        <v>35</v>
      </c>
      <c r="B64" s="229">
        <v>299.29352639622118</v>
      </c>
      <c r="C64" s="229">
        <v>282.60372518624467</v>
      </c>
      <c r="D64" s="229">
        <v>299.92256967702019</v>
      </c>
      <c r="E64" s="229">
        <v>278.24324865992469</v>
      </c>
      <c r="F64" s="229">
        <v>278.21241012483341</v>
      </c>
      <c r="G64" s="229">
        <v>294.17387856798427</v>
      </c>
      <c r="H64" s="229">
        <v>286.66191370360639</v>
      </c>
      <c r="I64" s="229">
        <v>262.30996364686843</v>
      </c>
      <c r="J64" s="229">
        <v>229.20442168922929</v>
      </c>
      <c r="K64" s="229">
        <v>207.67256371440979</v>
      </c>
      <c r="L64" s="229">
        <v>223.63372936964899</v>
      </c>
      <c r="M64" s="229">
        <v>202.09367199125501</v>
      </c>
      <c r="N64" s="229">
        <v>203.5732278034871</v>
      </c>
      <c r="O64" s="229">
        <v>204.43488509190701</v>
      </c>
      <c r="P64" s="229">
        <v>194.50672913386541</v>
      </c>
      <c r="Q64" s="229">
        <v>229.14522213419349</v>
      </c>
      <c r="R64" s="229">
        <v>235.96361773519729</v>
      </c>
      <c r="S64" s="229">
        <v>242.36608807097281</v>
      </c>
      <c r="T64" s="229">
        <v>234.10674553535981</v>
      </c>
      <c r="U64" s="229">
        <v>217.29299952291271</v>
      </c>
      <c r="V64" s="229">
        <v>217.94364961570861</v>
      </c>
      <c r="W64" s="229">
        <v>227.52466958108349</v>
      </c>
      <c r="X64" s="229">
        <v>217.6939527461931</v>
      </c>
      <c r="Y64" s="229">
        <v>174.02768003792261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0.2185212638128223</v>
      </c>
      <c r="R66" s="229">
        <v>0.1592050259980641</v>
      </c>
      <c r="S66" s="229">
        <v>0.23366468576962821</v>
      </c>
      <c r="T66" s="229">
        <v>0.20361054347354959</v>
      </c>
      <c r="U66" s="229">
        <v>0.40766758357115779</v>
      </c>
      <c r="V66" s="229">
        <v>0.46315266296180302</v>
      </c>
      <c r="W66" s="229">
        <v>0.6170382604778849</v>
      </c>
      <c r="X66" s="229">
        <v>0.53142726883511149</v>
      </c>
      <c r="Y66" s="229">
        <v>2.686967052532379</v>
      </c>
      <c r="DA66" s="73" t="s">
        <v>1998</v>
      </c>
    </row>
    <row r="67" spans="1:105" ht="12" customHeight="1" x14ac:dyDescent="0.25">
      <c r="A67" s="64" t="s">
        <v>39</v>
      </c>
      <c r="B67" s="229">
        <v>114.3142035784026</v>
      </c>
      <c r="C67" s="229">
        <v>108.52261054403949</v>
      </c>
      <c r="D67" s="229">
        <v>108.7438324583849</v>
      </c>
      <c r="E67" s="229">
        <v>116.9290177863549</v>
      </c>
      <c r="F67" s="229">
        <v>124.89032126470789</v>
      </c>
      <c r="G67" s="229">
        <v>104.1423366202699</v>
      </c>
      <c r="H67" s="229">
        <v>101.7697756902466</v>
      </c>
      <c r="I67" s="229">
        <v>101.5702882858991</v>
      </c>
      <c r="J67" s="229">
        <v>102.3368431578258</v>
      </c>
      <c r="K67" s="229">
        <v>80.472020606420841</v>
      </c>
      <c r="L67" s="229">
        <v>83.160370564889703</v>
      </c>
      <c r="M67" s="229">
        <v>88.354259594016156</v>
      </c>
      <c r="N67" s="229">
        <v>87.76854315404529</v>
      </c>
      <c r="O67" s="229">
        <v>87.618472104066186</v>
      </c>
      <c r="P67" s="229">
        <v>64.896334510423273</v>
      </c>
      <c r="Q67" s="229">
        <v>28.286706783229981</v>
      </c>
      <c r="R67" s="229">
        <v>30.39049218783088</v>
      </c>
      <c r="S67" s="229">
        <v>28.798567521205509</v>
      </c>
      <c r="T67" s="229">
        <v>28.683728889383289</v>
      </c>
      <c r="U67" s="229">
        <v>29.757417877573179</v>
      </c>
      <c r="V67" s="229">
        <v>29.87088359278745</v>
      </c>
      <c r="W67" s="229">
        <v>2.3660163360393072</v>
      </c>
      <c r="X67" s="229">
        <v>2.832514375959382</v>
      </c>
      <c r="Y67" s="229">
        <v>2.648763075011995</v>
      </c>
      <c r="DA67" s="73" t="s">
        <v>1999</v>
      </c>
    </row>
    <row r="68" spans="1:105" ht="12" customHeight="1" x14ac:dyDescent="0.25">
      <c r="A68" s="60" t="s">
        <v>1911</v>
      </c>
      <c r="B68" s="262">
        <v>50.848374693730257</v>
      </c>
      <c r="C68" s="262">
        <v>48.70587354061152</v>
      </c>
      <c r="D68" s="262">
        <v>52.147750324424223</v>
      </c>
      <c r="E68" s="262">
        <v>50.422385652781657</v>
      </c>
      <c r="F68" s="262">
        <v>50.243370133880219</v>
      </c>
      <c r="G68" s="262">
        <v>49.723729434568007</v>
      </c>
      <c r="H68" s="262">
        <v>50.229614476193603</v>
      </c>
      <c r="I68" s="262">
        <v>53.545511862943982</v>
      </c>
      <c r="J68" s="262">
        <v>54.295014933579317</v>
      </c>
      <c r="K68" s="262">
        <v>39.323042012289719</v>
      </c>
      <c r="L68" s="262">
        <v>36.395557700517422</v>
      </c>
      <c r="M68" s="262">
        <v>35.329649471715747</v>
      </c>
      <c r="N68" s="262">
        <v>35.24371856356376</v>
      </c>
      <c r="O68" s="262">
        <v>36.051808879310357</v>
      </c>
      <c r="P68" s="262">
        <v>34.323958158329582</v>
      </c>
      <c r="Q68" s="262">
        <v>37.35125157425901</v>
      </c>
      <c r="R68" s="262">
        <v>37.786712302964283</v>
      </c>
      <c r="S68" s="262">
        <v>42.270602462292821</v>
      </c>
      <c r="T68" s="262">
        <v>42.580386181794147</v>
      </c>
      <c r="U68" s="262">
        <v>42.552527966901067</v>
      </c>
      <c r="V68" s="262">
        <v>41.765747819941303</v>
      </c>
      <c r="W68" s="262">
        <v>37.74611221639875</v>
      </c>
      <c r="X68" s="262">
        <v>36.441934554186147</v>
      </c>
      <c r="Y68" s="262">
        <v>31.69809886246582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56.985938856436931</v>
      </c>
      <c r="C69" s="261">
        <f t="shared" si="3"/>
        <v>53.918569983449544</v>
      </c>
      <c r="D69" s="261">
        <f t="shared" si="3"/>
        <v>56.370496399596661</v>
      </c>
      <c r="E69" s="261">
        <f t="shared" si="3"/>
        <v>54.517876897615487</v>
      </c>
      <c r="F69" s="261">
        <f t="shared" si="3"/>
        <v>55.403084528057391</v>
      </c>
      <c r="G69" s="261">
        <f t="shared" si="3"/>
        <v>54.741995743177227</v>
      </c>
      <c r="H69" s="261">
        <f t="shared" si="3"/>
        <v>53.530072503504059</v>
      </c>
      <c r="I69" s="261">
        <f t="shared" si="3"/>
        <v>50.371388355533313</v>
      </c>
      <c r="J69" s="261">
        <f t="shared" si="3"/>
        <v>46.09084121316549</v>
      </c>
      <c r="K69" s="261">
        <f t="shared" si="3"/>
        <v>39.713828081619759</v>
      </c>
      <c r="L69" s="261">
        <f t="shared" si="3"/>
        <v>42.101533669977343</v>
      </c>
      <c r="M69" s="261">
        <f t="shared" si="3"/>
        <v>39.980923540209005</v>
      </c>
      <c r="N69" s="261">
        <f t="shared" si="3"/>
        <v>40.006112848856425</v>
      </c>
      <c r="O69" s="261">
        <f t="shared" si="3"/>
        <v>40.127689366635032</v>
      </c>
      <c r="P69" s="261">
        <f t="shared" si="3"/>
        <v>35.718508009656453</v>
      </c>
      <c r="Q69" s="261">
        <f t="shared" si="3"/>
        <v>35.631349361299868</v>
      </c>
      <c r="R69" s="261">
        <f t="shared" si="3"/>
        <v>36.827677821746924</v>
      </c>
      <c r="S69" s="261">
        <f t="shared" si="3"/>
        <v>37.641659646852105</v>
      </c>
      <c r="T69" s="261">
        <f t="shared" si="3"/>
        <v>36.525375576524674</v>
      </c>
      <c r="U69" s="261">
        <f t="shared" si="3"/>
        <v>34.449237589853077</v>
      </c>
      <c r="V69" s="261">
        <f t="shared" si="3"/>
        <v>34.525841940346076</v>
      </c>
      <c r="W69" s="261">
        <f t="shared" si="3"/>
        <v>32.000915358735583</v>
      </c>
      <c r="X69" s="261">
        <f t="shared" si="3"/>
        <v>30.718406574673736</v>
      </c>
      <c r="Y69" s="261">
        <f t="shared" si="3"/>
        <v>25.067881111477234</v>
      </c>
      <c r="DA69" s="70"/>
    </row>
    <row r="70" spans="1:105" ht="12" customHeight="1" x14ac:dyDescent="0.25">
      <c r="A70" s="60" t="s">
        <v>1914</v>
      </c>
      <c r="B70" s="262">
        <v>47.054685957009632</v>
      </c>
      <c r="C70" s="262">
        <v>44.504927640140792</v>
      </c>
      <c r="D70" s="262">
        <v>46.495321802400433</v>
      </c>
      <c r="E70" s="262">
        <v>44.964507291118622</v>
      </c>
      <c r="F70" s="262">
        <v>45.722300551128392</v>
      </c>
      <c r="G70" s="262">
        <v>45.179385519037957</v>
      </c>
      <c r="H70" s="262">
        <v>44.133250327733698</v>
      </c>
      <c r="I70" s="262">
        <v>41.349008604617282</v>
      </c>
      <c r="J70" s="262">
        <v>37.680797191874603</v>
      </c>
      <c r="K70" s="262">
        <v>32.683066277131161</v>
      </c>
      <c r="L70" s="262">
        <v>34.798404853686023</v>
      </c>
      <c r="M70" s="262">
        <v>33.021309786092118</v>
      </c>
      <c r="N70" s="262">
        <v>33.045710131757062</v>
      </c>
      <c r="O70" s="262">
        <v>33.12642245972836</v>
      </c>
      <c r="P70" s="262">
        <v>29.423032681875249</v>
      </c>
      <c r="Q70" s="262">
        <v>29.275339106405529</v>
      </c>
      <c r="R70" s="262">
        <v>30.286442901035201</v>
      </c>
      <c r="S70" s="262">
        <v>30.847600768579241</v>
      </c>
      <c r="T70" s="262">
        <v>29.888877435261492</v>
      </c>
      <c r="U70" s="262">
        <v>28.137543887038021</v>
      </c>
      <c r="V70" s="262">
        <v>28.2082129309801</v>
      </c>
      <c r="W70" s="262">
        <v>26.19895974761927</v>
      </c>
      <c r="X70" s="262">
        <v>25.12361846759244</v>
      </c>
      <c r="Y70" s="262">
        <v>20.439076740315372</v>
      </c>
      <c r="DA70" s="72" t="s">
        <v>2001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7.4268773655850301E-2</v>
      </c>
      <c r="C73" s="229">
        <v>7.4363869848490791E-2</v>
      </c>
      <c r="D73" s="229">
        <v>7.4790311769381682E-2</v>
      </c>
      <c r="E73" s="229">
        <v>7.4695188341348015E-2</v>
      </c>
      <c r="F73" s="229">
        <v>0</v>
      </c>
      <c r="G73" s="229">
        <v>0</v>
      </c>
      <c r="H73" s="229">
        <v>7.5026299264368171E-2</v>
      </c>
      <c r="I73" s="229">
        <v>7.5554102984033339E-2</v>
      </c>
      <c r="J73" s="229">
        <v>7.5422243944820722E-2</v>
      </c>
      <c r="K73" s="229">
        <v>0</v>
      </c>
      <c r="L73" s="229">
        <v>0</v>
      </c>
      <c r="M73" s="229">
        <v>7.6984212762845741E-2</v>
      </c>
      <c r="N73" s="229">
        <v>0</v>
      </c>
      <c r="O73" s="229">
        <v>0</v>
      </c>
      <c r="P73" s="229">
        <v>0</v>
      </c>
      <c r="Q73" s="229">
        <v>3.3412512622498169E-2</v>
      </c>
      <c r="R73" s="229">
        <v>4.1644726763052933E-2</v>
      </c>
      <c r="S73" s="229">
        <v>4.2086172985125077E-2</v>
      </c>
      <c r="T73" s="229">
        <v>3.2003256761159081E-2</v>
      </c>
      <c r="U73" s="229">
        <v>3.5881209405506709E-2</v>
      </c>
      <c r="V73" s="229">
        <v>2.4734917031890531E-2</v>
      </c>
      <c r="W73" s="229">
        <v>4.0031222727851028E-2</v>
      </c>
      <c r="X73" s="229">
        <v>3.9671379360388448E-2</v>
      </c>
      <c r="Y73" s="229">
        <v>8.2206252239530445E-2</v>
      </c>
      <c r="DA73" s="73" t="s">
        <v>2004</v>
      </c>
    </row>
    <row r="74" spans="1:105" ht="12" customHeight="1" x14ac:dyDescent="0.25">
      <c r="A74" s="64" t="s">
        <v>159</v>
      </c>
      <c r="B74" s="229">
        <v>6.6577440861860501E-2</v>
      </c>
      <c r="C74" s="229">
        <v>6.6696986070365061E-2</v>
      </c>
      <c r="D74" s="229">
        <v>6.7166433606037731E-2</v>
      </c>
      <c r="E74" s="229">
        <v>6.703188086141032E-2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1.768571674470169E-2</v>
      </c>
      <c r="R74" s="229">
        <v>1.527865459102574E-2</v>
      </c>
      <c r="S74" s="229">
        <v>2.1908823326953319E-2</v>
      </c>
      <c r="T74" s="229">
        <v>2.6526577938809519E-2</v>
      </c>
      <c r="U74" s="229">
        <v>3.3500260459443557E-2</v>
      </c>
      <c r="V74" s="229">
        <v>2.2351607231984889E-2</v>
      </c>
      <c r="W74" s="229">
        <v>1.337647696918122E-2</v>
      </c>
      <c r="X74" s="229">
        <v>1.020210048087015E-2</v>
      </c>
      <c r="Y74" s="229">
        <v>1.220949064821553E-2</v>
      </c>
      <c r="DA74" s="73" t="s">
        <v>2005</v>
      </c>
    </row>
    <row r="75" spans="1:105" ht="12" customHeight="1" x14ac:dyDescent="0.25">
      <c r="A75" s="64" t="s">
        <v>32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4.8633217914604987E-5</v>
      </c>
      <c r="Y76" s="229">
        <v>2.0012217796286941E-4</v>
      </c>
      <c r="DA76" s="73" t="s">
        <v>2007</v>
      </c>
    </row>
    <row r="77" spans="1:105" ht="12" customHeight="1" x14ac:dyDescent="0.25">
      <c r="A77" s="64" t="s">
        <v>35</v>
      </c>
      <c r="B77" s="229">
        <v>33.947645355126852</v>
      </c>
      <c r="C77" s="229">
        <v>32.05458919936563</v>
      </c>
      <c r="D77" s="229">
        <v>34.018995171698982</v>
      </c>
      <c r="E77" s="229">
        <v>31.559998111889531</v>
      </c>
      <c r="F77" s="229">
        <v>31.556500222492581</v>
      </c>
      <c r="G77" s="229">
        <v>33.366944559794398</v>
      </c>
      <c r="H77" s="229">
        <v>32.514892989529358</v>
      </c>
      <c r="I77" s="229">
        <v>29.752750506241949</v>
      </c>
      <c r="J77" s="229">
        <v>25.997723756417159</v>
      </c>
      <c r="K77" s="229">
        <v>23.555452828717709</v>
      </c>
      <c r="L77" s="229">
        <v>25.365862822020311</v>
      </c>
      <c r="M77" s="229">
        <v>22.922661869378398</v>
      </c>
      <c r="N77" s="229">
        <v>23.09048185733991</v>
      </c>
      <c r="O77" s="229">
        <v>23.188216133109769</v>
      </c>
      <c r="P77" s="229">
        <v>22.062105850831891</v>
      </c>
      <c r="Q77" s="229">
        <v>25.991008992072832</v>
      </c>
      <c r="R77" s="229">
        <v>26.764391826445909</v>
      </c>
      <c r="S77" s="229">
        <v>27.490597952494529</v>
      </c>
      <c r="T77" s="229">
        <v>26.55377437785323</v>
      </c>
      <c r="U77" s="229">
        <v>24.646659668108089</v>
      </c>
      <c r="V77" s="229">
        <v>24.720460257337269</v>
      </c>
      <c r="W77" s="229">
        <v>25.80719631822468</v>
      </c>
      <c r="X77" s="229">
        <v>24.692138158711671</v>
      </c>
      <c r="Y77" s="229">
        <v>19.739250745042082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2.478597668247284E-2</v>
      </c>
      <c r="R79" s="229">
        <v>1.8057977485891479E-2</v>
      </c>
      <c r="S79" s="229">
        <v>2.6503633339610529E-2</v>
      </c>
      <c r="T79" s="229">
        <v>2.3094714421768289E-2</v>
      </c>
      <c r="U79" s="229">
        <v>4.6240073136543249E-2</v>
      </c>
      <c r="V79" s="229">
        <v>5.2533519641500687E-2</v>
      </c>
      <c r="W79" s="229">
        <v>6.9988136026426589E-2</v>
      </c>
      <c r="X79" s="229">
        <v>6.0277630029908359E-2</v>
      </c>
      <c r="Y79" s="229">
        <v>0.30477172586594031</v>
      </c>
      <c r="DA79" s="73" t="s">
        <v>2010</v>
      </c>
    </row>
    <row r="80" spans="1:105" ht="12" customHeight="1" x14ac:dyDescent="0.25">
      <c r="A80" s="64" t="s">
        <v>39</v>
      </c>
      <c r="B80" s="229">
        <v>12.96619438736507</v>
      </c>
      <c r="C80" s="229">
        <v>12.309277584856311</v>
      </c>
      <c r="D80" s="229">
        <v>12.334369885326041</v>
      </c>
      <c r="E80" s="229">
        <v>13.262782110026331</v>
      </c>
      <c r="F80" s="229">
        <v>14.165800328635809</v>
      </c>
      <c r="G80" s="229">
        <v>11.812440959243551</v>
      </c>
      <c r="H80" s="229">
        <v>11.54333103893997</v>
      </c>
      <c r="I80" s="229">
        <v>11.520703995391299</v>
      </c>
      <c r="J80" s="229">
        <v>11.60765119151262</v>
      </c>
      <c r="K80" s="229">
        <v>9.1276134484134506</v>
      </c>
      <c r="L80" s="229">
        <v>9.4325420316657063</v>
      </c>
      <c r="M80" s="229">
        <v>10.02166370395088</v>
      </c>
      <c r="N80" s="229">
        <v>9.955228274417145</v>
      </c>
      <c r="O80" s="229">
        <v>9.9382063266185909</v>
      </c>
      <c r="P80" s="229">
        <v>7.3609268310433587</v>
      </c>
      <c r="Q80" s="229">
        <v>3.2084459082830241</v>
      </c>
      <c r="R80" s="229">
        <v>3.447069715749326</v>
      </c>
      <c r="S80" s="229">
        <v>3.2665041864330231</v>
      </c>
      <c r="T80" s="229">
        <v>3.2534785082865221</v>
      </c>
      <c r="U80" s="229">
        <v>3.3752626759284312</v>
      </c>
      <c r="V80" s="229">
        <v>3.388132629737457</v>
      </c>
      <c r="W80" s="229">
        <v>0.26836759367112428</v>
      </c>
      <c r="X80" s="229">
        <v>0.32128056579168851</v>
      </c>
      <c r="Y80" s="229">
        <v>0.30043840434163738</v>
      </c>
      <c r="DA80" s="73" t="s">
        <v>2011</v>
      </c>
    </row>
    <row r="81" spans="1:105" ht="12" customHeight="1" x14ac:dyDescent="0.25">
      <c r="A81" s="61" t="s">
        <v>1926</v>
      </c>
      <c r="B81" s="263">
        <v>9.9312528994273013</v>
      </c>
      <c r="C81" s="263">
        <v>9.4136423433087533</v>
      </c>
      <c r="D81" s="263">
        <v>9.8751745971962244</v>
      </c>
      <c r="E81" s="263">
        <v>9.5533696064968652</v>
      </c>
      <c r="F81" s="263">
        <v>9.6807839769289963</v>
      </c>
      <c r="G81" s="263">
        <v>9.5626102241392719</v>
      </c>
      <c r="H81" s="263">
        <v>9.3968221757703585</v>
      </c>
      <c r="I81" s="263">
        <v>9.0223797509160306</v>
      </c>
      <c r="J81" s="263">
        <v>8.4100440212908865</v>
      </c>
      <c r="K81" s="263">
        <v>7.0307618044885993</v>
      </c>
      <c r="L81" s="263">
        <v>7.3031288162913226</v>
      </c>
      <c r="M81" s="263">
        <v>6.9596137541168854</v>
      </c>
      <c r="N81" s="263">
        <v>6.960402717099365</v>
      </c>
      <c r="O81" s="263">
        <v>7.0012669069066744</v>
      </c>
      <c r="P81" s="263">
        <v>6.2954753277812054</v>
      </c>
      <c r="Q81" s="263">
        <v>6.3560102548943371</v>
      </c>
      <c r="R81" s="263">
        <v>6.5412349207117204</v>
      </c>
      <c r="S81" s="263">
        <v>6.7940588782728621</v>
      </c>
      <c r="T81" s="263">
        <v>6.636498141263182</v>
      </c>
      <c r="U81" s="263">
        <v>6.3116937028150559</v>
      </c>
      <c r="V81" s="263">
        <v>6.3176290093659766</v>
      </c>
      <c r="W81" s="263">
        <v>5.8019556111163109</v>
      </c>
      <c r="X81" s="263">
        <v>5.5947881070812944</v>
      </c>
      <c r="Y81" s="263">
        <v>4.6288043711618627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87.3181923964828</v>
      </c>
      <c r="C83" s="223">
        <v>82.700648265051683</v>
      </c>
      <c r="D83" s="223">
        <v>86.424691660740166</v>
      </c>
      <c r="E83" s="223">
        <v>83.914503183611245</v>
      </c>
      <c r="F83" s="223">
        <v>84.634179780456677</v>
      </c>
      <c r="G83" s="223">
        <v>83.552834154425994</v>
      </c>
      <c r="H83" s="223">
        <v>82.840828869450107</v>
      </c>
      <c r="I83" s="223">
        <v>79.094229033543314</v>
      </c>
      <c r="J83" s="223">
        <v>74.46835790366714</v>
      </c>
      <c r="K83" s="223">
        <v>60.916027918026558</v>
      </c>
      <c r="L83" s="223">
        <v>63.513714370852711</v>
      </c>
      <c r="M83" s="223">
        <v>59.355966559577077</v>
      </c>
      <c r="N83" s="223">
        <v>59.463105429969907</v>
      </c>
      <c r="O83" s="223">
        <v>60.216991871234953</v>
      </c>
      <c r="P83" s="223">
        <v>52.99187328137905</v>
      </c>
      <c r="Q83" s="223">
        <v>53.536077418842638</v>
      </c>
      <c r="R83" s="223">
        <v>59.779024748644559</v>
      </c>
      <c r="S83" s="223">
        <v>53.868487668082643</v>
      </c>
      <c r="T83" s="223">
        <v>41.005471775971358</v>
      </c>
      <c r="U83" s="223">
        <v>35.045920533498673</v>
      </c>
      <c r="V83" s="223">
        <v>33.317931086999117</v>
      </c>
      <c r="W83" s="223">
        <v>30.223452336053811</v>
      </c>
      <c r="X83" s="223">
        <v>32.882870670395427</v>
      </c>
      <c r="Y83" s="223">
        <v>27.36665856779539</v>
      </c>
      <c r="DA83" s="89" t="s">
        <v>2013</v>
      </c>
    </row>
    <row r="84" spans="1:105" ht="12" customHeight="1" x14ac:dyDescent="0.25">
      <c r="A84" s="55" t="s">
        <v>91</v>
      </c>
      <c r="B84" s="259">
        <v>2.4355015760819541</v>
      </c>
      <c r="C84" s="259">
        <v>2.3061431104097312</v>
      </c>
      <c r="D84" s="259">
        <v>2.406753453092433</v>
      </c>
      <c r="E84" s="259">
        <v>2.3360292353413201</v>
      </c>
      <c r="F84" s="259">
        <v>2.353669187616763</v>
      </c>
      <c r="G84" s="259">
        <v>2.3260997963430659</v>
      </c>
      <c r="H84" s="259">
        <v>2.3038564720718568</v>
      </c>
      <c r="I84" s="259">
        <v>2.1928062236833878</v>
      </c>
      <c r="J84" s="259">
        <v>2.051907286948448</v>
      </c>
      <c r="K84" s="259">
        <v>1.6840878782837501</v>
      </c>
      <c r="L84" s="259">
        <v>1.760145236486798</v>
      </c>
      <c r="M84" s="259">
        <v>1.6436493159921379</v>
      </c>
      <c r="N84" s="259">
        <v>1.646810160789999</v>
      </c>
      <c r="O84" s="259">
        <v>1.6573530604885101</v>
      </c>
      <c r="P84" s="259">
        <v>1.4578983256166369</v>
      </c>
      <c r="Q84" s="259">
        <v>1.4657957764967531</v>
      </c>
      <c r="R84" s="259">
        <v>1.628175071426774</v>
      </c>
      <c r="S84" s="259">
        <v>1.465603155743423</v>
      </c>
      <c r="T84" s="259">
        <v>1.115900178349275</v>
      </c>
      <c r="U84" s="259">
        <v>0.95284671078333172</v>
      </c>
      <c r="V84" s="259">
        <v>0.9063769540792328</v>
      </c>
      <c r="W84" s="259">
        <v>0.82398342690723936</v>
      </c>
      <c r="X84" s="259">
        <v>0.88735565470289512</v>
      </c>
      <c r="Y84" s="259">
        <v>0.73717816852207374</v>
      </c>
      <c r="DA84" s="67" t="s">
        <v>2014</v>
      </c>
    </row>
    <row r="85" spans="1:105" ht="12" customHeight="1" x14ac:dyDescent="0.25">
      <c r="A85" s="173" t="s">
        <v>92</v>
      </c>
      <c r="B85" s="224">
        <v>0.26976925590099532</v>
      </c>
      <c r="C85" s="224">
        <v>0.25544081638299282</v>
      </c>
      <c r="D85" s="224">
        <v>0.26761404211747047</v>
      </c>
      <c r="E85" s="224">
        <v>0.25936574861945938</v>
      </c>
      <c r="F85" s="224">
        <v>0.26230166143636308</v>
      </c>
      <c r="G85" s="224">
        <v>0.25891938435996081</v>
      </c>
      <c r="H85" s="224">
        <v>0.25627699128013298</v>
      </c>
      <c r="I85" s="224">
        <v>0.24392395458583119</v>
      </c>
      <c r="J85" s="224">
        <v>0.23087973264836689</v>
      </c>
      <c r="K85" s="224">
        <v>0.18949284968559921</v>
      </c>
      <c r="L85" s="224">
        <v>0.19805079118693061</v>
      </c>
      <c r="M85" s="224">
        <v>0.18494271990636499</v>
      </c>
      <c r="N85" s="224">
        <v>0.1852983768147034</v>
      </c>
      <c r="O85" s="224">
        <v>0.19035089945004419</v>
      </c>
      <c r="P85" s="224">
        <v>0.16788881045053949</v>
      </c>
      <c r="Q85" s="224">
        <v>0.17183088995520091</v>
      </c>
      <c r="R85" s="224">
        <v>0.19389785031798379</v>
      </c>
      <c r="S85" s="224">
        <v>0.1764734146978274</v>
      </c>
      <c r="T85" s="224">
        <v>0.1343656460915032</v>
      </c>
      <c r="U85" s="224">
        <v>0.11473236262938651</v>
      </c>
      <c r="V85" s="224">
        <v>0.1091369348264286</v>
      </c>
      <c r="W85" s="224">
        <v>9.9215922421358807E-2</v>
      </c>
      <c r="X85" s="224">
        <v>0.1082164140230417</v>
      </c>
      <c r="Y85" s="224">
        <v>9.0925897762861085E-2</v>
      </c>
      <c r="DA85" s="177" t="s">
        <v>2015</v>
      </c>
    </row>
    <row r="86" spans="1:105" ht="12" customHeight="1" x14ac:dyDescent="0.25">
      <c r="A86" s="173" t="s">
        <v>93</v>
      </c>
      <c r="B86" s="224">
        <v>11.677050324436379</v>
      </c>
      <c r="C86" s="224">
        <v>11.0568391414995</v>
      </c>
      <c r="D86" s="224">
        <v>11.520221772375059</v>
      </c>
      <c r="E86" s="224">
        <v>11.1651500818581</v>
      </c>
      <c r="F86" s="224">
        <v>11.23450330075508</v>
      </c>
      <c r="G86" s="224">
        <v>11.089638785712239</v>
      </c>
      <c r="H86" s="224">
        <v>10.976463849592291</v>
      </c>
      <c r="I86" s="224">
        <v>10.447377488657621</v>
      </c>
      <c r="J86" s="224">
        <v>9.776080424684606</v>
      </c>
      <c r="K86" s="224">
        <v>8.0236464118332478</v>
      </c>
      <c r="L86" s="224">
        <v>8.3860131013086825</v>
      </c>
      <c r="M86" s="224">
        <v>7.8309814509278519</v>
      </c>
      <c r="N86" s="224">
        <v>7.8460409388249799</v>
      </c>
      <c r="O86" s="224">
        <v>7.8962713932015554</v>
      </c>
      <c r="P86" s="224">
        <v>6.9459918451955636</v>
      </c>
      <c r="Q86" s="224">
        <v>6.9836183575848354</v>
      </c>
      <c r="R86" s="224">
        <v>7.7572561611233493</v>
      </c>
      <c r="S86" s="224">
        <v>6.9827006377697218</v>
      </c>
      <c r="T86" s="224">
        <v>5.3165803147403548</v>
      </c>
      <c r="U86" s="224">
        <v>4.5397304918524224</v>
      </c>
      <c r="V86" s="224">
        <v>4.3183305866303829</v>
      </c>
      <c r="W86" s="224">
        <v>3.9257759360229718</v>
      </c>
      <c r="X86" s="224">
        <v>4.2277057549589543</v>
      </c>
      <c r="Y86" s="224">
        <v>3.512202090529716</v>
      </c>
      <c r="DA86" s="177" t="s">
        <v>2016</v>
      </c>
    </row>
    <row r="87" spans="1:105" ht="12" customHeight="1" x14ac:dyDescent="0.25">
      <c r="A87" s="173" t="s">
        <v>94</v>
      </c>
      <c r="B87" s="224">
        <v>3.6793441709025649</v>
      </c>
      <c r="C87" s="224">
        <v>3.4839206403648948</v>
      </c>
      <c r="D87" s="224">
        <v>3.649949519369807</v>
      </c>
      <c r="E87" s="224">
        <v>3.5374522279329419</v>
      </c>
      <c r="F87" s="224">
        <v>3.5774947215561488</v>
      </c>
      <c r="G87" s="224">
        <v>3.531364329848337</v>
      </c>
      <c r="H87" s="224">
        <v>3.4953251098007199</v>
      </c>
      <c r="I87" s="224">
        <v>3.326843814916602</v>
      </c>
      <c r="J87" s="224">
        <v>3.148935543682081</v>
      </c>
      <c r="K87" s="224">
        <v>2.584465785731711</v>
      </c>
      <c r="L87" s="224">
        <v>2.7011863218531622</v>
      </c>
      <c r="M87" s="224">
        <v>2.522407218590097</v>
      </c>
      <c r="N87" s="224">
        <v>2.52725797212821</v>
      </c>
      <c r="O87" s="224">
        <v>2.5885837792439079</v>
      </c>
      <c r="P87" s="224">
        <v>2.2898113946596652</v>
      </c>
      <c r="Q87" s="224">
        <v>2.3368686831372498</v>
      </c>
      <c r="R87" s="224">
        <v>2.6303875025565961</v>
      </c>
      <c r="S87" s="224">
        <v>2.3958110453911972</v>
      </c>
      <c r="T87" s="224">
        <v>1.832593766347359</v>
      </c>
      <c r="U87" s="224">
        <v>1.5648182304704019</v>
      </c>
      <c r="V87" s="224">
        <v>1.488502993577451</v>
      </c>
      <c r="W87" s="224">
        <v>1.3531917289927211</v>
      </c>
      <c r="X87" s="224">
        <v>1.471887187213955</v>
      </c>
      <c r="Y87" s="224">
        <v>1.2337152941573371</v>
      </c>
      <c r="DA87" s="177" t="s">
        <v>2017</v>
      </c>
    </row>
    <row r="88" spans="1:105" ht="12" customHeight="1" x14ac:dyDescent="0.25">
      <c r="A88" s="56" t="s">
        <v>95</v>
      </c>
      <c r="B88" s="260">
        <v>18.823384778762541</v>
      </c>
      <c r="C88" s="260">
        <v>17.77661574844123</v>
      </c>
      <c r="D88" s="260">
        <v>18.493360985987191</v>
      </c>
      <c r="E88" s="260">
        <v>17.997325405581339</v>
      </c>
      <c r="F88" s="260">
        <v>18.30690640398517</v>
      </c>
      <c r="G88" s="260">
        <v>17.952913283440228</v>
      </c>
      <c r="H88" s="260">
        <v>17.672997029909379</v>
      </c>
      <c r="I88" s="260">
        <v>16.505213256055239</v>
      </c>
      <c r="J88" s="260">
        <v>15.55741351403142</v>
      </c>
      <c r="K88" s="260">
        <v>12.93610499122919</v>
      </c>
      <c r="L88" s="260">
        <v>13.910695654708629</v>
      </c>
      <c r="M88" s="260">
        <v>12.951469085445771</v>
      </c>
      <c r="N88" s="260">
        <v>12.980408552115639</v>
      </c>
      <c r="O88" s="260">
        <v>13.30738565116452</v>
      </c>
      <c r="P88" s="260">
        <v>11.467944074424819</v>
      </c>
      <c r="Q88" s="260">
        <v>11.397544502164701</v>
      </c>
      <c r="R88" s="260">
        <v>13.022675439566401</v>
      </c>
      <c r="S88" s="260">
        <v>11.474641070668531</v>
      </c>
      <c r="T88" s="260">
        <v>8.6146227953270689</v>
      </c>
      <c r="U88" s="260">
        <v>7.3004645382520597</v>
      </c>
      <c r="V88" s="260">
        <v>6.9508549983357586</v>
      </c>
      <c r="W88" s="260">
        <v>6.2292699446066884</v>
      </c>
      <c r="X88" s="260">
        <v>7.0394560504084014</v>
      </c>
      <c r="Y88" s="260">
        <v>5.8276430734858717</v>
      </c>
      <c r="DA88" s="68" t="s">
        <v>2018</v>
      </c>
    </row>
    <row r="89" spans="1:105" ht="12" customHeight="1" x14ac:dyDescent="0.25">
      <c r="A89" s="37" t="s">
        <v>159</v>
      </c>
      <c r="B89" s="226">
        <v>1.6257356283418699E-2</v>
      </c>
      <c r="C89" s="226">
        <v>1.597669985996299E-2</v>
      </c>
      <c r="D89" s="226">
        <v>1.5385215062372471E-2</v>
      </c>
      <c r="E89" s="226">
        <v>1.57138398107045E-2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3.0416369554867352E-3</v>
      </c>
      <c r="R89" s="226">
        <v>2.9523243574597099E-3</v>
      </c>
      <c r="S89" s="226">
        <v>3.2306312807503291E-3</v>
      </c>
      <c r="T89" s="226">
        <v>2.967945459958024E-3</v>
      </c>
      <c r="U89" s="226">
        <v>3.0589889586968219E-3</v>
      </c>
      <c r="V89" s="226">
        <v>2.0480774487707022E-3</v>
      </c>
      <c r="W89" s="226">
        <v>1.174898004362195E-3</v>
      </c>
      <c r="X89" s="226">
        <v>1.037745555756789E-3</v>
      </c>
      <c r="Y89" s="226">
        <v>1.12939588461365E-3</v>
      </c>
      <c r="DA89" s="69" t="s">
        <v>2019</v>
      </c>
    </row>
    <row r="90" spans="1:105" ht="12" customHeight="1" x14ac:dyDescent="0.25">
      <c r="A90" s="37" t="s">
        <v>35</v>
      </c>
      <c r="B90" s="226">
        <v>8.6752938688405958</v>
      </c>
      <c r="C90" s="226">
        <v>8.0356829894525728</v>
      </c>
      <c r="D90" s="226">
        <v>8.1550096030240482</v>
      </c>
      <c r="E90" s="226">
        <v>7.7426494542777391</v>
      </c>
      <c r="F90" s="226">
        <v>8.0529380414468168</v>
      </c>
      <c r="G90" s="226">
        <v>8.1893223167073277</v>
      </c>
      <c r="H90" s="226">
        <v>7.6030082940981796</v>
      </c>
      <c r="I90" s="226">
        <v>5.697834279757374</v>
      </c>
      <c r="J90" s="226">
        <v>4.2698063485129643</v>
      </c>
      <c r="K90" s="226">
        <v>5.1017499317925896</v>
      </c>
      <c r="L90" s="226">
        <v>6.7724375611372247</v>
      </c>
      <c r="M90" s="226">
        <v>6.0131642628926558</v>
      </c>
      <c r="N90" s="226">
        <v>6.0694558985476474</v>
      </c>
      <c r="O90" s="226">
        <v>6.0503331747331366</v>
      </c>
      <c r="P90" s="226">
        <v>4.8928158250955667</v>
      </c>
      <c r="Q90" s="226">
        <v>4.6779929524404213</v>
      </c>
      <c r="R90" s="226">
        <v>5.4123771097357691</v>
      </c>
      <c r="S90" s="226">
        <v>4.2423279623486474</v>
      </c>
      <c r="T90" s="226">
        <v>3.1092286573949659</v>
      </c>
      <c r="U90" s="226">
        <v>2.3608585650879599</v>
      </c>
      <c r="V90" s="226">
        <v>2.3705323330216159</v>
      </c>
      <c r="W90" s="226">
        <v>2.378704114220763</v>
      </c>
      <c r="X90" s="226">
        <v>2.628522484939916</v>
      </c>
      <c r="Y90" s="226">
        <v>1.910869509676888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2022</v>
      </c>
    </row>
    <row r="93" spans="1:105" ht="12" customHeight="1" x14ac:dyDescent="0.25">
      <c r="A93" s="37" t="s">
        <v>40</v>
      </c>
      <c r="B93" s="226">
        <v>10.13183355363852</v>
      </c>
      <c r="C93" s="226">
        <v>9.7249560591286937</v>
      </c>
      <c r="D93" s="226">
        <v>10.32296616790077</v>
      </c>
      <c r="E93" s="226">
        <v>10.23896211149289</v>
      </c>
      <c r="F93" s="226">
        <v>10.25396836253835</v>
      </c>
      <c r="G93" s="226">
        <v>9.7635909667329059</v>
      </c>
      <c r="H93" s="226">
        <v>10.069988735811201</v>
      </c>
      <c r="I93" s="226">
        <v>10.80737897629786</v>
      </c>
      <c r="J93" s="226">
        <v>11.287607165518461</v>
      </c>
      <c r="K93" s="226">
        <v>7.8343550594366</v>
      </c>
      <c r="L93" s="226">
        <v>7.1382580935714017</v>
      </c>
      <c r="M93" s="226">
        <v>6.9383048225531097</v>
      </c>
      <c r="N93" s="226">
        <v>6.9109526535679988</v>
      </c>
      <c r="O93" s="226">
        <v>7.2570524764313813</v>
      </c>
      <c r="P93" s="226">
        <v>6.5751282493292527</v>
      </c>
      <c r="Q93" s="226">
        <v>6.7165099127687951</v>
      </c>
      <c r="R93" s="226">
        <v>7.6073460054731736</v>
      </c>
      <c r="S93" s="226">
        <v>7.2290824770391309</v>
      </c>
      <c r="T93" s="226">
        <v>5.5024261924721456</v>
      </c>
      <c r="U93" s="226">
        <v>4.9365469842054024</v>
      </c>
      <c r="V93" s="226">
        <v>4.578274587865371</v>
      </c>
      <c r="W93" s="226">
        <v>3.8493909323815632</v>
      </c>
      <c r="X93" s="226">
        <v>4.4098958199127276</v>
      </c>
      <c r="Y93" s="226">
        <v>3.915644167924369</v>
      </c>
      <c r="DA93" s="69" t="s">
        <v>2023</v>
      </c>
    </row>
    <row r="94" spans="1:105" ht="12" customHeight="1" x14ac:dyDescent="0.25">
      <c r="A94" s="132" t="s">
        <v>1939</v>
      </c>
      <c r="B94" s="316">
        <v>50.433142290398372</v>
      </c>
      <c r="C94" s="316">
        <v>47.821688807953343</v>
      </c>
      <c r="D94" s="316">
        <v>50.086791887798213</v>
      </c>
      <c r="E94" s="316">
        <v>48.61918048427809</v>
      </c>
      <c r="F94" s="316">
        <v>48.899304505107153</v>
      </c>
      <c r="G94" s="316">
        <v>48.393898574722158</v>
      </c>
      <c r="H94" s="316">
        <v>48.135909416795727</v>
      </c>
      <c r="I94" s="316">
        <v>46.378064295644627</v>
      </c>
      <c r="J94" s="316">
        <v>43.703141401672212</v>
      </c>
      <c r="K94" s="316">
        <v>35.49823000126306</v>
      </c>
      <c r="L94" s="316">
        <v>36.557623265308507</v>
      </c>
      <c r="M94" s="316">
        <v>34.222516768714868</v>
      </c>
      <c r="N94" s="316">
        <v>34.277289429296381</v>
      </c>
      <c r="O94" s="316">
        <v>34.57704708768641</v>
      </c>
      <c r="P94" s="316">
        <v>30.662338831031821</v>
      </c>
      <c r="Q94" s="316">
        <v>31.180419209503899</v>
      </c>
      <c r="R94" s="316">
        <v>34.546632723653453</v>
      </c>
      <c r="S94" s="316">
        <v>31.373258343811941</v>
      </c>
      <c r="T94" s="316">
        <v>23.99140907511579</v>
      </c>
      <c r="U94" s="316">
        <v>20.573328199511071</v>
      </c>
      <c r="V94" s="316">
        <v>19.544728619549868</v>
      </c>
      <c r="W94" s="316">
        <v>17.792015377102832</v>
      </c>
      <c r="X94" s="316">
        <v>19.14824960908819</v>
      </c>
      <c r="Y94" s="316">
        <v>15.964994043337541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0.99999999999999989</v>
      </c>
      <c r="C98" s="232">
        <f t="shared" si="4"/>
        <v>1</v>
      </c>
      <c r="D98" s="232">
        <f t="shared" si="4"/>
        <v>1</v>
      </c>
      <c r="E98" s="232">
        <f t="shared" si="4"/>
        <v>1.0000000000000002</v>
      </c>
      <c r="F98" s="232">
        <f t="shared" si="4"/>
        <v>1</v>
      </c>
      <c r="G98" s="232">
        <f t="shared" si="4"/>
        <v>1</v>
      </c>
      <c r="H98" s="232">
        <f t="shared" si="4"/>
        <v>1</v>
      </c>
      <c r="I98" s="232">
        <f t="shared" si="4"/>
        <v>1.0000000000000002</v>
      </c>
      <c r="J98" s="232">
        <f t="shared" si="4"/>
        <v>0.99999999999999978</v>
      </c>
      <c r="K98" s="232">
        <f t="shared" si="4"/>
        <v>1</v>
      </c>
      <c r="L98" s="232">
        <f t="shared" si="4"/>
        <v>1</v>
      </c>
      <c r="M98" s="232">
        <f t="shared" si="4"/>
        <v>0.99999999999999989</v>
      </c>
      <c r="N98" s="232">
        <f t="shared" si="4"/>
        <v>1</v>
      </c>
      <c r="O98" s="232">
        <f t="shared" si="4"/>
        <v>1</v>
      </c>
      <c r="P98" s="232">
        <f t="shared" si="4"/>
        <v>0.99999999999999978</v>
      </c>
      <c r="Q98" s="232">
        <f t="shared" si="4"/>
        <v>1</v>
      </c>
      <c r="R98" s="232">
        <f t="shared" si="4"/>
        <v>1.0000000000000002</v>
      </c>
      <c r="S98" s="232">
        <f t="shared" si="4"/>
        <v>1</v>
      </c>
      <c r="T98" s="232">
        <f t="shared" si="4"/>
        <v>0.99999999999999956</v>
      </c>
      <c r="U98" s="232">
        <f t="shared" si="4"/>
        <v>0.99999999999999967</v>
      </c>
      <c r="V98" s="232">
        <f t="shared" si="4"/>
        <v>1</v>
      </c>
      <c r="W98" s="232">
        <f t="shared" si="4"/>
        <v>1</v>
      </c>
      <c r="X98" s="232">
        <f t="shared" si="4"/>
        <v>0.99999999999999989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3.5193817934475423E-3</v>
      </c>
      <c r="C99" s="266">
        <f t="shared" si="5"/>
        <v>3.5203226739126715E-3</v>
      </c>
      <c r="D99" s="266">
        <f t="shared" si="5"/>
        <v>3.5222164039716147E-3</v>
      </c>
      <c r="E99" s="266">
        <f t="shared" si="5"/>
        <v>3.5220006588318202E-3</v>
      </c>
      <c r="F99" s="266">
        <f t="shared" si="5"/>
        <v>3.5201362419086404E-3</v>
      </c>
      <c r="G99" s="266">
        <f t="shared" si="5"/>
        <v>3.5205886073745997E-3</v>
      </c>
      <c r="H99" s="266">
        <f t="shared" si="5"/>
        <v>3.5090420502069059E-3</v>
      </c>
      <c r="I99" s="266">
        <f t="shared" si="5"/>
        <v>3.5255107957641993E-3</v>
      </c>
      <c r="J99" s="266">
        <f t="shared" si="5"/>
        <v>3.5455792845519893E-3</v>
      </c>
      <c r="K99" s="266">
        <f t="shared" si="5"/>
        <v>3.5282851199490927E-3</v>
      </c>
      <c r="L99" s="266">
        <f t="shared" si="5"/>
        <v>3.5167682818109253E-3</v>
      </c>
      <c r="M99" s="266">
        <f t="shared" si="5"/>
        <v>3.5184029621431658E-3</v>
      </c>
      <c r="N99" s="266">
        <f t="shared" si="5"/>
        <v>3.5180462741098671E-3</v>
      </c>
      <c r="O99" s="266">
        <f t="shared" si="5"/>
        <v>3.5195466569649249E-3</v>
      </c>
      <c r="P99" s="266">
        <f t="shared" si="5"/>
        <v>3.5249801356132069E-3</v>
      </c>
      <c r="Q99" s="266">
        <f t="shared" si="5"/>
        <v>3.533096951411113E-3</v>
      </c>
      <c r="R99" s="266">
        <f t="shared" si="5"/>
        <v>3.5313036415377127E-3</v>
      </c>
      <c r="S99" s="266">
        <f t="shared" si="5"/>
        <v>3.5385809608271335E-3</v>
      </c>
      <c r="T99" s="266">
        <f t="shared" si="5"/>
        <v>3.5417006335277204E-3</v>
      </c>
      <c r="U99" s="266">
        <f t="shared" si="5"/>
        <v>3.5468173227158947E-3</v>
      </c>
      <c r="V99" s="266">
        <f t="shared" si="5"/>
        <v>3.5449544187937019E-3</v>
      </c>
      <c r="W99" s="266">
        <f t="shared" si="5"/>
        <v>3.5442157945934126E-3</v>
      </c>
      <c r="X99" s="266">
        <f t="shared" si="5"/>
        <v>3.5441356507886052E-3</v>
      </c>
      <c r="Y99" s="266">
        <f t="shared" si="5"/>
        <v>3.5530070559992998E-3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1.2804656141551256E-3</v>
      </c>
      <c r="C100" s="267">
        <f t="shared" si="6"/>
        <v>1.2808079370837922E-3</v>
      </c>
      <c r="D100" s="267">
        <f t="shared" si="6"/>
        <v>1.2814969376996059E-3</v>
      </c>
      <c r="E100" s="267">
        <f t="shared" si="6"/>
        <v>1.2814184425975845E-3</v>
      </c>
      <c r="F100" s="267">
        <f t="shared" si="6"/>
        <v>1.2807401070543869E-3</v>
      </c>
      <c r="G100" s="267">
        <f t="shared" si="6"/>
        <v>1.2809046923304903E-3</v>
      </c>
      <c r="H100" s="267">
        <f t="shared" si="6"/>
        <v>1.2999252627284893E-3</v>
      </c>
      <c r="I100" s="267">
        <f t="shared" si="6"/>
        <v>1.2918247842851462E-3</v>
      </c>
      <c r="J100" s="267">
        <f t="shared" si="6"/>
        <v>1.289997113863067E-3</v>
      </c>
      <c r="K100" s="267">
        <f t="shared" si="6"/>
        <v>1.2837049340430834E-3</v>
      </c>
      <c r="L100" s="267">
        <f t="shared" si="6"/>
        <v>1.2795147335802725E-3</v>
      </c>
      <c r="M100" s="267">
        <f t="shared" si="6"/>
        <v>1.2801094834762523E-3</v>
      </c>
      <c r="N100" s="267">
        <f t="shared" si="6"/>
        <v>1.2799797087634124E-3</v>
      </c>
      <c r="O100" s="267">
        <f t="shared" si="6"/>
        <v>1.2805255968672681E-3</v>
      </c>
      <c r="P100" s="267">
        <f t="shared" si="6"/>
        <v>1.2825024732003006E-3</v>
      </c>
      <c r="Q100" s="267">
        <f t="shared" si="6"/>
        <v>1.2854556349018817E-3</v>
      </c>
      <c r="R100" s="267">
        <f t="shared" si="6"/>
        <v>1.2848031704171562E-3</v>
      </c>
      <c r="S100" s="267">
        <f t="shared" si="6"/>
        <v>1.287450895972445E-3</v>
      </c>
      <c r="T100" s="267">
        <f t="shared" si="6"/>
        <v>1.2885859344124232E-3</v>
      </c>
      <c r="U100" s="267">
        <f t="shared" si="6"/>
        <v>1.290447552431807E-3</v>
      </c>
      <c r="V100" s="267">
        <f t="shared" si="6"/>
        <v>1.2897697673675999E-3</v>
      </c>
      <c r="W100" s="267">
        <f t="shared" si="6"/>
        <v>1.2895010318493298E-3</v>
      </c>
      <c r="X100" s="267">
        <f t="shared" si="6"/>
        <v>1.2894718729253285E-3</v>
      </c>
      <c r="Y100" s="267">
        <f t="shared" si="6"/>
        <v>1.2926995788089814E-3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4.0244708154781761E-2</v>
      </c>
      <c r="C101" s="267">
        <f t="shared" si="7"/>
        <v>4.0255467277249865E-2</v>
      </c>
      <c r="D101" s="267">
        <f t="shared" si="7"/>
        <v>4.027712239113606E-2</v>
      </c>
      <c r="E101" s="267">
        <f t="shared" si="7"/>
        <v>4.0274655310069983E-2</v>
      </c>
      <c r="F101" s="267">
        <f t="shared" si="7"/>
        <v>4.0253335396700007E-2</v>
      </c>
      <c r="G101" s="267">
        <f t="shared" si="7"/>
        <v>4.0258508270012781E-2</v>
      </c>
      <c r="H101" s="267">
        <f t="shared" si="7"/>
        <v>4.0013125706270275E-2</v>
      </c>
      <c r="I101" s="267">
        <f t="shared" si="7"/>
        <v>4.0100779300036124E-2</v>
      </c>
      <c r="J101" s="267">
        <f t="shared" si="7"/>
        <v>4.0346911403816528E-2</v>
      </c>
      <c r="K101" s="267">
        <f t="shared" si="7"/>
        <v>4.0346519153897788E-2</v>
      </c>
      <c r="L101" s="267">
        <f t="shared" si="7"/>
        <v>4.0214822220476308E-2</v>
      </c>
      <c r="M101" s="267">
        <f t="shared" si="7"/>
        <v>4.0233515058241118E-2</v>
      </c>
      <c r="N101" s="267">
        <f t="shared" si="7"/>
        <v>4.0229436272066488E-2</v>
      </c>
      <c r="O101" s="267">
        <f t="shared" si="7"/>
        <v>4.0246593396148535E-2</v>
      </c>
      <c r="P101" s="267">
        <f t="shared" si="7"/>
        <v>4.0308726115841659E-2</v>
      </c>
      <c r="Q101" s="267">
        <f t="shared" si="7"/>
        <v>4.0401543236036196E-2</v>
      </c>
      <c r="R101" s="267">
        <f t="shared" si="7"/>
        <v>4.0381036443445394E-2</v>
      </c>
      <c r="S101" s="267">
        <f t="shared" si="7"/>
        <v>4.0464253783347837E-2</v>
      </c>
      <c r="T101" s="267">
        <f t="shared" si="7"/>
        <v>4.0499927752454382E-2</v>
      </c>
      <c r="U101" s="267">
        <f t="shared" si="7"/>
        <v>4.0558437932702564E-2</v>
      </c>
      <c r="V101" s="267">
        <f t="shared" si="7"/>
        <v>4.0537135320747084E-2</v>
      </c>
      <c r="W101" s="267">
        <f t="shared" si="7"/>
        <v>4.0528689031847122E-2</v>
      </c>
      <c r="X101" s="267">
        <f t="shared" si="7"/>
        <v>4.0527772574291743E-2</v>
      </c>
      <c r="Y101" s="267">
        <f t="shared" si="7"/>
        <v>4.0629218548210208E-2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1.4126447564113687E-2</v>
      </c>
      <c r="C102" s="267">
        <f t="shared" si="8"/>
        <v>1.4130224164475571E-2</v>
      </c>
      <c r="D102" s="267">
        <f t="shared" si="8"/>
        <v>1.4137825408088316E-2</v>
      </c>
      <c r="E102" s="267">
        <f t="shared" si="8"/>
        <v>1.413695942861141E-2</v>
      </c>
      <c r="F102" s="267">
        <f t="shared" si="8"/>
        <v>1.4129475845002501E-2</v>
      </c>
      <c r="G102" s="267">
        <f t="shared" si="8"/>
        <v>1.4131291594872711E-2</v>
      </c>
      <c r="H102" s="267">
        <f t="shared" si="8"/>
        <v>1.4341131740048465E-2</v>
      </c>
      <c r="I102" s="267">
        <f t="shared" si="8"/>
        <v>1.4251765041943395E-2</v>
      </c>
      <c r="J102" s="267">
        <f t="shared" si="8"/>
        <v>1.4231601680978003E-2</v>
      </c>
      <c r="K102" s="267">
        <f t="shared" si="8"/>
        <v>1.4162184628846055E-2</v>
      </c>
      <c r="L102" s="267">
        <f t="shared" si="8"/>
        <v>1.4115957189025191E-2</v>
      </c>
      <c r="M102" s="267">
        <f t="shared" si="8"/>
        <v>1.4122518632867538E-2</v>
      </c>
      <c r="N102" s="267">
        <f t="shared" si="8"/>
        <v>1.4121086922671019E-2</v>
      </c>
      <c r="O102" s="267">
        <f t="shared" si="8"/>
        <v>1.412710930983218E-2</v>
      </c>
      <c r="P102" s="267">
        <f t="shared" si="8"/>
        <v>1.4148918751296756E-2</v>
      </c>
      <c r="Q102" s="267">
        <f t="shared" si="8"/>
        <v>1.4181498840495993E-2</v>
      </c>
      <c r="R102" s="267">
        <f t="shared" si="8"/>
        <v>1.417430067349406E-2</v>
      </c>
      <c r="S102" s="267">
        <f t="shared" si="8"/>
        <v>1.420351110742331E-2</v>
      </c>
      <c r="T102" s="267">
        <f t="shared" si="8"/>
        <v>1.4216033162547903E-2</v>
      </c>
      <c r="U102" s="267">
        <f t="shared" si="8"/>
        <v>1.4236571042710035E-2</v>
      </c>
      <c r="V102" s="267">
        <f t="shared" si="8"/>
        <v>1.4229093532136207E-2</v>
      </c>
      <c r="W102" s="267">
        <f t="shared" si="8"/>
        <v>1.4226128768252277E-2</v>
      </c>
      <c r="X102" s="267">
        <f t="shared" si="8"/>
        <v>1.4225807079011769E-2</v>
      </c>
      <c r="Y102" s="267">
        <f t="shared" si="8"/>
        <v>1.4261416014865844E-2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1.3446853740240414E-2</v>
      </c>
      <c r="C103" s="268">
        <f t="shared" si="9"/>
        <v>1.3493318760671311E-2</v>
      </c>
      <c r="D103" s="268">
        <f t="shared" si="9"/>
        <v>1.3556085652914747E-2</v>
      </c>
      <c r="E103" s="268">
        <f t="shared" si="9"/>
        <v>1.3613480781477044E-2</v>
      </c>
      <c r="F103" s="268">
        <f t="shared" si="9"/>
        <v>1.35599920467483E-2</v>
      </c>
      <c r="G103" s="268">
        <f t="shared" si="9"/>
        <v>1.3478714243417332E-2</v>
      </c>
      <c r="H103" s="268">
        <f t="shared" si="9"/>
        <v>1.381707867745168E-2</v>
      </c>
      <c r="I103" s="268">
        <f t="shared" si="9"/>
        <v>1.4290850605888082E-2</v>
      </c>
      <c r="J103" s="268">
        <f t="shared" si="9"/>
        <v>1.4922384494567014E-2</v>
      </c>
      <c r="K103" s="268">
        <f t="shared" si="9"/>
        <v>1.385305958139217E-2</v>
      </c>
      <c r="L103" s="268">
        <f t="shared" si="9"/>
        <v>1.3324286378030877E-2</v>
      </c>
      <c r="M103" s="268">
        <f t="shared" si="9"/>
        <v>1.3429209855750293E-2</v>
      </c>
      <c r="N103" s="268">
        <f t="shared" si="9"/>
        <v>1.3412637643755811E-2</v>
      </c>
      <c r="O103" s="268">
        <f t="shared" si="9"/>
        <v>1.3480532363353972E-2</v>
      </c>
      <c r="P103" s="268">
        <f t="shared" si="9"/>
        <v>1.3643416014481286E-2</v>
      </c>
      <c r="Q103" s="268">
        <f t="shared" si="9"/>
        <v>1.3717072504822648E-2</v>
      </c>
      <c r="R103" s="268">
        <f t="shared" si="9"/>
        <v>1.3696470736783171E-2</v>
      </c>
      <c r="S103" s="268">
        <f t="shared" si="9"/>
        <v>1.3981162115683806E-2</v>
      </c>
      <c r="T103" s="268">
        <f t="shared" si="9"/>
        <v>1.4013401476838813E-2</v>
      </c>
      <c r="U103" s="268">
        <f t="shared" si="9"/>
        <v>1.4311705354232348E-2</v>
      </c>
      <c r="V103" s="268">
        <f t="shared" si="9"/>
        <v>1.4159663070886628E-2</v>
      </c>
      <c r="W103" s="268">
        <f t="shared" si="9"/>
        <v>1.3796044329919408E-2</v>
      </c>
      <c r="X103" s="268">
        <f t="shared" si="9"/>
        <v>1.3874780501370698E-2</v>
      </c>
      <c r="Y103" s="268">
        <f t="shared" si="9"/>
        <v>1.4254469019087924E-2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2.9508545159928883E-2</v>
      </c>
      <c r="C104" s="269">
        <f t="shared" si="10"/>
        <v>2.9730582144183702E-2</v>
      </c>
      <c r="D104" s="269">
        <f t="shared" si="10"/>
        <v>3.0166588819960118E-2</v>
      </c>
      <c r="E104" s="269">
        <f t="shared" si="10"/>
        <v>3.0153912076771653E-2</v>
      </c>
      <c r="F104" s="269">
        <f t="shared" si="10"/>
        <v>2.9792295194352995E-2</v>
      </c>
      <c r="G104" s="269">
        <f t="shared" si="10"/>
        <v>2.9835055937273793E-2</v>
      </c>
      <c r="H104" s="269">
        <f t="shared" si="10"/>
        <v>3.0304310206519389E-2</v>
      </c>
      <c r="I104" s="269">
        <f t="shared" si="10"/>
        <v>3.2656360343772881E-2</v>
      </c>
      <c r="J104" s="269">
        <f t="shared" si="10"/>
        <v>3.4685609641968297E-2</v>
      </c>
      <c r="K104" s="269">
        <f t="shared" si="10"/>
        <v>3.1419056932144467E-2</v>
      </c>
      <c r="L104" s="269">
        <f t="shared" si="10"/>
        <v>2.893895673189778E-2</v>
      </c>
      <c r="M104" s="269">
        <f t="shared" si="10"/>
        <v>2.9326023638283082E-2</v>
      </c>
      <c r="N104" s="269">
        <f t="shared" si="10"/>
        <v>2.9271306658611593E-2</v>
      </c>
      <c r="O104" s="269">
        <f t="shared" si="10"/>
        <v>2.9626370352304417E-2</v>
      </c>
      <c r="P104" s="269">
        <f t="shared" si="10"/>
        <v>3.0854540262561708E-2</v>
      </c>
      <c r="Q104" s="269">
        <f t="shared" si="10"/>
        <v>3.2517279539483711E-2</v>
      </c>
      <c r="R104" s="269">
        <f t="shared" si="10"/>
        <v>3.2133557487698625E-2</v>
      </c>
      <c r="S104" s="269">
        <f t="shared" si="10"/>
        <v>3.3807138779499597E-2</v>
      </c>
      <c r="T104" s="269">
        <f t="shared" si="10"/>
        <v>3.4514984543784745E-2</v>
      </c>
      <c r="U104" s="269">
        <f t="shared" si="10"/>
        <v>3.5668929368683495E-2</v>
      </c>
      <c r="V104" s="269">
        <f t="shared" si="10"/>
        <v>3.5211859800779947E-2</v>
      </c>
      <c r="W104" s="269">
        <f t="shared" si="10"/>
        <v>3.484874991581622E-2</v>
      </c>
      <c r="X104" s="269">
        <f t="shared" si="10"/>
        <v>3.4874182853174361E-2</v>
      </c>
      <c r="Y104" s="269">
        <f t="shared" si="10"/>
        <v>3.6084010567818146E-2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0.83268730203577679</v>
      </c>
      <c r="C105" s="269">
        <f t="shared" si="11"/>
        <v>0.83191248696202591</v>
      </c>
      <c r="D105" s="269">
        <f t="shared" si="11"/>
        <v>0.83041870719461519</v>
      </c>
      <c r="E105" s="269">
        <f t="shared" si="11"/>
        <v>0.83040561986041572</v>
      </c>
      <c r="F105" s="269">
        <f t="shared" si="11"/>
        <v>0.83165090694526767</v>
      </c>
      <c r="G105" s="269">
        <f t="shared" si="11"/>
        <v>0.83158735716883969</v>
      </c>
      <c r="H105" s="269">
        <f t="shared" si="11"/>
        <v>0.82855268369683888</v>
      </c>
      <c r="I105" s="269">
        <f t="shared" si="11"/>
        <v>0.82122768077067043</v>
      </c>
      <c r="J105" s="269">
        <f t="shared" si="11"/>
        <v>0.81435514820779198</v>
      </c>
      <c r="K105" s="269">
        <f t="shared" si="11"/>
        <v>0.82600044891894786</v>
      </c>
      <c r="L105" s="269">
        <f t="shared" si="11"/>
        <v>0.8346816564197358</v>
      </c>
      <c r="M105" s="269">
        <f t="shared" si="11"/>
        <v>0.83330712634694137</v>
      </c>
      <c r="N105" s="269">
        <f t="shared" si="11"/>
        <v>0.8335052858654336</v>
      </c>
      <c r="O105" s="269">
        <f t="shared" si="11"/>
        <v>0.83227274287189412</v>
      </c>
      <c r="P105" s="269">
        <f t="shared" si="11"/>
        <v>0.82807722956398244</v>
      </c>
      <c r="Q105" s="269">
        <f t="shared" si="11"/>
        <v>0.82253126737755267</v>
      </c>
      <c r="R105" s="269">
        <f t="shared" si="11"/>
        <v>0.82381340890677079</v>
      </c>
      <c r="S105" s="269">
        <f t="shared" si="11"/>
        <v>0.81803573346892444</v>
      </c>
      <c r="T105" s="269">
        <f t="shared" si="11"/>
        <v>0.81567952026587909</v>
      </c>
      <c r="U105" s="269">
        <f t="shared" si="11"/>
        <v>0.81159210600785314</v>
      </c>
      <c r="V105" s="269">
        <f t="shared" si="11"/>
        <v>0.81324223508079152</v>
      </c>
      <c r="W105" s="269">
        <f t="shared" si="11"/>
        <v>0.81478351547723404</v>
      </c>
      <c r="X105" s="269">
        <f t="shared" si="11"/>
        <v>0.81462451080478471</v>
      </c>
      <c r="Y105" s="269">
        <f t="shared" si="11"/>
        <v>0.81021325242453113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0.55604469116144462</v>
      </c>
      <c r="C106" s="318">
        <f t="shared" si="12"/>
        <v>0.55318827936030479</v>
      </c>
      <c r="D106" s="318">
        <f t="shared" si="12"/>
        <v>0.54760693700748997</v>
      </c>
      <c r="E106" s="318">
        <f t="shared" si="12"/>
        <v>0.5477126941406828</v>
      </c>
      <c r="F106" s="318">
        <f t="shared" si="12"/>
        <v>0.55234813949820971</v>
      </c>
      <c r="G106" s="318">
        <f t="shared" si="12"/>
        <v>0.5518837077568991</v>
      </c>
      <c r="H106" s="318">
        <f t="shared" si="12"/>
        <v>0.54444977551072082</v>
      </c>
      <c r="I106" s="318">
        <f t="shared" si="12"/>
        <v>0.51507430254780096</v>
      </c>
      <c r="J106" s="318">
        <f t="shared" si="12"/>
        <v>0.48917755781434058</v>
      </c>
      <c r="K106" s="318">
        <f t="shared" si="12"/>
        <v>0.53144679018009455</v>
      </c>
      <c r="L106" s="318">
        <f t="shared" si="12"/>
        <v>0.56337893705819519</v>
      </c>
      <c r="M106" s="318">
        <f t="shared" si="12"/>
        <v>0.55837565473803863</v>
      </c>
      <c r="N106" s="318">
        <f t="shared" si="12"/>
        <v>0.55908678594095118</v>
      </c>
      <c r="O106" s="318">
        <f t="shared" si="12"/>
        <v>0.55452552081904138</v>
      </c>
      <c r="P106" s="318">
        <f t="shared" si="12"/>
        <v>0.53881591460246758</v>
      </c>
      <c r="Q106" s="318">
        <f t="shared" si="12"/>
        <v>0.51768177169489427</v>
      </c>
      <c r="R106" s="318">
        <f t="shared" si="12"/>
        <v>0.52256130745959739</v>
      </c>
      <c r="S106" s="318">
        <f t="shared" si="12"/>
        <v>0.50109380741111686</v>
      </c>
      <c r="T106" s="318">
        <f t="shared" si="12"/>
        <v>0.49210154016789842</v>
      </c>
      <c r="U106" s="318">
        <f t="shared" si="12"/>
        <v>0.47719589317644701</v>
      </c>
      <c r="V106" s="318">
        <f t="shared" si="12"/>
        <v>0.48313104944848106</v>
      </c>
      <c r="W106" s="318">
        <f t="shared" si="12"/>
        <v>0.48807648501645851</v>
      </c>
      <c r="X106" s="318">
        <f t="shared" si="12"/>
        <v>0.48767904655627642</v>
      </c>
      <c r="Y106" s="318">
        <f t="shared" si="12"/>
        <v>0.47192565335123754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0.27664261087433217</v>
      </c>
      <c r="C107" s="318">
        <f t="shared" si="13"/>
        <v>0.27872420760172106</v>
      </c>
      <c r="D107" s="318">
        <f t="shared" si="13"/>
        <v>0.28281177018712511</v>
      </c>
      <c r="E107" s="318">
        <f t="shared" si="13"/>
        <v>0.28269292571973292</v>
      </c>
      <c r="F107" s="318">
        <f t="shared" si="13"/>
        <v>0.27930276744705806</v>
      </c>
      <c r="G107" s="318">
        <f t="shared" si="13"/>
        <v>0.27970364941194054</v>
      </c>
      <c r="H107" s="318">
        <f t="shared" si="13"/>
        <v>0.28410290818611811</v>
      </c>
      <c r="I107" s="318">
        <f t="shared" si="13"/>
        <v>0.30615337822286948</v>
      </c>
      <c r="J107" s="318">
        <f t="shared" si="13"/>
        <v>0.32517759039345151</v>
      </c>
      <c r="K107" s="318">
        <f t="shared" si="13"/>
        <v>0.29455365873885325</v>
      </c>
      <c r="L107" s="318">
        <f t="shared" si="13"/>
        <v>0.27130271936154055</v>
      </c>
      <c r="M107" s="318">
        <f t="shared" si="13"/>
        <v>0.27493147160890274</v>
      </c>
      <c r="N107" s="318">
        <f t="shared" si="13"/>
        <v>0.27441849992448247</v>
      </c>
      <c r="O107" s="318">
        <f t="shared" si="13"/>
        <v>0.27774722205285274</v>
      </c>
      <c r="P107" s="318">
        <f t="shared" si="13"/>
        <v>0.2892613149615148</v>
      </c>
      <c r="Q107" s="318">
        <f t="shared" si="13"/>
        <v>0.3048494956826584</v>
      </c>
      <c r="R107" s="318">
        <f t="shared" si="13"/>
        <v>0.3012521014471734</v>
      </c>
      <c r="S107" s="318">
        <f t="shared" si="13"/>
        <v>0.31694192605780747</v>
      </c>
      <c r="T107" s="318">
        <f t="shared" si="13"/>
        <v>0.32357798009798067</v>
      </c>
      <c r="U107" s="318">
        <f t="shared" si="13"/>
        <v>0.33439621283140614</v>
      </c>
      <c r="V107" s="318">
        <f t="shared" si="13"/>
        <v>0.33011118563231057</v>
      </c>
      <c r="W107" s="318">
        <f t="shared" si="13"/>
        <v>0.32670703046077565</v>
      </c>
      <c r="X107" s="318">
        <f t="shared" si="13"/>
        <v>0.32694546424850823</v>
      </c>
      <c r="Y107" s="318">
        <f t="shared" si="13"/>
        <v>0.33828759907329364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6.5186295937555677E-2</v>
      </c>
      <c r="C108" s="319">
        <f t="shared" si="14"/>
        <v>6.5676790080397132E-2</v>
      </c>
      <c r="D108" s="319">
        <f t="shared" si="14"/>
        <v>6.6639957191614377E-2</v>
      </c>
      <c r="E108" s="319">
        <f t="shared" si="14"/>
        <v>6.66119534412251E-2</v>
      </c>
      <c r="F108" s="319">
        <f t="shared" si="14"/>
        <v>6.58131182229654E-2</v>
      </c>
      <c r="G108" s="319">
        <f t="shared" si="14"/>
        <v>6.5907579485878803E-2</v>
      </c>
      <c r="H108" s="319">
        <f t="shared" si="14"/>
        <v>6.8162702659935945E-2</v>
      </c>
      <c r="I108" s="319">
        <f t="shared" si="14"/>
        <v>7.2655228357639975E-2</v>
      </c>
      <c r="J108" s="319">
        <f t="shared" si="14"/>
        <v>7.6622768172462857E-2</v>
      </c>
      <c r="K108" s="319">
        <f t="shared" si="14"/>
        <v>6.9406740730779459E-2</v>
      </c>
      <c r="L108" s="319">
        <f t="shared" si="14"/>
        <v>6.3928038045443045E-2</v>
      </c>
      <c r="M108" s="319">
        <f t="shared" si="14"/>
        <v>6.4783094022297108E-2</v>
      </c>
      <c r="N108" s="319">
        <f t="shared" si="14"/>
        <v>6.4662220654588098E-2</v>
      </c>
      <c r="O108" s="319">
        <f t="shared" si="14"/>
        <v>6.5446579452634615E-2</v>
      </c>
      <c r="P108" s="319">
        <f t="shared" si="14"/>
        <v>6.8159686683022566E-2</v>
      </c>
      <c r="Q108" s="319">
        <f t="shared" si="14"/>
        <v>7.1832785915295821E-2</v>
      </c>
      <c r="R108" s="319">
        <f t="shared" si="14"/>
        <v>7.0985118939853167E-2</v>
      </c>
      <c r="S108" s="319">
        <f t="shared" si="14"/>
        <v>7.4682168888321687E-2</v>
      </c>
      <c r="T108" s="319">
        <f t="shared" si="14"/>
        <v>7.6245846230554581E-2</v>
      </c>
      <c r="U108" s="319">
        <f t="shared" si="14"/>
        <v>7.8794985418670374E-2</v>
      </c>
      <c r="V108" s="319">
        <f t="shared" si="14"/>
        <v>7.7785289008497294E-2</v>
      </c>
      <c r="W108" s="319">
        <f t="shared" si="14"/>
        <v>7.6983155650488175E-2</v>
      </c>
      <c r="X108" s="319">
        <f t="shared" si="14"/>
        <v>7.7039338663652784E-2</v>
      </c>
      <c r="Y108" s="319">
        <f t="shared" si="14"/>
        <v>7.9711926790678442E-2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1.0000000000000004</v>
      </c>
      <c r="C110" s="232">
        <f t="shared" si="15"/>
        <v>1</v>
      </c>
      <c r="D110" s="232">
        <f t="shared" si="15"/>
        <v>1</v>
      </c>
      <c r="E110" s="232">
        <f t="shared" si="15"/>
        <v>1</v>
      </c>
      <c r="F110" s="232">
        <f t="shared" si="15"/>
        <v>1</v>
      </c>
      <c r="G110" s="232">
        <f t="shared" si="15"/>
        <v>1</v>
      </c>
      <c r="H110" s="232">
        <f t="shared" si="15"/>
        <v>0.99999999999999989</v>
      </c>
      <c r="I110" s="232">
        <f t="shared" si="15"/>
        <v>1</v>
      </c>
      <c r="J110" s="232">
        <f t="shared" si="15"/>
        <v>1</v>
      </c>
      <c r="K110" s="232">
        <f t="shared" si="15"/>
        <v>0.99999999999999989</v>
      </c>
      <c r="L110" s="232">
        <f t="shared" si="15"/>
        <v>0.99999999999999989</v>
      </c>
      <c r="M110" s="232">
        <f t="shared" si="15"/>
        <v>0.99999999999999989</v>
      </c>
      <c r="N110" s="232">
        <f t="shared" si="15"/>
        <v>1</v>
      </c>
      <c r="O110" s="232">
        <f t="shared" si="15"/>
        <v>0.99999999999999978</v>
      </c>
      <c r="P110" s="232">
        <f t="shared" si="15"/>
        <v>1</v>
      </c>
      <c r="Q110" s="232">
        <f t="shared" si="15"/>
        <v>1</v>
      </c>
      <c r="R110" s="232">
        <f t="shared" si="15"/>
        <v>0.99999999999999967</v>
      </c>
      <c r="S110" s="232">
        <f t="shared" si="15"/>
        <v>1.0000000000000002</v>
      </c>
      <c r="T110" s="232">
        <f t="shared" si="15"/>
        <v>0.99999999999999989</v>
      </c>
      <c r="U110" s="232">
        <f t="shared" si="15"/>
        <v>0.99999999999999978</v>
      </c>
      <c r="V110" s="232">
        <f t="shared" si="15"/>
        <v>1</v>
      </c>
      <c r="W110" s="232">
        <f t="shared" si="15"/>
        <v>1</v>
      </c>
      <c r="X110" s="232">
        <f t="shared" si="15"/>
        <v>0.99999999999999956</v>
      </c>
      <c r="Y110" s="232">
        <f t="shared" si="15"/>
        <v>1.0000000000000002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3.2808010025900309E-3</v>
      </c>
      <c r="C111" s="299">
        <f t="shared" si="16"/>
        <v>3.2818628177774247E-3</v>
      </c>
      <c r="D111" s="299">
        <f t="shared" si="16"/>
        <v>3.283473147994832E-3</v>
      </c>
      <c r="E111" s="299">
        <f t="shared" si="16"/>
        <v>3.2844263486327512E-3</v>
      </c>
      <c r="F111" s="299">
        <f t="shared" si="16"/>
        <v>3.2829117696484959E-3</v>
      </c>
      <c r="G111" s="299">
        <f t="shared" si="16"/>
        <v>3.2814688688726184E-3</v>
      </c>
      <c r="H111" s="299">
        <f t="shared" si="16"/>
        <v>3.2843073870871204E-3</v>
      </c>
      <c r="I111" s="299">
        <f t="shared" si="16"/>
        <v>3.2959977233246928E-3</v>
      </c>
      <c r="J111" s="299">
        <f t="shared" si="16"/>
        <v>3.3068512071488267E-3</v>
      </c>
      <c r="K111" s="299">
        <f t="shared" si="16"/>
        <v>3.2894603442060878E-3</v>
      </c>
      <c r="L111" s="299">
        <f t="shared" si="16"/>
        <v>3.277757889980562E-3</v>
      </c>
      <c r="M111" s="299">
        <f t="shared" si="16"/>
        <v>3.2808204893269421E-3</v>
      </c>
      <c r="N111" s="299">
        <f t="shared" si="16"/>
        <v>3.280308958519986E-3</v>
      </c>
      <c r="O111" s="299">
        <f t="shared" si="16"/>
        <v>3.2818673823703758E-3</v>
      </c>
      <c r="P111" s="299">
        <f t="shared" si="16"/>
        <v>3.288129115324868E-3</v>
      </c>
      <c r="Q111" s="299">
        <f t="shared" si="16"/>
        <v>3.2897725208577773E-3</v>
      </c>
      <c r="R111" s="299">
        <f t="shared" si="16"/>
        <v>3.2835858454329969E-3</v>
      </c>
      <c r="S111" s="299">
        <f t="shared" si="16"/>
        <v>3.2963225917088269E-3</v>
      </c>
      <c r="T111" s="299">
        <f t="shared" si="16"/>
        <v>3.3002734384096244E-3</v>
      </c>
      <c r="U111" s="299">
        <f t="shared" si="16"/>
        <v>3.2954361877992407E-3</v>
      </c>
      <c r="V111" s="299">
        <f t="shared" si="16"/>
        <v>3.3049433870045979E-3</v>
      </c>
      <c r="W111" s="299">
        <f t="shared" si="16"/>
        <v>3.2847761839630506E-3</v>
      </c>
      <c r="X111" s="299">
        <f t="shared" si="16"/>
        <v>3.3000466516453306E-3</v>
      </c>
      <c r="Y111" s="299">
        <f t="shared" si="16"/>
        <v>3.3122784710062411E-3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1.2100502489661887E-3</v>
      </c>
      <c r="C112" s="233">
        <f t="shared" si="17"/>
        <v>1.2104418758069656E-3</v>
      </c>
      <c r="D112" s="233">
        <f t="shared" si="17"/>
        <v>1.211035810178161E-3</v>
      </c>
      <c r="E112" s="233">
        <f t="shared" si="17"/>
        <v>1.2113873769657591E-3</v>
      </c>
      <c r="F112" s="233">
        <f t="shared" si="17"/>
        <v>1.2108287583005206E-3</v>
      </c>
      <c r="G112" s="233">
        <f t="shared" si="17"/>
        <v>1.2102965765431683E-3</v>
      </c>
      <c r="H112" s="233">
        <f t="shared" si="17"/>
        <v>1.2113435006539084E-3</v>
      </c>
      <c r="I112" s="233">
        <f t="shared" si="17"/>
        <v>1.215655220341755E-3</v>
      </c>
      <c r="J112" s="233">
        <f t="shared" si="17"/>
        <v>1.2196582856886548E-3</v>
      </c>
      <c r="K112" s="233">
        <f t="shared" si="17"/>
        <v>1.2132440539150769E-3</v>
      </c>
      <c r="L112" s="233">
        <f t="shared" si="17"/>
        <v>1.2089278647777497E-3</v>
      </c>
      <c r="M112" s="233">
        <f t="shared" si="17"/>
        <v>1.2100574362143126E-3</v>
      </c>
      <c r="N112" s="233">
        <f t="shared" si="17"/>
        <v>1.2098687694893804E-3</v>
      </c>
      <c r="O112" s="233">
        <f t="shared" si="17"/>
        <v>1.2104435593552308E-3</v>
      </c>
      <c r="P112" s="233">
        <f t="shared" si="17"/>
        <v>1.2127530598444584E-3</v>
      </c>
      <c r="Q112" s="233">
        <f t="shared" si="17"/>
        <v>1.2133591933078055E-3</v>
      </c>
      <c r="R112" s="233">
        <f t="shared" si="17"/>
        <v>1.2139414818131142E-3</v>
      </c>
      <c r="S112" s="233">
        <f t="shared" si="17"/>
        <v>1.2157750407968178E-3</v>
      </c>
      <c r="T112" s="233">
        <f t="shared" si="17"/>
        <v>1.2172322224515894E-3</v>
      </c>
      <c r="U112" s="233">
        <f t="shared" si="17"/>
        <v>1.2252920421040345E-3</v>
      </c>
      <c r="V112" s="233">
        <f t="shared" si="17"/>
        <v>1.2189546287955111E-3</v>
      </c>
      <c r="W112" s="233">
        <f t="shared" si="17"/>
        <v>1.2256812512797246E-3</v>
      </c>
      <c r="X112" s="233">
        <f t="shared" si="17"/>
        <v>1.2171485772136184E-3</v>
      </c>
      <c r="Y112" s="233">
        <f t="shared" si="17"/>
        <v>1.2216600108700007E-3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2.3604470322943636E-2</v>
      </c>
      <c r="C113" s="233">
        <f t="shared" si="18"/>
        <v>2.361210979423722E-2</v>
      </c>
      <c r="D113" s="233">
        <f t="shared" si="18"/>
        <v>2.3623695681889944E-2</v>
      </c>
      <c r="E113" s="233">
        <f t="shared" si="18"/>
        <v>2.3630553701060208E-2</v>
      </c>
      <c r="F113" s="233">
        <f t="shared" si="18"/>
        <v>2.3619656717470697E-2</v>
      </c>
      <c r="G113" s="233">
        <f t="shared" si="18"/>
        <v>2.3609275439082832E-2</v>
      </c>
      <c r="H113" s="233">
        <f t="shared" si="18"/>
        <v>2.3629697805115514E-2</v>
      </c>
      <c r="I113" s="233">
        <f t="shared" si="18"/>
        <v>2.3713806592746082E-2</v>
      </c>
      <c r="J113" s="233">
        <f t="shared" si="18"/>
        <v>2.3791894455016636E-2</v>
      </c>
      <c r="K113" s="233">
        <f t="shared" si="18"/>
        <v>2.3666771929176697E-2</v>
      </c>
      <c r="L113" s="233">
        <f t="shared" si="18"/>
        <v>2.3582575955920781E-2</v>
      </c>
      <c r="M113" s="233">
        <f t="shared" si="18"/>
        <v>2.3604610524712268E-2</v>
      </c>
      <c r="N113" s="233">
        <f t="shared" si="18"/>
        <v>2.3600930199772548E-2</v>
      </c>
      <c r="O113" s="233">
        <f t="shared" si="18"/>
        <v>2.361214263524123E-2</v>
      </c>
      <c r="P113" s="233">
        <f t="shared" si="18"/>
        <v>2.3625088464229223E-2</v>
      </c>
      <c r="Q113" s="233">
        <f t="shared" si="18"/>
        <v>2.3669017955224768E-2</v>
      </c>
      <c r="R113" s="233">
        <f t="shared" si="18"/>
        <v>2.3561391959254479E-2</v>
      </c>
      <c r="S113" s="233">
        <f t="shared" si="18"/>
        <v>2.3716143932354945E-2</v>
      </c>
      <c r="T113" s="233">
        <f t="shared" si="18"/>
        <v>2.3744569199119343E-2</v>
      </c>
      <c r="U113" s="233">
        <f t="shared" si="18"/>
        <v>2.3647780985030072E-2</v>
      </c>
      <c r="V113" s="233">
        <f t="shared" si="18"/>
        <v>2.3778168208304199E-2</v>
      </c>
      <c r="W113" s="233">
        <f t="shared" si="18"/>
        <v>2.3572762294497604E-2</v>
      </c>
      <c r="X113" s="233">
        <f t="shared" si="18"/>
        <v>2.3692578952340344E-2</v>
      </c>
      <c r="Y113" s="233">
        <f t="shared" si="18"/>
        <v>2.383094214140663E-2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1.3178536043100089E-2</v>
      </c>
      <c r="C114" s="233">
        <f t="shared" si="19"/>
        <v>1.3182801211791249E-2</v>
      </c>
      <c r="D114" s="233">
        <f t="shared" si="19"/>
        <v>1.318926969152978E-2</v>
      </c>
      <c r="E114" s="233">
        <f t="shared" si="19"/>
        <v>1.319309857019484E-2</v>
      </c>
      <c r="F114" s="233">
        <f t="shared" si="19"/>
        <v>1.3187014710272092E-2</v>
      </c>
      <c r="G114" s="233">
        <f t="shared" si="19"/>
        <v>1.3181218772064783E-2</v>
      </c>
      <c r="H114" s="233">
        <f t="shared" si="19"/>
        <v>1.3192620717677838E-2</v>
      </c>
      <c r="I114" s="233">
        <f t="shared" si="19"/>
        <v>1.3239579224865926E-2</v>
      </c>
      <c r="J114" s="233">
        <f t="shared" si="19"/>
        <v>1.328317620854663E-2</v>
      </c>
      <c r="K114" s="233">
        <f t="shared" si="19"/>
        <v>1.321331945285479E-2</v>
      </c>
      <c r="L114" s="233">
        <f t="shared" si="19"/>
        <v>1.3166312269340124E-2</v>
      </c>
      <c r="M114" s="233">
        <f t="shared" si="19"/>
        <v>1.3178614318699412E-2</v>
      </c>
      <c r="N114" s="233">
        <f t="shared" si="19"/>
        <v>1.317655956829812E-2</v>
      </c>
      <c r="O114" s="233">
        <f t="shared" si="19"/>
        <v>1.3182819547146757E-2</v>
      </c>
      <c r="P114" s="233">
        <f t="shared" si="19"/>
        <v>1.3207972085617657E-2</v>
      </c>
      <c r="Q114" s="233">
        <f t="shared" si="19"/>
        <v>1.3214573424446738E-2</v>
      </c>
      <c r="R114" s="233">
        <f t="shared" si="19"/>
        <v>1.3220915070226536E-2</v>
      </c>
      <c r="S114" s="233">
        <f t="shared" si="19"/>
        <v>1.3240884177438848E-2</v>
      </c>
      <c r="T114" s="233">
        <f t="shared" si="19"/>
        <v>1.3256754196865854E-2</v>
      </c>
      <c r="U114" s="233">
        <f t="shared" si="19"/>
        <v>1.3344532885297499E-2</v>
      </c>
      <c r="V114" s="233">
        <f t="shared" si="19"/>
        <v>1.3275512751813165E-2</v>
      </c>
      <c r="W114" s="233">
        <f t="shared" si="19"/>
        <v>1.3348771723440397E-2</v>
      </c>
      <c r="X114" s="233">
        <f t="shared" si="19"/>
        <v>1.3255843224958383E-2</v>
      </c>
      <c r="Y114" s="233">
        <f t="shared" si="19"/>
        <v>1.3304976796971199E-2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1.3072481375632767E-2</v>
      </c>
      <c r="C115" s="300">
        <f t="shared" si="20"/>
        <v>1.3161083937489267E-2</v>
      </c>
      <c r="D115" s="300">
        <f t="shared" si="20"/>
        <v>1.3306523019458161E-2</v>
      </c>
      <c r="E115" s="300">
        <f t="shared" si="20"/>
        <v>1.3365465242539717E-2</v>
      </c>
      <c r="F115" s="300">
        <f t="shared" si="20"/>
        <v>1.3243877106342707E-2</v>
      </c>
      <c r="G115" s="300">
        <f t="shared" si="20"/>
        <v>1.3164651420801352E-2</v>
      </c>
      <c r="H115" s="300">
        <f t="shared" si="20"/>
        <v>1.3425571856685399E-2</v>
      </c>
      <c r="I115" s="300">
        <f t="shared" si="20"/>
        <v>1.4515126104234746E-2</v>
      </c>
      <c r="J115" s="300">
        <f t="shared" si="20"/>
        <v>1.5685467284808661E-2</v>
      </c>
      <c r="K115" s="300">
        <f t="shared" si="20"/>
        <v>1.3853329376746021E-2</v>
      </c>
      <c r="L115" s="300">
        <f t="shared" si="20"/>
        <v>1.2844275209088313E-2</v>
      </c>
      <c r="M115" s="300">
        <f t="shared" si="20"/>
        <v>1.3024653099194997E-2</v>
      </c>
      <c r="N115" s="300">
        <f t="shared" si="20"/>
        <v>1.2997697175461261E-2</v>
      </c>
      <c r="O115" s="300">
        <f t="shared" si="20"/>
        <v>1.3132042347627918E-2</v>
      </c>
      <c r="P115" s="300">
        <f t="shared" si="20"/>
        <v>1.3537983108549343E-2</v>
      </c>
      <c r="Q115" s="300">
        <f t="shared" si="20"/>
        <v>1.3927266740700821E-2</v>
      </c>
      <c r="R115" s="300">
        <f t="shared" si="20"/>
        <v>1.3839987148457225E-2</v>
      </c>
      <c r="S115" s="300">
        <f t="shared" si="20"/>
        <v>1.4484580407908841E-2</v>
      </c>
      <c r="T115" s="300">
        <f t="shared" si="20"/>
        <v>1.46821159549607E-2</v>
      </c>
      <c r="U115" s="300">
        <f t="shared" si="20"/>
        <v>1.5347197622990482E-2</v>
      </c>
      <c r="V115" s="300">
        <f t="shared" si="20"/>
        <v>1.5004666536815921E-2</v>
      </c>
      <c r="W115" s="300">
        <f t="shared" si="20"/>
        <v>1.4616771381303921E-2</v>
      </c>
      <c r="X115" s="300">
        <f t="shared" si="20"/>
        <v>1.4604684069606199E-2</v>
      </c>
      <c r="Y115" s="300">
        <f t="shared" si="20"/>
        <v>1.5302405264997227E-2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6.3514659479145794E-2</v>
      </c>
      <c r="C116" s="301">
        <f t="shared" si="21"/>
        <v>6.3924104337040308E-2</v>
      </c>
      <c r="D116" s="301">
        <f t="shared" si="21"/>
        <v>6.4730328257019132E-2</v>
      </c>
      <c r="E116" s="301">
        <f t="shared" si="21"/>
        <v>6.4719406714591726E-2</v>
      </c>
      <c r="F116" s="301">
        <f t="shared" si="21"/>
        <v>6.4052650805399625E-2</v>
      </c>
      <c r="G116" s="301">
        <f t="shared" si="21"/>
        <v>6.41112749005852E-2</v>
      </c>
      <c r="H116" s="301">
        <f t="shared" si="21"/>
        <v>6.5216908217895858E-2</v>
      </c>
      <c r="I116" s="301">
        <f t="shared" si="21"/>
        <v>6.9713785943960632E-2</v>
      </c>
      <c r="J116" s="301">
        <f t="shared" si="21"/>
        <v>7.3718344159255378E-2</v>
      </c>
      <c r="K116" s="301">
        <f t="shared" si="21"/>
        <v>6.7106203982389145E-2</v>
      </c>
      <c r="L116" s="301">
        <f t="shared" si="21"/>
        <v>6.2475927506596883E-2</v>
      </c>
      <c r="M116" s="301">
        <f t="shared" si="21"/>
        <v>6.3192416502332954E-2</v>
      </c>
      <c r="N116" s="301">
        <f t="shared" si="21"/>
        <v>6.309172104968272E-2</v>
      </c>
      <c r="O116" s="301">
        <f t="shared" si="21"/>
        <v>6.3742148178904667E-2</v>
      </c>
      <c r="P116" s="301">
        <f t="shared" si="21"/>
        <v>6.6052728194225668E-2</v>
      </c>
      <c r="Q116" s="301">
        <f t="shared" si="21"/>
        <v>6.9216496862972293E-2</v>
      </c>
      <c r="R116" s="301">
        <f t="shared" si="21"/>
        <v>6.8415904055450005E-2</v>
      </c>
      <c r="S116" s="301">
        <f t="shared" si="21"/>
        <v>7.1857123124109301E-2</v>
      </c>
      <c r="T116" s="301">
        <f t="shared" si="21"/>
        <v>7.3355606425326E-2</v>
      </c>
      <c r="U116" s="301">
        <f t="shared" si="21"/>
        <v>7.5713649754703932E-2</v>
      </c>
      <c r="V116" s="301">
        <f t="shared" si="21"/>
        <v>7.4868259384009539E-2</v>
      </c>
      <c r="W116" s="301">
        <f t="shared" si="21"/>
        <v>7.382068113415971E-2</v>
      </c>
      <c r="X116" s="301">
        <f t="shared" si="21"/>
        <v>7.4082981327182024E-2</v>
      </c>
      <c r="Y116" s="301">
        <f t="shared" si="21"/>
        <v>7.6740899499681187E-2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2.2041629602630366E-2</v>
      </c>
      <c r="C117" s="302">
        <f t="shared" si="22"/>
        <v>2.2000664685955469E-2</v>
      </c>
      <c r="D117" s="302">
        <f t="shared" si="22"/>
        <v>2.1921128967019955E-2</v>
      </c>
      <c r="E117" s="302">
        <f t="shared" si="22"/>
        <v>2.1919859150329259E-2</v>
      </c>
      <c r="F117" s="302">
        <f t="shared" si="22"/>
        <v>2.1985772464690519E-2</v>
      </c>
      <c r="G117" s="302">
        <f t="shared" si="22"/>
        <v>2.1983514655972338E-2</v>
      </c>
      <c r="H117" s="302">
        <f t="shared" si="22"/>
        <v>2.1872260785386517E-2</v>
      </c>
      <c r="I117" s="302">
        <f t="shared" si="22"/>
        <v>2.1418836458783341E-2</v>
      </c>
      <c r="J117" s="302">
        <f t="shared" si="22"/>
        <v>2.1008809376777515E-2</v>
      </c>
      <c r="K117" s="302">
        <f t="shared" si="22"/>
        <v>2.1682534106644783E-2</v>
      </c>
      <c r="L117" s="302">
        <f t="shared" si="22"/>
        <v>2.2145843170088112E-2</v>
      </c>
      <c r="M117" s="302">
        <f t="shared" si="22"/>
        <v>2.2072757877741749E-2</v>
      </c>
      <c r="N117" s="302">
        <f t="shared" si="22"/>
        <v>2.208312060196941E-2</v>
      </c>
      <c r="O117" s="302">
        <f t="shared" si="22"/>
        <v>2.2018305964663469E-2</v>
      </c>
      <c r="P117" s="302">
        <f t="shared" si="22"/>
        <v>2.1790778375962338E-2</v>
      </c>
      <c r="Q117" s="302">
        <f t="shared" si="22"/>
        <v>2.1485634666915717E-2</v>
      </c>
      <c r="R117" s="302">
        <f t="shared" si="22"/>
        <v>2.156601356622638E-2</v>
      </c>
      <c r="S117" s="302">
        <f t="shared" si="22"/>
        <v>2.1222022245718033E-2</v>
      </c>
      <c r="T117" s="302">
        <f t="shared" si="22"/>
        <v>2.1075870637284902E-2</v>
      </c>
      <c r="U117" s="302">
        <f t="shared" si="22"/>
        <v>2.0839272588565362E-2</v>
      </c>
      <c r="V117" s="302">
        <f t="shared" si="22"/>
        <v>2.0924276565860121E-2</v>
      </c>
      <c r="W117" s="302">
        <f t="shared" si="22"/>
        <v>2.1039764732864227E-2</v>
      </c>
      <c r="X117" s="302">
        <f t="shared" si="22"/>
        <v>2.1012784132684342E-2</v>
      </c>
      <c r="Y117" s="302">
        <f t="shared" si="22"/>
        <v>2.0738830530683764E-2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4.1473029876515424E-2</v>
      </c>
      <c r="C118" s="302">
        <f t="shared" si="23"/>
        <v>4.1923439651084825E-2</v>
      </c>
      <c r="D118" s="302">
        <f t="shared" si="23"/>
        <v>4.2809199289999184E-2</v>
      </c>
      <c r="E118" s="302">
        <f t="shared" si="23"/>
        <v>4.2799547564262463E-2</v>
      </c>
      <c r="F118" s="302">
        <f t="shared" si="23"/>
        <v>4.2066878340709095E-2</v>
      </c>
      <c r="G118" s="302">
        <f t="shared" si="23"/>
        <v>4.2127760244612858E-2</v>
      </c>
      <c r="H118" s="302">
        <f t="shared" si="23"/>
        <v>4.3344647432509341E-2</v>
      </c>
      <c r="I118" s="302">
        <f t="shared" si="23"/>
        <v>4.8294949485177291E-2</v>
      </c>
      <c r="J118" s="302">
        <f t="shared" si="23"/>
        <v>5.270953478247787E-2</v>
      </c>
      <c r="K118" s="302">
        <f t="shared" si="23"/>
        <v>4.5423669875744359E-2</v>
      </c>
      <c r="L118" s="302">
        <f t="shared" si="23"/>
        <v>4.0330084336508767E-2</v>
      </c>
      <c r="M118" s="302">
        <f t="shared" si="23"/>
        <v>4.1119658624591202E-2</v>
      </c>
      <c r="N118" s="302">
        <f t="shared" si="23"/>
        <v>4.100860044771331E-2</v>
      </c>
      <c r="O118" s="302">
        <f t="shared" si="23"/>
        <v>4.1723842214241198E-2</v>
      </c>
      <c r="P118" s="302">
        <f t="shared" si="23"/>
        <v>4.4261949818263334E-2</v>
      </c>
      <c r="Q118" s="302">
        <f t="shared" si="23"/>
        <v>4.7730862196056587E-2</v>
      </c>
      <c r="R118" s="302">
        <f t="shared" si="23"/>
        <v>4.6849890489223611E-2</v>
      </c>
      <c r="S118" s="302">
        <f t="shared" si="23"/>
        <v>5.0635100878391279E-2</v>
      </c>
      <c r="T118" s="302">
        <f t="shared" si="23"/>
        <v>5.2279735788041098E-2</v>
      </c>
      <c r="U118" s="302">
        <f t="shared" si="23"/>
        <v>5.4874377166138563E-2</v>
      </c>
      <c r="V118" s="302">
        <f t="shared" si="23"/>
        <v>5.3943982818149425E-2</v>
      </c>
      <c r="W118" s="302">
        <f t="shared" si="23"/>
        <v>5.278091640129548E-2</v>
      </c>
      <c r="X118" s="302">
        <f t="shared" si="23"/>
        <v>5.3070197194497674E-2</v>
      </c>
      <c r="Y118" s="302">
        <f t="shared" si="23"/>
        <v>5.6002068968997426E-2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0.78596322529264617</v>
      </c>
      <c r="C119" s="301">
        <f t="shared" si="24"/>
        <v>0.78559398933401692</v>
      </c>
      <c r="D119" s="301">
        <f t="shared" si="24"/>
        <v>0.78490040330038446</v>
      </c>
      <c r="E119" s="301">
        <f t="shared" si="24"/>
        <v>0.78484009628152207</v>
      </c>
      <c r="F119" s="301">
        <f t="shared" si="24"/>
        <v>0.78541775031258754</v>
      </c>
      <c r="G119" s="301">
        <f t="shared" si="24"/>
        <v>0.78547201050060977</v>
      </c>
      <c r="H119" s="301">
        <f t="shared" si="24"/>
        <v>0.78445608661465971</v>
      </c>
      <c r="I119" s="301">
        <f t="shared" si="24"/>
        <v>0.78029652243121062</v>
      </c>
      <c r="J119" s="301">
        <f t="shared" si="24"/>
        <v>0.77640693640516378</v>
      </c>
      <c r="K119" s="301">
        <f t="shared" si="24"/>
        <v>0.78273145539965705</v>
      </c>
      <c r="L119" s="301">
        <f t="shared" si="24"/>
        <v>0.78690851848579069</v>
      </c>
      <c r="M119" s="301">
        <f t="shared" si="24"/>
        <v>0.78622079849580706</v>
      </c>
      <c r="N119" s="301">
        <f t="shared" si="24"/>
        <v>0.78632016218734813</v>
      </c>
      <c r="O119" s="301">
        <f t="shared" si="24"/>
        <v>0.78574134584828381</v>
      </c>
      <c r="P119" s="301">
        <f t="shared" si="24"/>
        <v>0.78376593380901494</v>
      </c>
      <c r="Q119" s="301">
        <f t="shared" si="24"/>
        <v>0.78125112008046904</v>
      </c>
      <c r="R119" s="301">
        <f t="shared" si="24"/>
        <v>0.7819813968356838</v>
      </c>
      <c r="S119" s="301">
        <f t="shared" si="24"/>
        <v>0.77888709429873815</v>
      </c>
      <c r="T119" s="301">
        <f t="shared" si="24"/>
        <v>0.77764776354758136</v>
      </c>
      <c r="U119" s="301">
        <f t="shared" si="24"/>
        <v>0.77550121253968651</v>
      </c>
      <c r="V119" s="301">
        <f t="shared" si="24"/>
        <v>0.77627613659844974</v>
      </c>
      <c r="W119" s="301">
        <f t="shared" si="24"/>
        <v>0.77753792935661015</v>
      </c>
      <c r="X119" s="301">
        <f t="shared" si="24"/>
        <v>0.77727948776374778</v>
      </c>
      <c r="Y119" s="301">
        <f t="shared" si="24"/>
        <v>0.77464415670938813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0.70014588149531765</v>
      </c>
      <c r="C120" s="302">
        <f t="shared" si="25"/>
        <v>0.6988446429656443</v>
      </c>
      <c r="D120" s="302">
        <f t="shared" si="25"/>
        <v>0.69631821424651619</v>
      </c>
      <c r="E120" s="302">
        <f t="shared" si="25"/>
        <v>0.6962778788928119</v>
      </c>
      <c r="F120" s="302">
        <f t="shared" si="25"/>
        <v>0.69837159593722875</v>
      </c>
      <c r="G120" s="302">
        <f t="shared" si="25"/>
        <v>0.69829987730735654</v>
      </c>
      <c r="H120" s="302">
        <f t="shared" si="25"/>
        <v>0.69476593082992433</v>
      </c>
      <c r="I120" s="302">
        <f t="shared" si="25"/>
        <v>0.68036304045547069</v>
      </c>
      <c r="J120" s="302">
        <f t="shared" si="25"/>
        <v>0.66733865079175658</v>
      </c>
      <c r="K120" s="302">
        <f t="shared" si="25"/>
        <v>0.68873931868165772</v>
      </c>
      <c r="L120" s="302">
        <f t="shared" si="25"/>
        <v>0.70345619481456367</v>
      </c>
      <c r="M120" s="302">
        <f t="shared" si="25"/>
        <v>0.70113466199885577</v>
      </c>
      <c r="N120" s="302">
        <f t="shared" si="25"/>
        <v>0.70146383088608688</v>
      </c>
      <c r="O120" s="302">
        <f t="shared" si="25"/>
        <v>0.69940501299519264</v>
      </c>
      <c r="P120" s="302">
        <f t="shared" si="25"/>
        <v>0.69217766605998032</v>
      </c>
      <c r="Q120" s="302">
        <f t="shared" si="25"/>
        <v>0.6824848658902638</v>
      </c>
      <c r="R120" s="302">
        <f t="shared" si="25"/>
        <v>0.68503807798601435</v>
      </c>
      <c r="S120" s="302">
        <f t="shared" si="25"/>
        <v>0.67411129486398469</v>
      </c>
      <c r="T120" s="302">
        <f t="shared" si="25"/>
        <v>0.66946883200787344</v>
      </c>
      <c r="U120" s="302">
        <f t="shared" si="25"/>
        <v>0.66195336457795817</v>
      </c>
      <c r="V120" s="302">
        <f t="shared" si="25"/>
        <v>0.6646534909155567</v>
      </c>
      <c r="W120" s="302">
        <f t="shared" si="25"/>
        <v>0.66832193857333433</v>
      </c>
      <c r="X120" s="302">
        <f t="shared" si="25"/>
        <v>0.66746490774409073</v>
      </c>
      <c r="Y120" s="302">
        <f t="shared" si="25"/>
        <v>0.65876285215113151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8.5817343797328624E-2</v>
      </c>
      <c r="C121" s="302">
        <f t="shared" si="26"/>
        <v>8.6749346368372712E-2</v>
      </c>
      <c r="D121" s="302">
        <f t="shared" si="26"/>
        <v>8.8582189053868249E-2</v>
      </c>
      <c r="E121" s="302">
        <f t="shared" si="26"/>
        <v>8.8562217388710174E-2</v>
      </c>
      <c r="F121" s="302">
        <f t="shared" si="26"/>
        <v>8.7046154375358856E-2</v>
      </c>
      <c r="G121" s="302">
        <f t="shared" si="26"/>
        <v>8.7172133193253287E-2</v>
      </c>
      <c r="H121" s="302">
        <f t="shared" si="26"/>
        <v>8.9690155784735312E-2</v>
      </c>
      <c r="I121" s="302">
        <f t="shared" si="26"/>
        <v>9.9933481975739966E-2</v>
      </c>
      <c r="J121" s="302">
        <f t="shared" si="26"/>
        <v>0.10906828561340727</v>
      </c>
      <c r="K121" s="302">
        <f t="shared" si="26"/>
        <v>9.3992136717999428E-2</v>
      </c>
      <c r="L121" s="302">
        <f t="shared" si="26"/>
        <v>8.3452323671226972E-2</v>
      </c>
      <c r="M121" s="302">
        <f t="shared" si="26"/>
        <v>8.508613649695132E-2</v>
      </c>
      <c r="N121" s="302">
        <f t="shared" si="26"/>
        <v>8.4856331301261204E-2</v>
      </c>
      <c r="O121" s="302">
        <f t="shared" si="26"/>
        <v>8.6336332853091141E-2</v>
      </c>
      <c r="P121" s="302">
        <f t="shared" si="26"/>
        <v>9.1588267749034655E-2</v>
      </c>
      <c r="Q121" s="302">
        <f t="shared" si="26"/>
        <v>9.8766254190205335E-2</v>
      </c>
      <c r="R121" s="302">
        <f t="shared" si="26"/>
        <v>9.6943318849669377E-2</v>
      </c>
      <c r="S121" s="302">
        <f t="shared" si="26"/>
        <v>0.1047757994347535</v>
      </c>
      <c r="T121" s="302">
        <f t="shared" si="26"/>
        <v>0.10817893153970796</v>
      </c>
      <c r="U121" s="302">
        <f t="shared" si="26"/>
        <v>0.11354784796172838</v>
      </c>
      <c r="V121" s="302">
        <f t="shared" si="26"/>
        <v>0.11162264568289301</v>
      </c>
      <c r="W121" s="302">
        <f t="shared" si="26"/>
        <v>0.10921599078327594</v>
      </c>
      <c r="X121" s="302">
        <f t="shared" si="26"/>
        <v>0.10981458001965708</v>
      </c>
      <c r="Y121" s="302">
        <f t="shared" si="26"/>
        <v>0.11588130455825667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9.6175776234975585E-2</v>
      </c>
      <c r="C122" s="301">
        <f t="shared" si="27"/>
        <v>9.6033606691840523E-2</v>
      </c>
      <c r="D122" s="301">
        <f t="shared" si="27"/>
        <v>9.5755271091545496E-2</v>
      </c>
      <c r="E122" s="301">
        <f t="shared" si="27"/>
        <v>9.5755565764493011E-2</v>
      </c>
      <c r="F122" s="301">
        <f t="shared" si="27"/>
        <v>9.5985309819978326E-2</v>
      </c>
      <c r="G122" s="301">
        <f t="shared" si="27"/>
        <v>9.59698035214403E-2</v>
      </c>
      <c r="H122" s="301">
        <f t="shared" si="27"/>
        <v>9.5583463900224708E-2</v>
      </c>
      <c r="I122" s="301">
        <f t="shared" si="27"/>
        <v>9.4009526759315662E-2</v>
      </c>
      <c r="J122" s="301">
        <f t="shared" si="27"/>
        <v>9.2587671994371359E-2</v>
      </c>
      <c r="K122" s="301">
        <f t="shared" si="27"/>
        <v>9.4926215461054952E-2</v>
      </c>
      <c r="L122" s="301">
        <f t="shared" si="27"/>
        <v>9.6535704818504819E-2</v>
      </c>
      <c r="M122" s="301">
        <f t="shared" si="27"/>
        <v>9.6288029133711969E-2</v>
      </c>
      <c r="N122" s="301">
        <f t="shared" si="27"/>
        <v>9.6322752091427793E-2</v>
      </c>
      <c r="O122" s="301">
        <f t="shared" si="27"/>
        <v>9.6097190501069824E-2</v>
      </c>
      <c r="P122" s="301">
        <f t="shared" si="27"/>
        <v>9.5309412163193857E-2</v>
      </c>
      <c r="Q122" s="301">
        <f t="shared" si="27"/>
        <v>9.4218393222020649E-2</v>
      </c>
      <c r="R122" s="301">
        <f t="shared" si="27"/>
        <v>9.448287760368175E-2</v>
      </c>
      <c r="S122" s="301">
        <f t="shared" si="27"/>
        <v>9.3302076426944436E-2</v>
      </c>
      <c r="T122" s="301">
        <f t="shared" si="27"/>
        <v>9.2795685015285484E-2</v>
      </c>
      <c r="U122" s="301">
        <f t="shared" si="27"/>
        <v>9.1924897982388065E-2</v>
      </c>
      <c r="V122" s="301">
        <f t="shared" si="27"/>
        <v>9.2273358504807293E-2</v>
      </c>
      <c r="W122" s="301">
        <f t="shared" si="27"/>
        <v>9.2592626674745465E-2</v>
      </c>
      <c r="X122" s="301">
        <f t="shared" si="27"/>
        <v>9.2567229433305948E-2</v>
      </c>
      <c r="Y122" s="301">
        <f t="shared" si="27"/>
        <v>9.1642681105679677E-2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7.9414694891829785E-2</v>
      </c>
      <c r="C123" s="302">
        <f t="shared" si="28"/>
        <v>7.9267100706751109E-2</v>
      </c>
      <c r="D123" s="302">
        <f t="shared" si="28"/>
        <v>7.8980538189998187E-2</v>
      </c>
      <c r="E123" s="302">
        <f t="shared" si="28"/>
        <v>7.8975963115156714E-2</v>
      </c>
      <c r="F123" s="302">
        <f t="shared" si="28"/>
        <v>7.9213444909546543E-2</v>
      </c>
      <c r="G123" s="302">
        <f t="shared" si="28"/>
        <v>7.9205310157547143E-2</v>
      </c>
      <c r="H123" s="302">
        <f t="shared" si="28"/>
        <v>7.8804469006171787E-2</v>
      </c>
      <c r="I123" s="302">
        <f t="shared" si="28"/>
        <v>7.7170807829439775E-2</v>
      </c>
      <c r="J123" s="302">
        <f t="shared" si="28"/>
        <v>7.569350437221295E-2</v>
      </c>
      <c r="K123" s="302">
        <f t="shared" si="28"/>
        <v>7.8120894943058197E-2</v>
      </c>
      <c r="L123" s="302">
        <f t="shared" si="28"/>
        <v>7.9790170245170239E-2</v>
      </c>
      <c r="M123" s="302">
        <f t="shared" si="28"/>
        <v>7.9526848235981107E-2</v>
      </c>
      <c r="N123" s="302">
        <f t="shared" si="28"/>
        <v>7.9564184521801321E-2</v>
      </c>
      <c r="O123" s="302">
        <f t="shared" si="28"/>
        <v>7.9330661196213778E-2</v>
      </c>
      <c r="P123" s="302">
        <f t="shared" si="28"/>
        <v>7.8510892678099381E-2</v>
      </c>
      <c r="Q123" s="302">
        <f t="shared" si="28"/>
        <v>7.7411477844034418E-2</v>
      </c>
      <c r="R123" s="302">
        <f t="shared" si="28"/>
        <v>7.7701078290080106E-2</v>
      </c>
      <c r="S123" s="302">
        <f t="shared" si="28"/>
        <v>7.6461697797072126E-2</v>
      </c>
      <c r="T123" s="302">
        <f t="shared" si="28"/>
        <v>7.5935122149040982E-2</v>
      </c>
      <c r="U123" s="302">
        <f t="shared" si="28"/>
        <v>7.5082673297036773E-2</v>
      </c>
      <c r="V123" s="302">
        <f t="shared" si="28"/>
        <v>7.5388937626995847E-2</v>
      </c>
      <c r="W123" s="302">
        <f t="shared" si="28"/>
        <v>7.580503469929005E-2</v>
      </c>
      <c r="X123" s="302">
        <f t="shared" si="28"/>
        <v>7.5707825183936067E-2</v>
      </c>
      <c r="Y123" s="302">
        <f t="shared" si="28"/>
        <v>7.4720786470845693E-2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1.6761081343145804E-2</v>
      </c>
      <c r="C124" s="303">
        <f t="shared" si="29"/>
        <v>1.6766505985089407E-2</v>
      </c>
      <c r="D124" s="303">
        <f t="shared" si="29"/>
        <v>1.6774732901547306E-2</v>
      </c>
      <c r="E124" s="303">
        <f t="shared" si="29"/>
        <v>1.6779602649336305E-2</v>
      </c>
      <c r="F124" s="303">
        <f t="shared" si="29"/>
        <v>1.6771864910431779E-2</v>
      </c>
      <c r="G124" s="303">
        <f t="shared" si="29"/>
        <v>1.6764493363893157E-2</v>
      </c>
      <c r="H124" s="303">
        <f t="shared" si="29"/>
        <v>1.6778994894052917E-2</v>
      </c>
      <c r="I124" s="303">
        <f t="shared" si="29"/>
        <v>1.683871892987588E-2</v>
      </c>
      <c r="J124" s="303">
        <f t="shared" si="29"/>
        <v>1.6894167622158399E-2</v>
      </c>
      <c r="K124" s="303">
        <f t="shared" si="29"/>
        <v>1.6805320517996755E-2</v>
      </c>
      <c r="L124" s="303">
        <f t="shared" si="29"/>
        <v>1.6745534573334584E-2</v>
      </c>
      <c r="M124" s="303">
        <f t="shared" si="29"/>
        <v>1.6761180897730859E-2</v>
      </c>
      <c r="N124" s="303">
        <f t="shared" si="29"/>
        <v>1.675856756962648E-2</v>
      </c>
      <c r="O124" s="303">
        <f t="shared" si="29"/>
        <v>1.6766529304856045E-2</v>
      </c>
      <c r="P124" s="303">
        <f t="shared" si="29"/>
        <v>1.6798519485094469E-2</v>
      </c>
      <c r="Q124" s="303">
        <f t="shared" si="29"/>
        <v>1.6806915377986224E-2</v>
      </c>
      <c r="R124" s="303">
        <f t="shared" si="29"/>
        <v>1.6781799313601624E-2</v>
      </c>
      <c r="S124" s="303">
        <f t="shared" si="29"/>
        <v>1.6840378629872307E-2</v>
      </c>
      <c r="T124" s="303">
        <f t="shared" si="29"/>
        <v>1.6860562866244502E-2</v>
      </c>
      <c r="U124" s="303">
        <f t="shared" si="29"/>
        <v>1.6842224685351292E-2</v>
      </c>
      <c r="V124" s="303">
        <f t="shared" si="29"/>
        <v>1.6884420877811446E-2</v>
      </c>
      <c r="W124" s="303">
        <f t="shared" si="29"/>
        <v>1.6787591975455412E-2</v>
      </c>
      <c r="X124" s="303">
        <f t="shared" si="29"/>
        <v>1.6859404249369866E-2</v>
      </c>
      <c r="Y124" s="303">
        <f t="shared" si="29"/>
        <v>1.6921894634833984E-2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0.99999999999999989</v>
      </c>
      <c r="H126" s="232">
        <f t="shared" si="30"/>
        <v>1</v>
      </c>
      <c r="I126" s="232">
        <f t="shared" si="30"/>
        <v>0.99999999999999989</v>
      </c>
      <c r="J126" s="232">
        <f t="shared" si="30"/>
        <v>0.99999999999999989</v>
      </c>
      <c r="K126" s="232">
        <f t="shared" si="30"/>
        <v>1</v>
      </c>
      <c r="L126" s="232">
        <f t="shared" si="30"/>
        <v>1</v>
      </c>
      <c r="M126" s="232">
        <f t="shared" si="30"/>
        <v>1.0000000000000002</v>
      </c>
      <c r="N126" s="232">
        <f t="shared" si="30"/>
        <v>1</v>
      </c>
      <c r="O126" s="232">
        <f t="shared" si="30"/>
        <v>0.99999999999999989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0.99999999999999978</v>
      </c>
      <c r="U126" s="232">
        <f t="shared" si="30"/>
        <v>1</v>
      </c>
      <c r="V126" s="232">
        <f t="shared" si="30"/>
        <v>1.0000000000000002</v>
      </c>
      <c r="W126" s="232">
        <f t="shared" si="30"/>
        <v>1</v>
      </c>
      <c r="X126" s="232">
        <f t="shared" si="30"/>
        <v>1.0000000000000002</v>
      </c>
      <c r="Y126" s="232">
        <f t="shared" si="30"/>
        <v>1.0000000000000004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2.7892258293932076E-2</v>
      </c>
      <c r="C127" s="299">
        <f t="shared" si="31"/>
        <v>2.78854296645735E-2</v>
      </c>
      <c r="D127" s="299">
        <f t="shared" si="31"/>
        <v>2.784798426056451E-2</v>
      </c>
      <c r="E127" s="299">
        <f t="shared" si="31"/>
        <v>2.783820611116427E-2</v>
      </c>
      <c r="F127" s="299">
        <f t="shared" si="31"/>
        <v>2.7809913131104286E-2</v>
      </c>
      <c r="G127" s="299">
        <f t="shared" si="31"/>
        <v>2.7839867071939972E-2</v>
      </c>
      <c r="H127" s="299">
        <f t="shared" si="31"/>
        <v>2.781064003720355E-2</v>
      </c>
      <c r="I127" s="299">
        <f t="shared" si="31"/>
        <v>2.7723972412114085E-2</v>
      </c>
      <c r="J127" s="299">
        <f t="shared" si="31"/>
        <v>2.7554082629333811E-2</v>
      </c>
      <c r="K127" s="299">
        <f t="shared" si="31"/>
        <v>2.7646055329641525E-2</v>
      </c>
      <c r="L127" s="299">
        <f t="shared" si="31"/>
        <v>2.7712837359966339E-2</v>
      </c>
      <c r="M127" s="299">
        <f t="shared" si="31"/>
        <v>2.7691391636969903E-2</v>
      </c>
      <c r="N127" s="299">
        <f t="shared" si="31"/>
        <v>2.7694654506893492E-2</v>
      </c>
      <c r="O127" s="299">
        <f t="shared" si="31"/>
        <v>2.7523013172635925E-2</v>
      </c>
      <c r="P127" s="299">
        <f t="shared" si="31"/>
        <v>2.7511734070532125E-2</v>
      </c>
      <c r="Q127" s="299">
        <f t="shared" si="31"/>
        <v>2.7379588628225673E-2</v>
      </c>
      <c r="R127" s="299">
        <f t="shared" si="31"/>
        <v>2.7236561290065065E-2</v>
      </c>
      <c r="S127" s="299">
        <f t="shared" si="31"/>
        <v>2.7207059622202844E-2</v>
      </c>
      <c r="T127" s="299">
        <f t="shared" si="31"/>
        <v>2.7213445670028289E-2</v>
      </c>
      <c r="U127" s="299">
        <f t="shared" si="31"/>
        <v>2.7188519984017893E-2</v>
      </c>
      <c r="V127" s="299">
        <f t="shared" si="31"/>
        <v>2.720387864758227E-2</v>
      </c>
      <c r="W127" s="299">
        <f t="shared" si="31"/>
        <v>2.7263047839319883E-2</v>
      </c>
      <c r="X127" s="299">
        <f t="shared" si="31"/>
        <v>2.6985346370680001E-2</v>
      </c>
      <c r="Y127" s="299">
        <f t="shared" si="31"/>
        <v>2.6937090865363163E-2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3.0894965699251203E-3</v>
      </c>
      <c r="C128" s="233">
        <f t="shared" si="32"/>
        <v>3.0887401942040048E-3</v>
      </c>
      <c r="D128" s="233">
        <f t="shared" si="32"/>
        <v>3.0964998193801891E-3</v>
      </c>
      <c r="E128" s="233">
        <f t="shared" si="32"/>
        <v>3.090833393268713E-3</v>
      </c>
      <c r="F128" s="233">
        <f t="shared" si="32"/>
        <v>3.0992403083101956E-3</v>
      </c>
      <c r="G128" s="233">
        <f t="shared" si="32"/>
        <v>3.0988701577903954E-3</v>
      </c>
      <c r="H128" s="233">
        <f t="shared" si="32"/>
        <v>3.0936072801010127E-3</v>
      </c>
      <c r="I128" s="233">
        <f t="shared" si="32"/>
        <v>3.0839665240606205E-3</v>
      </c>
      <c r="J128" s="233">
        <f t="shared" si="32"/>
        <v>3.100373623748153E-3</v>
      </c>
      <c r="K128" s="233">
        <f t="shared" si="32"/>
        <v>3.1107223527541195E-3</v>
      </c>
      <c r="L128" s="233">
        <f t="shared" si="32"/>
        <v>3.1182366383191527E-3</v>
      </c>
      <c r="M128" s="233">
        <f t="shared" si="32"/>
        <v>3.1158235747156663E-3</v>
      </c>
      <c r="N128" s="233">
        <f t="shared" si="32"/>
        <v>3.1161907114476309E-3</v>
      </c>
      <c r="O128" s="233">
        <f t="shared" si="32"/>
        <v>3.1610828361715772E-3</v>
      </c>
      <c r="P128" s="233">
        <f t="shared" si="32"/>
        <v>3.1681991983766003E-3</v>
      </c>
      <c r="Q128" s="233">
        <f t="shared" si="32"/>
        <v>3.2096279413762773E-3</v>
      </c>
      <c r="R128" s="233">
        <f t="shared" si="32"/>
        <v>3.2435766748165336E-3</v>
      </c>
      <c r="S128" s="233">
        <f t="shared" si="32"/>
        <v>3.2760046241726739E-3</v>
      </c>
      <c r="T128" s="233">
        <f t="shared" si="32"/>
        <v>3.2767735687957533E-3</v>
      </c>
      <c r="U128" s="233">
        <f t="shared" si="32"/>
        <v>3.2737722645841041E-3</v>
      </c>
      <c r="V128" s="233">
        <f t="shared" si="32"/>
        <v>3.2756216027175402E-3</v>
      </c>
      <c r="W128" s="233">
        <f t="shared" si="32"/>
        <v>3.2827461706948446E-3</v>
      </c>
      <c r="X128" s="233">
        <f t="shared" si="32"/>
        <v>3.2909661418481129E-3</v>
      </c>
      <c r="Y128" s="233">
        <f t="shared" si="32"/>
        <v>3.3225063826338341E-3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0.13372986778533832</v>
      </c>
      <c r="C129" s="233">
        <f t="shared" si="33"/>
        <v>0.13369712781528448</v>
      </c>
      <c r="D129" s="233">
        <f t="shared" si="33"/>
        <v>0.13329780588165302</v>
      </c>
      <c r="E129" s="233">
        <f t="shared" si="33"/>
        <v>0.13305387815295661</v>
      </c>
      <c r="F129" s="233">
        <f t="shared" si="33"/>
        <v>0.13274191738961352</v>
      </c>
      <c r="G129" s="233">
        <f t="shared" si="33"/>
        <v>0.13272606366907777</v>
      </c>
      <c r="H129" s="233">
        <f t="shared" si="33"/>
        <v>0.13250065214690496</v>
      </c>
      <c r="I129" s="233">
        <f t="shared" si="33"/>
        <v>0.1320877340396979</v>
      </c>
      <c r="J129" s="233">
        <f t="shared" si="33"/>
        <v>0.13127831336540308</v>
      </c>
      <c r="K129" s="233">
        <f t="shared" si="33"/>
        <v>0.13171650690406969</v>
      </c>
      <c r="L129" s="233">
        <f t="shared" si="33"/>
        <v>0.13203468234188387</v>
      </c>
      <c r="M129" s="233">
        <f t="shared" si="33"/>
        <v>0.131932506617809</v>
      </c>
      <c r="N129" s="233">
        <f t="shared" si="33"/>
        <v>0.13194805219288983</v>
      </c>
      <c r="O129" s="233">
        <f t="shared" si="33"/>
        <v>0.13113028644948843</v>
      </c>
      <c r="P129" s="233">
        <f t="shared" si="33"/>
        <v>0.13107654844193503</v>
      </c>
      <c r="Q129" s="233">
        <f t="shared" si="33"/>
        <v>0.13044695641311349</v>
      </c>
      <c r="R129" s="233">
        <f t="shared" si="33"/>
        <v>0.12976551882103493</v>
      </c>
      <c r="S129" s="233">
        <f t="shared" si="33"/>
        <v>0.12962496145788419</v>
      </c>
      <c r="T129" s="233">
        <f t="shared" si="33"/>
        <v>0.12965538706119209</v>
      </c>
      <c r="U129" s="233">
        <f t="shared" si="33"/>
        <v>0.12953663144653646</v>
      </c>
      <c r="V129" s="233">
        <f t="shared" si="33"/>
        <v>0.12960980606372119</v>
      </c>
      <c r="W129" s="233">
        <f t="shared" si="33"/>
        <v>0.12989171099225752</v>
      </c>
      <c r="X129" s="233">
        <f t="shared" si="33"/>
        <v>0.12856863372227334</v>
      </c>
      <c r="Y129" s="233">
        <f t="shared" si="33"/>
        <v>0.12833872581955674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4.2137200392283546E-2</v>
      </c>
      <c r="C130" s="233">
        <f t="shared" si="34"/>
        <v>4.2126884292358786E-2</v>
      </c>
      <c r="D130" s="233">
        <f t="shared" si="34"/>
        <v>4.2232716706675354E-2</v>
      </c>
      <c r="E130" s="233">
        <f t="shared" si="34"/>
        <v>4.2155433134040375E-2</v>
      </c>
      <c r="F130" s="233">
        <f t="shared" si="34"/>
        <v>4.2270093841947375E-2</v>
      </c>
      <c r="G130" s="233">
        <f t="shared" si="34"/>
        <v>4.2265045412122289E-2</v>
      </c>
      <c r="H130" s="233">
        <f t="shared" si="34"/>
        <v>4.2193265778509369E-2</v>
      </c>
      <c r="I130" s="233">
        <f t="shared" si="34"/>
        <v>4.2061776890267313E-2</v>
      </c>
      <c r="J130" s="233">
        <f t="shared" si="34"/>
        <v>4.2285550968581435E-2</v>
      </c>
      <c r="K130" s="233">
        <f t="shared" si="34"/>
        <v>4.2426695798510917E-2</v>
      </c>
      <c r="L130" s="233">
        <f t="shared" si="34"/>
        <v>4.2529182061075817E-2</v>
      </c>
      <c r="M130" s="233">
        <f t="shared" si="34"/>
        <v>4.2496270632848568E-2</v>
      </c>
      <c r="N130" s="233">
        <f t="shared" si="34"/>
        <v>4.2501277958053814E-2</v>
      </c>
      <c r="O130" s="233">
        <f t="shared" si="34"/>
        <v>4.29875970021752E-2</v>
      </c>
      <c r="P130" s="233">
        <f t="shared" si="34"/>
        <v>4.3210614248360375E-2</v>
      </c>
      <c r="Q130" s="233">
        <f t="shared" si="34"/>
        <v>4.3650353104031529E-2</v>
      </c>
      <c r="R130" s="233">
        <f t="shared" si="34"/>
        <v>4.4001847029400361E-2</v>
      </c>
      <c r="S130" s="233">
        <f t="shared" si="34"/>
        <v>4.4475186683414679E-2</v>
      </c>
      <c r="T130" s="233">
        <f t="shared" si="34"/>
        <v>4.4691444506711753E-2</v>
      </c>
      <c r="U130" s="233">
        <f t="shared" si="34"/>
        <v>4.4650510149238883E-2</v>
      </c>
      <c r="V130" s="233">
        <f t="shared" si="34"/>
        <v>4.4675733006671443E-2</v>
      </c>
      <c r="W130" s="233">
        <f t="shared" si="34"/>
        <v>4.4772903966979555E-2</v>
      </c>
      <c r="X130" s="233">
        <f t="shared" si="34"/>
        <v>4.4761517385983593E-2</v>
      </c>
      <c r="Y130" s="233">
        <f t="shared" si="34"/>
        <v>4.5080961970605786E-2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0.2155723138803862</v>
      </c>
      <c r="C131" s="300">
        <f t="shared" si="35"/>
        <v>0.21495134707370145</v>
      </c>
      <c r="D131" s="300">
        <f t="shared" si="35"/>
        <v>0.2139823773810246</v>
      </c>
      <c r="E131" s="300">
        <f t="shared" si="35"/>
        <v>0.21447216777535866</v>
      </c>
      <c r="F131" s="300">
        <f t="shared" si="35"/>
        <v>0.2163063014431495</v>
      </c>
      <c r="G131" s="300">
        <f t="shared" si="35"/>
        <v>0.2148689923582828</v>
      </c>
      <c r="H131" s="300">
        <f t="shared" si="35"/>
        <v>0.21333679625249133</v>
      </c>
      <c r="I131" s="300">
        <f t="shared" si="35"/>
        <v>0.20867784486596982</v>
      </c>
      <c r="J131" s="300">
        <f t="shared" si="35"/>
        <v>0.20891307331036646</v>
      </c>
      <c r="K131" s="300">
        <f t="shared" si="35"/>
        <v>0.21235962739785069</v>
      </c>
      <c r="L131" s="300">
        <f t="shared" si="35"/>
        <v>0.21901877086710633</v>
      </c>
      <c r="M131" s="300">
        <f t="shared" si="35"/>
        <v>0.21819995252618885</v>
      </c>
      <c r="N131" s="300">
        <f t="shared" si="35"/>
        <v>0.21829348565393633</v>
      </c>
      <c r="O131" s="300">
        <f t="shared" si="35"/>
        <v>0.22099054166671722</v>
      </c>
      <c r="P131" s="300">
        <f t="shared" si="35"/>
        <v>0.2164094862910719</v>
      </c>
      <c r="Q131" s="300">
        <f t="shared" si="35"/>
        <v>0.21289465070433428</v>
      </c>
      <c r="R131" s="300">
        <f t="shared" si="35"/>
        <v>0.21784690356397424</v>
      </c>
      <c r="S131" s="300">
        <f t="shared" si="35"/>
        <v>0.21301212577882178</v>
      </c>
      <c r="T131" s="300">
        <f t="shared" si="35"/>
        <v>0.21008471363022141</v>
      </c>
      <c r="U131" s="300">
        <f t="shared" si="35"/>
        <v>0.2083113933695622</v>
      </c>
      <c r="V131" s="300">
        <f t="shared" si="35"/>
        <v>0.20862204739501455</v>
      </c>
      <c r="W131" s="300">
        <f t="shared" si="35"/>
        <v>0.20610716060308371</v>
      </c>
      <c r="X131" s="300">
        <f t="shared" si="35"/>
        <v>0.21407668816293615</v>
      </c>
      <c r="Y131" s="300">
        <f t="shared" si="35"/>
        <v>0.21294682575328144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0.57757886307813477</v>
      </c>
      <c r="C132" s="235">
        <f t="shared" si="36"/>
        <v>0.57825047095987792</v>
      </c>
      <c r="D132" s="235">
        <f t="shared" si="36"/>
        <v>0.57954261595070244</v>
      </c>
      <c r="E132" s="235">
        <f t="shared" si="36"/>
        <v>0.57938948143321145</v>
      </c>
      <c r="F132" s="235">
        <f t="shared" si="36"/>
        <v>0.57777253388587513</v>
      </c>
      <c r="G132" s="235">
        <f t="shared" si="36"/>
        <v>0.5792011613307867</v>
      </c>
      <c r="H132" s="235">
        <f t="shared" si="36"/>
        <v>0.58106503850478974</v>
      </c>
      <c r="I132" s="235">
        <f t="shared" si="36"/>
        <v>0.5863647052678902</v>
      </c>
      <c r="J132" s="235">
        <f t="shared" si="36"/>
        <v>0.58686860610256697</v>
      </c>
      <c r="K132" s="235">
        <f t="shared" si="36"/>
        <v>0.58274039221717311</v>
      </c>
      <c r="L132" s="235">
        <f t="shared" si="36"/>
        <v>0.57558629073164846</v>
      </c>
      <c r="M132" s="235">
        <f t="shared" si="36"/>
        <v>0.57656405501146824</v>
      </c>
      <c r="N132" s="235">
        <f t="shared" si="36"/>
        <v>0.57644633897677899</v>
      </c>
      <c r="O132" s="235">
        <f t="shared" si="36"/>
        <v>0.57420747887281154</v>
      </c>
      <c r="P132" s="235">
        <f t="shared" si="36"/>
        <v>0.57862341774972392</v>
      </c>
      <c r="Q132" s="235">
        <f t="shared" si="36"/>
        <v>0.5824188232089188</v>
      </c>
      <c r="R132" s="235">
        <f t="shared" si="36"/>
        <v>0.57790559262070884</v>
      </c>
      <c r="S132" s="235">
        <f t="shared" si="36"/>
        <v>0.58240466183350381</v>
      </c>
      <c r="T132" s="235">
        <f t="shared" si="36"/>
        <v>0.5850782355630505</v>
      </c>
      <c r="U132" s="235">
        <f t="shared" si="36"/>
        <v>0.58703917278606044</v>
      </c>
      <c r="V132" s="235">
        <f t="shared" si="36"/>
        <v>0.58661291328429321</v>
      </c>
      <c r="W132" s="235">
        <f t="shared" si="36"/>
        <v>0.58868243042766455</v>
      </c>
      <c r="X132" s="235">
        <f t="shared" si="36"/>
        <v>0.58231684821627905</v>
      </c>
      <c r="Y132" s="235">
        <f t="shared" si="36"/>
        <v>0.58337388920855937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0.69539629978407314</v>
      </c>
      <c r="C136" s="322">
        <f>IF(C$5=0,0,C$5/PPA_fec!C$5)</f>
        <v>0.69521044045962088</v>
      </c>
      <c r="D136" s="322">
        <f>IF(D$5=0,0,D$5/PPA_fec!D$5)</f>
        <v>0.69483665851170495</v>
      </c>
      <c r="E136" s="322">
        <f>IF(E$5=0,0,E$5/PPA_fec!E$5)</f>
        <v>0.69487922171555816</v>
      </c>
      <c r="F136" s="322">
        <f>IF(F$5=0,0,F$5/PPA_fec!F$5)</f>
        <v>0.69524725990826475</v>
      </c>
      <c r="G136" s="322">
        <f>IF(G$5=0,0,G$5/PPA_fec!G$5)</f>
        <v>0.69515792659337661</v>
      </c>
      <c r="H136" s="322">
        <f>IF(H$5=0,0,H$5/PPA_fec!H$5)</f>
        <v>0.7060697858766245</v>
      </c>
      <c r="I136" s="322">
        <f>IF(I$5=0,0,I$5/PPA_fec!I$5)</f>
        <v>0.7104972462794894</v>
      </c>
      <c r="J136" s="322">
        <f>IF(J$5=0,0,J$5/PPA_fec!J$5)</f>
        <v>0.71150388016104882</v>
      </c>
      <c r="K136" s="322">
        <f>IF(K$5=0,0,K$5/PPA_fec!K$5)</f>
        <v>0.71499137190300321</v>
      </c>
      <c r="L136" s="322">
        <f>IF(L$5=0,0,L$5/PPA_fec!L$5)</f>
        <v>0.71733285113641543</v>
      </c>
      <c r="M136" s="322">
        <f>IF(M$5=0,0,M$5/PPA_fec!M$5)</f>
        <v>0.71699957211292109</v>
      </c>
      <c r="N136" s="322">
        <f>IF(N$5=0,0,N$5/PPA_fec!N$5)</f>
        <v>0.71707226733844431</v>
      </c>
      <c r="O136" s="322">
        <f>IF(O$5=0,0,O$5/PPA_fec!O$5)</f>
        <v>0.71676657940737287</v>
      </c>
      <c r="P136" s="322">
        <f>IF(P$5=0,0,P$5/PPA_fec!P$5)</f>
        <v>0.71566174030040319</v>
      </c>
      <c r="Q136" s="322">
        <f>IF(Q$5=0,0,Q$5/PPA_fec!Q$5)</f>
        <v>0.71401760355586419</v>
      </c>
      <c r="R136" s="322">
        <f>IF(R$5=0,0,R$5/PPA_fec!R$5)</f>
        <v>0.71438020472206953</v>
      </c>
      <c r="S136" s="322">
        <f>IF(S$5=0,0,S$5/PPA_fec!S$5)</f>
        <v>0.71291103589367655</v>
      </c>
      <c r="T136" s="322">
        <f>IF(T$5=0,0,T$5/PPA_fec!T$5)</f>
        <v>0.71228307511252598</v>
      </c>
      <c r="U136" s="322">
        <f>IF(U$5=0,0,U$5/PPA_fec!U$5)</f>
        <v>0.71125552540292836</v>
      </c>
      <c r="V136" s="322">
        <f>IF(V$5=0,0,V$5/PPA_fec!V$5)</f>
        <v>0.71162929627598137</v>
      </c>
      <c r="W136" s="322">
        <f>IF(W$5=0,0,W$5/PPA_fec!W$5)</f>
        <v>0.7117776017546118</v>
      </c>
      <c r="X136" s="322">
        <f>IF(X$5=0,0,X$5/PPA_fec!X$5)</f>
        <v>0.7117936972348462</v>
      </c>
      <c r="Y136" s="322">
        <f>IF(Y$5=0,0,Y$5/PPA_fec!Y$5)</f>
        <v>0.71001643920651969</v>
      </c>
      <c r="DA136" s="95"/>
    </row>
    <row r="137" spans="1:105" ht="12" customHeight="1" x14ac:dyDescent="0.25">
      <c r="A137" s="55" t="s">
        <v>91</v>
      </c>
      <c r="B137" s="305">
        <f>IF(B$6=0,0,B$6/PPA_fec!B$6)</f>
        <v>0.48947301533829074</v>
      </c>
      <c r="C137" s="305">
        <f>IF(C$6=0,0,C$6/PPA_fec!C$6)</f>
        <v>0.48947301533829074</v>
      </c>
      <c r="D137" s="305">
        <f>IF(D$6=0,0,D$6/PPA_fec!D$6)</f>
        <v>0.48947301533829052</v>
      </c>
      <c r="E137" s="305">
        <f>IF(E$6=0,0,E$6/PPA_fec!E$6)</f>
        <v>0.4894730153382908</v>
      </c>
      <c r="F137" s="305">
        <f>IF(F$6=0,0,F$6/PPA_fec!F$6)</f>
        <v>0.48947301533829057</v>
      </c>
      <c r="G137" s="305">
        <f>IF(G$6=0,0,G$6/PPA_fec!G$6)</f>
        <v>0.48947301533829074</v>
      </c>
      <c r="H137" s="305">
        <f>IF(H$6=0,0,H$6/PPA_fec!H$6)</f>
        <v>0.49552571380446164</v>
      </c>
      <c r="I137" s="305">
        <f>IF(I$6=0,0,I$6/PPA_fec!I$6)</f>
        <v>0.50097314242401536</v>
      </c>
      <c r="J137" s="305">
        <f>IF(J$6=0,0,J$6/PPA_fec!J$6)</f>
        <v>0.5045386836757132</v>
      </c>
      <c r="K137" s="305">
        <f>IF(K$6=0,0,K$6/PPA_fec!K$6)</f>
        <v>0.5045386836757132</v>
      </c>
      <c r="L137" s="305">
        <f>IF(L$6=0,0,L$6/PPA_fec!L$6)</f>
        <v>0.50453868367571353</v>
      </c>
      <c r="M137" s="305">
        <f>IF(M$6=0,0,M$6/PPA_fec!M$6)</f>
        <v>0.50453868367571342</v>
      </c>
      <c r="N137" s="305">
        <f>IF(N$6=0,0,N$6/PPA_fec!N$6)</f>
        <v>0.50453868367571331</v>
      </c>
      <c r="O137" s="305">
        <f>IF(O$6=0,0,O$6/PPA_fec!O$6)</f>
        <v>0.5045386836757132</v>
      </c>
      <c r="P137" s="305">
        <f>IF(P$6=0,0,P$6/PPA_fec!P$6)</f>
        <v>0.50453868367571308</v>
      </c>
      <c r="Q137" s="305">
        <f>IF(Q$6=0,0,Q$6/PPA_fec!Q$6)</f>
        <v>0.50453868367571308</v>
      </c>
      <c r="R137" s="305">
        <f>IF(R$6=0,0,R$6/PPA_fec!R$6)</f>
        <v>0.5045386836757132</v>
      </c>
      <c r="S137" s="305">
        <f>IF(S$6=0,0,S$6/PPA_fec!S$6)</f>
        <v>0.5045386836757132</v>
      </c>
      <c r="T137" s="305">
        <f>IF(T$6=0,0,T$6/PPA_fec!T$6)</f>
        <v>0.50453868367571331</v>
      </c>
      <c r="U137" s="305">
        <f>IF(U$6=0,0,U$6/PPA_fec!U$6)</f>
        <v>0.5045386836757132</v>
      </c>
      <c r="V137" s="305">
        <f>IF(V$6=0,0,V$6/PPA_fec!V$6)</f>
        <v>0.50453868367571308</v>
      </c>
      <c r="W137" s="305">
        <f>IF(W$6=0,0,W$6/PPA_fec!W$6)</f>
        <v>0.50453868367571308</v>
      </c>
      <c r="X137" s="305">
        <f>IF(X$6=0,0,X$6/PPA_fec!X$6)</f>
        <v>0.5045386836757132</v>
      </c>
      <c r="Y137" s="305">
        <f>IF(Y$6=0,0,Y$6/PPA_fec!Y$6)</f>
        <v>0.5045386836757132</v>
      </c>
      <c r="DA137" s="76"/>
    </row>
    <row r="138" spans="1:105" ht="12" customHeight="1" x14ac:dyDescent="0.25">
      <c r="A138" s="173" t="s">
        <v>92</v>
      </c>
      <c r="B138" s="306">
        <f>IF(B$7=0,0,B$7/PPA_fec!B$7)</f>
        <v>0.12720443572634751</v>
      </c>
      <c r="C138" s="306">
        <f>IF(C$7=0,0,C$7/PPA_fec!C$7)</f>
        <v>0.12720443572634743</v>
      </c>
      <c r="D138" s="306">
        <f>IF(D$7=0,0,D$7/PPA_fec!D$7)</f>
        <v>0.12720443572634746</v>
      </c>
      <c r="E138" s="306">
        <f>IF(E$7=0,0,E$7/PPA_fec!E$7)</f>
        <v>0.12720443572634749</v>
      </c>
      <c r="F138" s="306">
        <f>IF(F$7=0,0,F$7/PPA_fec!F$7)</f>
        <v>0.12720443572634746</v>
      </c>
      <c r="G138" s="306">
        <f>IF(G$7=0,0,G$7/PPA_fec!G$7)</f>
        <v>0.12720443572634749</v>
      </c>
      <c r="H138" s="306">
        <f>IF(H$7=0,0,H$7/PPA_fec!H$7)</f>
        <v>0.13111970741579415</v>
      </c>
      <c r="I138" s="306">
        <f>IF(I$7=0,0,I$7/PPA_fec!I$7)</f>
        <v>0.13111970741579418</v>
      </c>
      <c r="J138" s="306">
        <f>IF(J$7=0,0,J$7/PPA_fec!J$7)</f>
        <v>0.13111970741579421</v>
      </c>
      <c r="K138" s="306">
        <f>IF(K$7=0,0,K$7/PPA_fec!K$7)</f>
        <v>0.13111970741579423</v>
      </c>
      <c r="L138" s="306">
        <f>IF(L$7=0,0,L$7/PPA_fec!L$7)</f>
        <v>0.13111970741579426</v>
      </c>
      <c r="M138" s="306">
        <f>IF(M$7=0,0,M$7/PPA_fec!M$7)</f>
        <v>0.13111970741579421</v>
      </c>
      <c r="N138" s="306">
        <f>IF(N$7=0,0,N$7/PPA_fec!N$7)</f>
        <v>0.13111970741579418</v>
      </c>
      <c r="O138" s="306">
        <f>IF(O$7=0,0,O$7/PPA_fec!O$7)</f>
        <v>0.13111970741579418</v>
      </c>
      <c r="P138" s="306">
        <f>IF(P$7=0,0,P$7/PPA_fec!P$7)</f>
        <v>0.13111970741579418</v>
      </c>
      <c r="Q138" s="306">
        <f>IF(Q$7=0,0,Q$7/PPA_fec!Q$7)</f>
        <v>0.13111970741579418</v>
      </c>
      <c r="R138" s="306">
        <f>IF(R$7=0,0,R$7/PPA_fec!R$7)</f>
        <v>0.13111970741579421</v>
      </c>
      <c r="S138" s="306">
        <f>IF(S$7=0,0,S$7/PPA_fec!S$7)</f>
        <v>0.13111970741579418</v>
      </c>
      <c r="T138" s="306">
        <f>IF(T$7=0,0,T$7/PPA_fec!T$7)</f>
        <v>0.13111970741579418</v>
      </c>
      <c r="U138" s="306">
        <f>IF(U$7=0,0,U$7/PPA_fec!U$7)</f>
        <v>0.13111970741579415</v>
      </c>
      <c r="V138" s="306">
        <f>IF(V$7=0,0,V$7/PPA_fec!V$7)</f>
        <v>0.13111970741579415</v>
      </c>
      <c r="W138" s="306">
        <f>IF(W$7=0,0,W$7/PPA_fec!W$7)</f>
        <v>0.13111970741579415</v>
      </c>
      <c r="X138" s="306">
        <f>IF(X$7=0,0,X$7/PPA_fec!X$7)</f>
        <v>0.13111970741579415</v>
      </c>
      <c r="Y138" s="306">
        <f>IF(Y$7=0,0,Y$7/PPA_fec!Y$7)</f>
        <v>0.13111970741579418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0.69965052841829967</v>
      </c>
      <c r="C139" s="306">
        <f>IF(C$8=0,0,C$8/PPA_fec!C$8)</f>
        <v>0.69965052841829956</v>
      </c>
      <c r="D139" s="306">
        <f>IF(D$8=0,0,D$8/PPA_fec!D$8)</f>
        <v>0.69965052841829956</v>
      </c>
      <c r="E139" s="306">
        <f>IF(E$8=0,0,E$8/PPA_fec!E$8)</f>
        <v>0.69965052841829956</v>
      </c>
      <c r="F139" s="306">
        <f>IF(F$8=0,0,F$8/PPA_fec!F$8)</f>
        <v>0.69965052841829956</v>
      </c>
      <c r="G139" s="306">
        <f>IF(G$8=0,0,G$8/PPA_fec!G$8)</f>
        <v>0.69965052841829989</v>
      </c>
      <c r="H139" s="306">
        <f>IF(H$8=0,0,H$8/PPA_fec!H$8)</f>
        <v>0.70630147749220229</v>
      </c>
      <c r="I139" s="306">
        <f>IF(I$8=0,0,I$8/PPA_fec!I$8)</f>
        <v>0.71228733165871549</v>
      </c>
      <c r="J139" s="306">
        <f>IF(J$8=0,0,J$8/PPA_fec!J$8)</f>
        <v>0.71767460040857689</v>
      </c>
      <c r="K139" s="306">
        <f>IF(K$8=0,0,K$8/PPA_fec!K$8)</f>
        <v>0.72118532703425087</v>
      </c>
      <c r="L139" s="306">
        <f>IF(L$8=0,0,L$8/PPA_fec!L$8)</f>
        <v>0.72118532703425098</v>
      </c>
      <c r="M139" s="306">
        <f>IF(M$8=0,0,M$8/PPA_fec!M$8)</f>
        <v>0.72118532703425065</v>
      </c>
      <c r="N139" s="306">
        <f>IF(N$8=0,0,N$8/PPA_fec!N$8)</f>
        <v>0.72118532703425098</v>
      </c>
      <c r="O139" s="306">
        <f>IF(O$8=0,0,O$8/PPA_fec!O$8)</f>
        <v>0.72118532703425076</v>
      </c>
      <c r="P139" s="306">
        <f>IF(P$8=0,0,P$8/PPA_fec!P$8)</f>
        <v>0.72118532703425109</v>
      </c>
      <c r="Q139" s="306">
        <f>IF(Q$8=0,0,Q$8/PPA_fec!Q$8)</f>
        <v>0.7211853270342512</v>
      </c>
      <c r="R139" s="306">
        <f>IF(R$8=0,0,R$8/PPA_fec!R$8)</f>
        <v>0.72118532703425131</v>
      </c>
      <c r="S139" s="306">
        <f>IF(S$8=0,0,S$8/PPA_fec!S$8)</f>
        <v>0.72118532703425098</v>
      </c>
      <c r="T139" s="306">
        <f>IF(T$8=0,0,T$8/PPA_fec!T$8)</f>
        <v>0.72118532703425076</v>
      </c>
      <c r="U139" s="306">
        <f>IF(U$8=0,0,U$8/PPA_fec!U$8)</f>
        <v>0.72118532703425098</v>
      </c>
      <c r="V139" s="306">
        <f>IF(V$8=0,0,V$8/PPA_fec!V$8)</f>
        <v>0.72118532703425098</v>
      </c>
      <c r="W139" s="306">
        <f>IF(W$8=0,0,W$8/PPA_fec!W$8)</f>
        <v>0.72118532703425076</v>
      </c>
      <c r="X139" s="306">
        <f>IF(X$8=0,0,X$8/PPA_fec!X$8)</f>
        <v>0.72118532703425098</v>
      </c>
      <c r="Y139" s="306">
        <f>IF(Y$8=0,0,Y$8/PPA_fec!Y$8)</f>
        <v>0.72118532703425098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0.49117396825903942</v>
      </c>
      <c r="C140" s="306">
        <f>IF(C$9=0,0,C$9/PPA_fec!C$9)</f>
        <v>0.49117396825903931</v>
      </c>
      <c r="D140" s="306">
        <f>IF(D$9=0,0,D$9/PPA_fec!D$9)</f>
        <v>0.49117396825903936</v>
      </c>
      <c r="E140" s="306">
        <f>IF(E$9=0,0,E$9/PPA_fec!E$9)</f>
        <v>0.49117396825903953</v>
      </c>
      <c r="F140" s="306">
        <f>IF(F$9=0,0,F$9/PPA_fec!F$9)</f>
        <v>0.49117396825903947</v>
      </c>
      <c r="G140" s="306">
        <f>IF(G$9=0,0,G$9/PPA_fec!G$9)</f>
        <v>0.49117396825903947</v>
      </c>
      <c r="H140" s="306">
        <f>IF(H$9=0,0,H$9/PPA_fec!H$9)</f>
        <v>0.50629199084635634</v>
      </c>
      <c r="I140" s="306">
        <f>IF(I$9=0,0,I$9/PPA_fec!I$9)</f>
        <v>0.50629199084635623</v>
      </c>
      <c r="J140" s="306">
        <f>IF(J$9=0,0,J$9/PPA_fec!J$9)</f>
        <v>0.50629199084635657</v>
      </c>
      <c r="K140" s="306">
        <f>IF(K$9=0,0,K$9/PPA_fec!K$9)</f>
        <v>0.50629199084635657</v>
      </c>
      <c r="L140" s="306">
        <f>IF(L$9=0,0,L$9/PPA_fec!L$9)</f>
        <v>0.50629199084635634</v>
      </c>
      <c r="M140" s="306">
        <f>IF(M$9=0,0,M$9/PPA_fec!M$9)</f>
        <v>0.50629199084635623</v>
      </c>
      <c r="N140" s="306">
        <f>IF(N$9=0,0,N$9/PPA_fec!N$9)</f>
        <v>0.50629199084635645</v>
      </c>
      <c r="O140" s="306">
        <f>IF(O$9=0,0,O$9/PPA_fec!O$9)</f>
        <v>0.50629199084635634</v>
      </c>
      <c r="P140" s="306">
        <f>IF(P$9=0,0,P$9/PPA_fec!P$9)</f>
        <v>0.50629199084635645</v>
      </c>
      <c r="Q140" s="306">
        <f>IF(Q$9=0,0,Q$9/PPA_fec!Q$9)</f>
        <v>0.50629199084635668</v>
      </c>
      <c r="R140" s="306">
        <f>IF(R$9=0,0,R$9/PPA_fec!R$9)</f>
        <v>0.50629199084635634</v>
      </c>
      <c r="S140" s="306">
        <f>IF(S$9=0,0,S$9/PPA_fec!S$9)</f>
        <v>0.50629199084635634</v>
      </c>
      <c r="T140" s="306">
        <f>IF(T$9=0,0,T$9/PPA_fec!T$9)</f>
        <v>0.50629199084635657</v>
      </c>
      <c r="U140" s="306">
        <f>IF(U$9=0,0,U$9/PPA_fec!U$9)</f>
        <v>0.50629199084635634</v>
      </c>
      <c r="V140" s="306">
        <f>IF(V$9=0,0,V$9/PPA_fec!V$9)</f>
        <v>0.50629199084635657</v>
      </c>
      <c r="W140" s="306">
        <f>IF(W$9=0,0,W$9/PPA_fec!W$9)</f>
        <v>0.50629199084635645</v>
      </c>
      <c r="X140" s="306">
        <f>IF(X$9=0,0,X$9/PPA_fec!X$9)</f>
        <v>0.50629199084635623</v>
      </c>
      <c r="Y140" s="306">
        <f>IF(Y$9=0,0,Y$9/PPA_fec!Y$9)</f>
        <v>0.50629199084635623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0.77674156812221973</v>
      </c>
      <c r="C141" s="307">
        <f>IF(C$10=0,0,C$10/PPA_fec!C$10)</f>
        <v>0.77825220387104932</v>
      </c>
      <c r="D141" s="307">
        <f>IF(D$10=0,0,D$10/PPA_fec!D$10)</f>
        <v>0.78018112335213385</v>
      </c>
      <c r="E141" s="307">
        <f>IF(E$10=0,0,E$10/PPA_fec!E$10)</f>
        <v>0.78203673847826338</v>
      </c>
      <c r="F141" s="307">
        <f>IF(F$10=0,0,F$10/PPA_fec!F$10)</f>
        <v>0.78059285312889426</v>
      </c>
      <c r="G141" s="307">
        <f>IF(G$10=0,0,G$10/PPA_fec!G$10)</f>
        <v>0.77778361926133444</v>
      </c>
      <c r="H141" s="307">
        <f>IF(H$10=0,0,H$10/PPA_fec!H$10)</f>
        <v>0.80635181591091099</v>
      </c>
      <c r="I141" s="307">
        <f>IF(I$10=0,0,I$10/PPA_fec!I$10)</f>
        <v>0.82189182750159451</v>
      </c>
      <c r="J141" s="307">
        <f>IF(J$10=0,0,J$10/PPA_fec!J$10)</f>
        <v>0.83529414161551119</v>
      </c>
      <c r="K141" s="307">
        <f>IF(K$10=0,0,K$10/PPA_fec!K$10)</f>
        <v>0.81282981733044046</v>
      </c>
      <c r="L141" s="307">
        <f>IF(L$10=0,0,L$10/PPA_fec!L$10)</f>
        <v>0.79631668194711147</v>
      </c>
      <c r="M141" s="307">
        <f>IF(M$10=0,0,M$10/PPA_fec!M$10)</f>
        <v>0.80028439966818476</v>
      </c>
      <c r="N141" s="307">
        <f>IF(N$10=0,0,N$10/PPA_fec!N$10)</f>
        <v>0.7997014492145974</v>
      </c>
      <c r="O141" s="307">
        <f>IF(O$10=0,0,O$10/PPA_fec!O$10)</f>
        <v>0.80198865315645895</v>
      </c>
      <c r="P141" s="307">
        <f>IF(P$10=0,0,P$10/PPA_fec!P$10)</f>
        <v>0.80698973216490566</v>
      </c>
      <c r="Q141" s="307">
        <f>IF(Q$10=0,0,Q$10/PPA_fec!Q$10)</f>
        <v>0.8098382066502765</v>
      </c>
      <c r="R141" s="307">
        <f>IF(R$10=0,0,R$10/PPA_fec!R$10)</f>
        <v>0.80891452801883257</v>
      </c>
      <c r="S141" s="307">
        <f>IF(S$10=0,0,S$10/PPA_fec!S$10)</f>
        <v>0.81727056309655055</v>
      </c>
      <c r="T141" s="307">
        <f>IF(T$10=0,0,T$10/PPA_fec!T$10)</f>
        <v>0.81887525481875667</v>
      </c>
      <c r="U141" s="307">
        <f>IF(U$10=0,0,U$10/PPA_fec!U$10)</f>
        <v>0.82585782196979096</v>
      </c>
      <c r="V141" s="307">
        <f>IF(V$10=0,0,V$10/PPA_fec!V$10)</f>
        <v>0.82258466295383892</v>
      </c>
      <c r="W141" s="307">
        <f>IF(W$10=0,0,W$10/PPA_fec!W$10)</f>
        <v>0.81506493571751271</v>
      </c>
      <c r="X141" s="307">
        <f>IF(X$10=0,0,X$10/PPA_fec!X$10)</f>
        <v>0.81663038333323767</v>
      </c>
      <c r="Y141" s="307">
        <f>IF(Y$10=0,0,Y$10/PPA_fec!Y$10)</f>
        <v>0.82507525533058357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0.60879741066516635</v>
      </c>
      <c r="C142" s="308">
        <f>IF(C$16=0,0,C$16/PPA_fec!C$16)</f>
        <v>0.60879741066516657</v>
      </c>
      <c r="D142" s="308">
        <f>IF(D$16=0,0,D$16/PPA_fec!D$16)</f>
        <v>0.60879741066516646</v>
      </c>
      <c r="E142" s="308">
        <f>IF(E$16=0,0,E$16/PPA_fec!E$16)</f>
        <v>0.60879741066516613</v>
      </c>
      <c r="F142" s="308">
        <f>IF(F$16=0,0,F$16/PPA_fec!F$16)</f>
        <v>0.60879741066516613</v>
      </c>
      <c r="G142" s="308">
        <f>IF(G$16=0,0,G$16/PPA_fec!G$16)</f>
        <v>0.60879741066516635</v>
      </c>
      <c r="H142" s="308">
        <f>IF(H$16=0,0,H$16/PPA_fec!H$16)</f>
        <v>0.61631766959864953</v>
      </c>
      <c r="I142" s="308">
        <f>IF(I$16=0,0,I$16/PPA_fec!I$16)</f>
        <v>0.62308590263878449</v>
      </c>
      <c r="J142" s="308">
        <f>IF(J$16=0,0,J$16/PPA_fec!J$16)</f>
        <v>0.62753580805654019</v>
      </c>
      <c r="K142" s="308">
        <f>IF(K$16=0,0,K$16/PPA_fec!K$16)</f>
        <v>0.6275358080565403</v>
      </c>
      <c r="L142" s="308">
        <f>IF(L$16=0,0,L$16/PPA_fec!L$16)</f>
        <v>0.62753580805654041</v>
      </c>
      <c r="M142" s="308">
        <f>IF(M$16=0,0,M$16/PPA_fec!M$16)</f>
        <v>0.62753580805654063</v>
      </c>
      <c r="N142" s="308">
        <f>IF(N$16=0,0,N$16/PPA_fec!N$16)</f>
        <v>0.62753580805654052</v>
      </c>
      <c r="O142" s="308">
        <f>IF(O$16=0,0,O$16/PPA_fec!O$16)</f>
        <v>0.62753580805654041</v>
      </c>
      <c r="P142" s="308">
        <f>IF(P$16=0,0,P$16/PPA_fec!P$16)</f>
        <v>0.6275358080565403</v>
      </c>
      <c r="Q142" s="308">
        <f>IF(Q$16=0,0,Q$16/PPA_fec!Q$16)</f>
        <v>0.62753580805654041</v>
      </c>
      <c r="R142" s="308">
        <f>IF(R$16=0,0,R$16/PPA_fec!R$16)</f>
        <v>0.62753580805654041</v>
      </c>
      <c r="S142" s="308">
        <f>IF(S$16=0,0,S$16/PPA_fec!S$16)</f>
        <v>0.62753580805654052</v>
      </c>
      <c r="T142" s="308">
        <f>IF(T$16=0,0,T$16/PPA_fec!T$16)</f>
        <v>0.62753580805654019</v>
      </c>
      <c r="U142" s="308">
        <f>IF(U$16=0,0,U$16/PPA_fec!U$16)</f>
        <v>0.62753580805654052</v>
      </c>
      <c r="V142" s="308">
        <f>IF(V$16=0,0,V$16/PPA_fec!V$16)</f>
        <v>0.62753580805654041</v>
      </c>
      <c r="W142" s="308">
        <f>IF(W$16=0,0,W$16/PPA_fec!W$16)</f>
        <v>0.62753580805654041</v>
      </c>
      <c r="X142" s="308">
        <f>IF(X$16=0,0,X$16/PPA_fec!X$16)</f>
        <v>0.6275358080565403</v>
      </c>
      <c r="Y142" s="308">
        <f>IF(Y$16=0,0,Y$16/PPA_fec!Y$16)</f>
        <v>0.6275358080565403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0.71721735158707234</v>
      </c>
      <c r="C143" s="308">
        <f>IF(C$17=0,0,C$17/PPA_fec!C$17)</f>
        <v>0.71707158849591901</v>
      </c>
      <c r="D143" s="308">
        <f>IF(D$17=0,0,D$17/PPA_fec!D$17)</f>
        <v>0.71678936428216988</v>
      </c>
      <c r="E143" s="308">
        <f>IF(E$17=0,0,E$17/PPA_fec!E$17)</f>
        <v>0.71680707045866943</v>
      </c>
      <c r="F143" s="308">
        <f>IF(F$17=0,0,F$17/PPA_fec!F$17)</f>
        <v>0.71711237255839422</v>
      </c>
      <c r="G143" s="308">
        <f>IF(G$17=0,0,G$17/PPA_fec!G$17)</f>
        <v>0.71706563584886995</v>
      </c>
      <c r="H143" s="308">
        <f>IF(H$17=0,0,H$17/PPA_fec!H$17)</f>
        <v>0.72760104640446899</v>
      </c>
      <c r="I143" s="308">
        <f>IF(I$17=0,0,I$17/PPA_fec!I$17)</f>
        <v>0.73333009140248895</v>
      </c>
      <c r="J143" s="308">
        <f>IF(J$17=0,0,J$17/PPA_fec!J$17)</f>
        <v>0.73476947453498209</v>
      </c>
      <c r="K143" s="308">
        <f>IF(K$17=0,0,K$17/PPA_fec!K$17)</f>
        <v>0.73779906387171557</v>
      </c>
      <c r="L143" s="308">
        <f>IF(L$17=0,0,L$17/PPA_fec!L$17)</f>
        <v>0.73973303164582815</v>
      </c>
      <c r="M143" s="308">
        <f>IF(M$17=0,0,M$17/PPA_fec!M$17)</f>
        <v>0.73945481039568461</v>
      </c>
      <c r="N143" s="308">
        <f>IF(N$17=0,0,N$17/PPA_fec!N$17)</f>
        <v>0.73952681193191938</v>
      </c>
      <c r="O143" s="308">
        <f>IF(O$17=0,0,O$17/PPA_fec!O$17)</f>
        <v>0.73929123369144012</v>
      </c>
      <c r="P143" s="308">
        <f>IF(P$17=0,0,P$17/PPA_fec!P$17)</f>
        <v>0.73845406528894819</v>
      </c>
      <c r="Q143" s="308">
        <f>IF(Q$17=0,0,Q$17/PPA_fec!Q$17)</f>
        <v>0.73717879212384285</v>
      </c>
      <c r="R143" s="308">
        <f>IF(R$17=0,0,R$17/PPA_fec!R$17)</f>
        <v>0.73745760790564019</v>
      </c>
      <c r="S143" s="308">
        <f>IF(S$17=0,0,S$17/PPA_fec!S$17)</f>
        <v>0.73630063418849112</v>
      </c>
      <c r="T143" s="308">
        <f>IF(T$17=0,0,T$17/PPA_fec!T$17)</f>
        <v>0.73583087170793304</v>
      </c>
      <c r="U143" s="308">
        <f>IF(U$17=0,0,U$17/PPA_fec!U$17)</f>
        <v>0.734967699553978</v>
      </c>
      <c r="V143" s="308">
        <f>IF(V$17=0,0,V$17/PPA_fec!V$17)</f>
        <v>0.73527846162973953</v>
      </c>
      <c r="W143" s="308">
        <f>IF(W$17=0,0,W$17/PPA_fec!W$17)</f>
        <v>0.73542189036446337</v>
      </c>
      <c r="X143" s="308">
        <f>IF(X$17=0,0,X$17/PPA_fec!X$17)</f>
        <v>0.73542709082902413</v>
      </c>
      <c r="Y143" s="308">
        <f>IF(Y$17=0,0,Y$17/PPA_fec!Y$17)</f>
        <v>0.73358711290621437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0.60519288847176145</v>
      </c>
      <c r="C144" s="309">
        <f>IF(C$30=0,0,C$30/PPA_fec!C$30)</f>
        <v>0.60519288847176156</v>
      </c>
      <c r="D144" s="309">
        <f>IF(D$30=0,0,D$30/PPA_fec!D$30)</f>
        <v>0.60519288847176178</v>
      </c>
      <c r="E144" s="309">
        <f>IF(E$30=0,0,E$30/PPA_fec!E$30)</f>
        <v>0.60519288847176167</v>
      </c>
      <c r="F144" s="309">
        <f>IF(F$30=0,0,F$30/PPA_fec!F$30)</f>
        <v>0.60519288847176189</v>
      </c>
      <c r="G144" s="309">
        <f>IF(G$30=0,0,G$30/PPA_fec!G$30)</f>
        <v>0.60519288847176178</v>
      </c>
      <c r="H144" s="309">
        <f>IF(H$30=0,0,H$30/PPA_fec!H$30)</f>
        <v>0.62382034096080397</v>
      </c>
      <c r="I144" s="309">
        <f>IF(I$30=0,0,I$30/PPA_fec!I$30)</f>
        <v>0.6238203409608043</v>
      </c>
      <c r="J144" s="309">
        <f>IF(J$30=0,0,J$30/PPA_fec!J$30)</f>
        <v>0.62382034096080419</v>
      </c>
      <c r="K144" s="309">
        <f>IF(K$30=0,0,K$30/PPA_fec!K$30)</f>
        <v>0.6238203409608043</v>
      </c>
      <c r="L144" s="309">
        <f>IF(L$30=0,0,L$30/PPA_fec!L$30)</f>
        <v>0.62382034096080419</v>
      </c>
      <c r="M144" s="309">
        <f>IF(M$30=0,0,M$30/PPA_fec!M$30)</f>
        <v>0.62382034096080385</v>
      </c>
      <c r="N144" s="309">
        <f>IF(N$30=0,0,N$30/PPA_fec!N$30)</f>
        <v>0.62382034096080397</v>
      </c>
      <c r="O144" s="309">
        <f>IF(O$30=0,0,O$30/PPA_fec!O$30)</f>
        <v>0.62382034096080397</v>
      </c>
      <c r="P144" s="309">
        <f>IF(P$30=0,0,P$30/PPA_fec!P$30)</f>
        <v>0.62382034096080397</v>
      </c>
      <c r="Q144" s="309">
        <f>IF(Q$30=0,0,Q$30/PPA_fec!Q$30)</f>
        <v>0.62382034096080419</v>
      </c>
      <c r="R144" s="309">
        <f>IF(R$30=0,0,R$30/PPA_fec!R$30)</f>
        <v>0.62382034096080385</v>
      </c>
      <c r="S144" s="309">
        <f>IF(S$30=0,0,S$30/PPA_fec!S$30)</f>
        <v>0.62382034096080397</v>
      </c>
      <c r="T144" s="309">
        <f>IF(T$30=0,0,T$30/PPA_fec!T$30)</f>
        <v>0.62382034096080397</v>
      </c>
      <c r="U144" s="309">
        <f>IF(U$30=0,0,U$30/PPA_fec!U$30)</f>
        <v>0.62382034096080408</v>
      </c>
      <c r="V144" s="309">
        <f>IF(V$30=0,0,V$30/PPA_fec!V$30)</f>
        <v>0.62382034096080408</v>
      </c>
      <c r="W144" s="309">
        <f>IF(W$30=0,0,W$30/PPA_fec!W$30)</f>
        <v>0.62382034096080397</v>
      </c>
      <c r="X144" s="309">
        <f>IF(X$30=0,0,X$30/PPA_fec!X$30)</f>
        <v>0.62382034096080397</v>
      </c>
      <c r="Y144" s="309">
        <f>IF(Y$30=0,0,Y$30/PPA_fec!Y$30)</f>
        <v>0.62382034096080397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0.69369023975082822</v>
      </c>
      <c r="C146" s="322">
        <f>IF(C$32=0,0,C$32/PPA_fec!C$32)</f>
        <v>0.69452704111942543</v>
      </c>
      <c r="D146" s="322">
        <f>IF(D$32=0,0,D$32/PPA_fec!D$32)</f>
        <v>0.69603195343476087</v>
      </c>
      <c r="E146" s="322">
        <f>IF(E$32=0,0,E$32/PPA_fec!E$32)</f>
        <v>0.69582995222311028</v>
      </c>
      <c r="F146" s="322">
        <f>IF(F$32=0,0,F$32/PPA_fec!F$32)</f>
        <v>0.6998306131413311</v>
      </c>
      <c r="G146" s="322">
        <f>IF(G$32=0,0,G$32/PPA_fec!G$32)</f>
        <v>0.70013833696105532</v>
      </c>
      <c r="H146" s="322">
        <f>IF(H$32=0,0,H$32/PPA_fec!H$32)</f>
        <v>0.70493835631939761</v>
      </c>
      <c r="I146" s="322">
        <f>IF(I$32=0,0,I$32/PPA_fec!I$32)</f>
        <v>0.70243806138486642</v>
      </c>
      <c r="J146" s="322">
        <f>IF(J$32=0,0,J$32/PPA_fec!J$32)</f>
        <v>0.700132575090197</v>
      </c>
      <c r="K146" s="322">
        <f>IF(K$32=0,0,K$32/PPA_fec!K$32)</f>
        <v>0.70383406663629577</v>
      </c>
      <c r="L146" s="322">
        <f>IF(L$32=0,0,L$32/PPA_fec!L$32)</f>
        <v>0.70634693861270237</v>
      </c>
      <c r="M146" s="322">
        <f>IF(M$32=0,0,M$32/PPA_fec!M$32)</f>
        <v>0.70568757377406044</v>
      </c>
      <c r="N146" s="322">
        <f>IF(N$32=0,0,N$32/PPA_fec!N$32)</f>
        <v>0.70579761857123979</v>
      </c>
      <c r="O146" s="322">
        <f>IF(O$32=0,0,O$32/PPA_fec!O$32)</f>
        <v>0.70546246430872772</v>
      </c>
      <c r="P146" s="322">
        <f>IF(P$32=0,0,P$32/PPA_fec!P$32)</f>
        <v>0.72100244184378826</v>
      </c>
      <c r="Q146" s="322">
        <f>IF(Q$32=0,0,Q$32/PPA_fec!Q$32)</f>
        <v>0.72064226514628604</v>
      </c>
      <c r="R146" s="322">
        <f>IF(R$32=0,0,R$32/PPA_fec!R$32)</f>
        <v>0.73820848298515351</v>
      </c>
      <c r="S146" s="322">
        <f>IF(S$32=0,0,S$32/PPA_fec!S$32)</f>
        <v>0.73709516123541396</v>
      </c>
      <c r="T146" s="322">
        <f>IF(T$32=0,0,T$32/PPA_fec!T$32)</f>
        <v>0.73621276465803587</v>
      </c>
      <c r="U146" s="322">
        <f>IF(U$32=0,0,U$32/PPA_fec!U$32)</f>
        <v>0.75165461092974373</v>
      </c>
      <c r="V146" s="322">
        <f>IF(V$32=0,0,V$32/PPA_fec!V$32)</f>
        <v>0.75556250530264302</v>
      </c>
      <c r="W146" s="322">
        <f>IF(W$32=0,0,W$32/PPA_fec!W$32)</f>
        <v>0.77255762624190605</v>
      </c>
      <c r="X146" s="322">
        <f>IF(X$32=0,0,X$32/PPA_fec!X$32)</f>
        <v>0.77797354878861102</v>
      </c>
      <c r="Y146" s="322">
        <f>IF(Y$32=0,0,Y$32/PPA_fec!Y$32)</f>
        <v>0.77510059230279826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0.43118737733311413</v>
      </c>
      <c r="C147" s="305">
        <f>IF(C$33=0,0,C$33/PPA_fec!C$33)</f>
        <v>0.43184724045304917</v>
      </c>
      <c r="D147" s="305">
        <f>IF(D$33=0,0,D$33/PPA_fec!D$33)</f>
        <v>0.4329953300426917</v>
      </c>
      <c r="E147" s="305">
        <f>IF(E$33=0,0,E$33/PPA_fec!E$33)</f>
        <v>0.4329953300426917</v>
      </c>
      <c r="F147" s="305">
        <f>IF(F$33=0,0,F$33/PPA_fec!F$33)</f>
        <v>0.43528400906876913</v>
      </c>
      <c r="G147" s="305">
        <f>IF(G$33=0,0,G$33/PPA_fec!G$33)</f>
        <v>0.43528400906876896</v>
      </c>
      <c r="H147" s="305">
        <f>IF(H$33=0,0,H$33/PPA_fec!H$33)</f>
        <v>0.4386473443717695</v>
      </c>
      <c r="I147" s="305">
        <f>IF(I$33=0,0,I$33/PPA_fec!I$33)</f>
        <v>0.43864734437176961</v>
      </c>
      <c r="J147" s="305">
        <f>IF(J$33=0,0,J$33/PPA_fec!J$33)</f>
        <v>0.43864734437176955</v>
      </c>
      <c r="K147" s="305">
        <f>IF(K$33=0,0,K$33/PPA_fec!K$33)</f>
        <v>0.43864734437176961</v>
      </c>
      <c r="L147" s="305">
        <f>IF(L$33=0,0,L$33/PPA_fec!L$33)</f>
        <v>0.43864734437176944</v>
      </c>
      <c r="M147" s="305">
        <f>IF(M$33=0,0,M$33/PPA_fec!M$33)</f>
        <v>0.43864734437176928</v>
      </c>
      <c r="N147" s="305">
        <f>IF(N$33=0,0,N$33/PPA_fec!N$33)</f>
        <v>0.43864734437176939</v>
      </c>
      <c r="O147" s="305">
        <f>IF(O$33=0,0,O$33/PPA_fec!O$33)</f>
        <v>0.43864734437176944</v>
      </c>
      <c r="P147" s="305">
        <f>IF(P$33=0,0,P$33/PPA_fec!P$33)</f>
        <v>0.44916526511816829</v>
      </c>
      <c r="Q147" s="305">
        <f>IF(Q$33=0,0,Q$33/PPA_fec!Q$33)</f>
        <v>0.44916526511816818</v>
      </c>
      <c r="R147" s="305">
        <f>IF(R$33=0,0,R$33/PPA_fec!R$33)</f>
        <v>0.45924873860635118</v>
      </c>
      <c r="S147" s="305">
        <f>IF(S$33=0,0,S$33/PPA_fec!S$33)</f>
        <v>0.46033482687421678</v>
      </c>
      <c r="T147" s="305">
        <f>IF(T$33=0,0,T$33/PPA_fec!T$33)</f>
        <v>0.46033482687421651</v>
      </c>
      <c r="U147" s="305">
        <f>IF(U$33=0,0,U$33/PPA_fec!U$33)</f>
        <v>0.46930134418679487</v>
      </c>
      <c r="V147" s="305">
        <f>IF(V$33=0,0,V$33/PPA_fec!V$33)</f>
        <v>0.47310222247825134</v>
      </c>
      <c r="W147" s="305">
        <f>IF(W$33=0,0,W$33/PPA_fec!W$33)</f>
        <v>0.48079200023042595</v>
      </c>
      <c r="X147" s="305">
        <f>IF(X$33=0,0,X$33/PPA_fec!X$33)</f>
        <v>0.48641333915681279</v>
      </c>
      <c r="Y147" s="305">
        <f>IF(Y$33=0,0,Y$33/PPA_fec!Y$33)</f>
        <v>0.48641333915681262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0.11206865556507598</v>
      </c>
      <c r="C148" s="306">
        <f>IF(C$34=0,0,C$34/PPA_fec!C$34)</f>
        <v>0.11224015866696513</v>
      </c>
      <c r="D148" s="306">
        <f>IF(D$34=0,0,D$34/PPA_fec!D$34)</f>
        <v>0.11253855528881269</v>
      </c>
      <c r="E148" s="306">
        <f>IF(E$34=0,0,E$34/PPA_fec!E$34)</f>
        <v>0.11253855528881271</v>
      </c>
      <c r="F148" s="306">
        <f>IF(F$34=0,0,F$34/PPA_fec!F$34)</f>
        <v>0.113133399189529</v>
      </c>
      <c r="G148" s="306">
        <f>IF(G$34=0,0,G$34/PPA_fec!G$34)</f>
        <v>0.113133399189529</v>
      </c>
      <c r="H148" s="306">
        <f>IF(H$34=0,0,H$34/PPA_fec!H$34)</f>
        <v>0.114007553873632</v>
      </c>
      <c r="I148" s="306">
        <f>IF(I$34=0,0,I$34/PPA_fec!I$34)</f>
        <v>0.114007553873632</v>
      </c>
      <c r="J148" s="306">
        <f>IF(J$34=0,0,J$34/PPA_fec!J$34)</f>
        <v>0.11400755387363197</v>
      </c>
      <c r="K148" s="306">
        <f>IF(K$34=0,0,K$34/PPA_fec!K$34)</f>
        <v>0.11400755387363197</v>
      </c>
      <c r="L148" s="306">
        <f>IF(L$34=0,0,L$34/PPA_fec!L$34)</f>
        <v>0.11400755387363196</v>
      </c>
      <c r="M148" s="306">
        <f>IF(M$34=0,0,M$34/PPA_fec!M$34)</f>
        <v>0.11400755387363196</v>
      </c>
      <c r="N148" s="306">
        <f>IF(N$34=0,0,N$34/PPA_fec!N$34)</f>
        <v>0.11400755387363197</v>
      </c>
      <c r="O148" s="306">
        <f>IF(O$34=0,0,O$34/PPA_fec!O$34)</f>
        <v>0.11400755387363194</v>
      </c>
      <c r="P148" s="306">
        <f>IF(P$34=0,0,P$34/PPA_fec!P$34)</f>
        <v>0.11674123602518134</v>
      </c>
      <c r="Q148" s="306">
        <f>IF(Q$34=0,0,Q$34/PPA_fec!Q$34)</f>
        <v>0.11674123602518136</v>
      </c>
      <c r="R148" s="306">
        <f>IF(R$34=0,0,R$34/PPA_fec!R$34)</f>
        <v>0.11964428429387963</v>
      </c>
      <c r="S148" s="306">
        <f>IF(S$34=0,0,S$34/PPA_fec!S$34)</f>
        <v>0.11964428429387963</v>
      </c>
      <c r="T148" s="306">
        <f>IF(T$34=0,0,T$34/PPA_fec!T$34)</f>
        <v>0.11964428429387963</v>
      </c>
      <c r="U148" s="306">
        <f>IF(U$34=0,0,U$34/PPA_fec!U$34)</f>
        <v>0.12296262090489371</v>
      </c>
      <c r="V148" s="306">
        <f>IF(V$34=0,0,V$34/PPA_fec!V$34)</f>
        <v>0.12296262090489375</v>
      </c>
      <c r="W148" s="306">
        <f>IF(W$34=0,0,W$34/PPA_fec!W$34)</f>
        <v>0.12642227447699669</v>
      </c>
      <c r="X148" s="306">
        <f>IF(X$34=0,0,X$34/PPA_fec!X$34)</f>
        <v>0.12642227447699672</v>
      </c>
      <c r="Y148" s="306">
        <f>IF(Y$34=0,0,Y$34/PPA_fec!Y$34)</f>
        <v>0.12642227447699664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0.61435666832412195</v>
      </c>
      <c r="C149" s="306">
        <f>IF(C$35=0,0,C$35/PPA_fec!C$35)</f>
        <v>0.61529684266415119</v>
      </c>
      <c r="D149" s="306">
        <f>IF(D$35=0,0,D$35/PPA_fec!D$35)</f>
        <v>0.61693264308946272</v>
      </c>
      <c r="E149" s="306">
        <f>IF(E$35=0,0,E$35/PPA_fec!E$35)</f>
        <v>0.61693264308946305</v>
      </c>
      <c r="F149" s="306">
        <f>IF(F$35=0,0,F$35/PPA_fec!F$35)</f>
        <v>0.62019355770626006</v>
      </c>
      <c r="G149" s="306">
        <f>IF(G$35=0,0,G$35/PPA_fec!G$35)</f>
        <v>0.62019355770626028</v>
      </c>
      <c r="H149" s="306">
        <f>IF(H$35=0,0,H$35/PPA_fec!H$35)</f>
        <v>0.62498564481230734</v>
      </c>
      <c r="I149" s="306">
        <f>IF(I$35=0,0,I$35/PPA_fec!I$35)</f>
        <v>0.62498564481230734</v>
      </c>
      <c r="J149" s="306">
        <f>IF(J$35=0,0,J$35/PPA_fec!J$35)</f>
        <v>0.62498564481230734</v>
      </c>
      <c r="K149" s="306">
        <f>IF(K$35=0,0,K$35/PPA_fec!K$35)</f>
        <v>0.62498564481230745</v>
      </c>
      <c r="L149" s="306">
        <f>IF(L$35=0,0,L$35/PPA_fec!L$35)</f>
        <v>0.62498564481230712</v>
      </c>
      <c r="M149" s="306">
        <f>IF(M$35=0,0,M$35/PPA_fec!M$35)</f>
        <v>0.62498564481230723</v>
      </c>
      <c r="N149" s="306">
        <f>IF(N$35=0,0,N$35/PPA_fec!N$35)</f>
        <v>0.62498564481230701</v>
      </c>
      <c r="O149" s="306">
        <f>IF(O$35=0,0,O$35/PPA_fec!O$35)</f>
        <v>0.62498564481230712</v>
      </c>
      <c r="P149" s="306">
        <f>IF(P$35=0,0,P$35/PPA_fec!P$35)</f>
        <v>0.63910308224680934</v>
      </c>
      <c r="Q149" s="306">
        <f>IF(Q$35=0,0,Q$35/PPA_fec!Q$35)</f>
        <v>0.63997160007709353</v>
      </c>
      <c r="R149" s="306">
        <f>IF(R$35=0,0,R$35/PPA_fec!R$35)</f>
        <v>0.6525904419851174</v>
      </c>
      <c r="S149" s="306">
        <f>IF(S$35=0,0,S$35/PPA_fec!S$35)</f>
        <v>0.65588601480214537</v>
      </c>
      <c r="T149" s="306">
        <f>IF(T$35=0,0,T$35/PPA_fec!T$35)</f>
        <v>0.65588601480214526</v>
      </c>
      <c r="U149" s="306">
        <f>IF(U$35=0,0,U$35/PPA_fec!U$35)</f>
        <v>0.66691341523766368</v>
      </c>
      <c r="V149" s="306">
        <f>IF(V$35=0,0,V$35/PPA_fec!V$35)</f>
        <v>0.67407702650333223</v>
      </c>
      <c r="W149" s="306">
        <f>IF(W$35=0,0,W$35/PPA_fec!W$35)</f>
        <v>0.68328532576873202</v>
      </c>
      <c r="X149" s="306">
        <f>IF(X$35=0,0,X$35/PPA_fec!X$35)</f>
        <v>0.69157279510759173</v>
      </c>
      <c r="Y149" s="306">
        <f>IF(Y$35=0,0,Y$35/PPA_fec!Y$35)</f>
        <v>0.69304273311769071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0.43300541460974434</v>
      </c>
      <c r="C150" s="306">
        <f>IF(C$36=0,0,C$36/PPA_fec!C$36)</f>
        <v>0.43366805994412355</v>
      </c>
      <c r="D150" s="306">
        <f>IF(D$36=0,0,D$36/PPA_fec!D$36)</f>
        <v>0.43482099028231458</v>
      </c>
      <c r="E150" s="306">
        <f>IF(E$36=0,0,E$36/PPA_fec!E$36)</f>
        <v>0.43482099028231452</v>
      </c>
      <c r="F150" s="306">
        <f>IF(F$36=0,0,F$36/PPA_fec!F$36)</f>
        <v>0.43711931918221103</v>
      </c>
      <c r="G150" s="306">
        <f>IF(G$36=0,0,G$36/PPA_fec!G$36)</f>
        <v>0.43711931918221092</v>
      </c>
      <c r="H150" s="306">
        <f>IF(H$36=0,0,H$36/PPA_fec!H$36)</f>
        <v>0.44049683548696644</v>
      </c>
      <c r="I150" s="306">
        <f>IF(I$36=0,0,I$36/PPA_fec!I$36)</f>
        <v>0.44049683548696622</v>
      </c>
      <c r="J150" s="306">
        <f>IF(J$36=0,0,J$36/PPA_fec!J$36)</f>
        <v>0.44049683548696622</v>
      </c>
      <c r="K150" s="306">
        <f>IF(K$36=0,0,K$36/PPA_fec!K$36)</f>
        <v>0.44049683548696639</v>
      </c>
      <c r="L150" s="306">
        <f>IF(L$36=0,0,L$36/PPA_fec!L$36)</f>
        <v>0.44049683548696617</v>
      </c>
      <c r="M150" s="306">
        <f>IF(M$36=0,0,M$36/PPA_fec!M$36)</f>
        <v>0.44049683548696633</v>
      </c>
      <c r="N150" s="306">
        <f>IF(N$36=0,0,N$36/PPA_fec!N$36)</f>
        <v>0.44049683548696617</v>
      </c>
      <c r="O150" s="306">
        <f>IF(O$36=0,0,O$36/PPA_fec!O$36)</f>
        <v>0.44049683548696639</v>
      </c>
      <c r="P150" s="306">
        <f>IF(P$36=0,0,P$36/PPA_fec!P$36)</f>
        <v>0.45105910347772982</v>
      </c>
      <c r="Q150" s="306">
        <f>IF(Q$36=0,0,Q$36/PPA_fec!Q$36)</f>
        <v>0.45105910347772954</v>
      </c>
      <c r="R150" s="306">
        <f>IF(R$36=0,0,R$36/PPA_fec!R$36)</f>
        <v>0.46227576002528581</v>
      </c>
      <c r="S150" s="306">
        <f>IF(S$36=0,0,S$36/PPA_fec!S$36)</f>
        <v>0.46227576002528575</v>
      </c>
      <c r="T150" s="306">
        <f>IF(T$36=0,0,T$36/PPA_fec!T$36)</f>
        <v>0.46227576002528536</v>
      </c>
      <c r="U150" s="306">
        <f>IF(U$36=0,0,U$36/PPA_fec!U$36)</f>
        <v>0.47509698744897411</v>
      </c>
      <c r="V150" s="306">
        <f>IF(V$36=0,0,V$36/PPA_fec!V$36)</f>
        <v>0.47509698744897427</v>
      </c>
      <c r="W150" s="306">
        <f>IF(W$36=0,0,W$36/PPA_fec!W$36)</f>
        <v>0.48846422846601883</v>
      </c>
      <c r="X150" s="306">
        <f>IF(X$36=0,0,X$36/PPA_fec!X$36)</f>
        <v>0.48846422846601878</v>
      </c>
      <c r="Y150" s="306">
        <f>IF(Y$36=0,0,Y$36/PPA_fec!Y$36)</f>
        <v>0.48846422846601883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0.68417628635455419</v>
      </c>
      <c r="C151" s="307">
        <f>IF(C$37=0,0,C$37/PPA_fec!C$37)</f>
        <v>0.68655595607141495</v>
      </c>
      <c r="D151" s="307">
        <f>IF(D$37=0,0,D$37/PPA_fec!D$37)</f>
        <v>0.69008737449492497</v>
      </c>
      <c r="E151" s="307">
        <f>IF(E$37=0,0,E$37/PPA_fec!E$37)</f>
        <v>0.69172870691394339</v>
      </c>
      <c r="F151" s="307">
        <f>IF(F$37=0,0,F$37/PPA_fec!F$37)</f>
        <v>0.69410107134701315</v>
      </c>
      <c r="G151" s="307">
        <f>IF(G$37=0,0,G$37/PPA_fec!G$37)</f>
        <v>0.69160310812672254</v>
      </c>
      <c r="H151" s="307">
        <f>IF(H$37=0,0,H$37/PPA_fec!H$37)</f>
        <v>0.70097057580343847</v>
      </c>
      <c r="I151" s="307">
        <f>IF(I$37=0,0,I$37/PPA_fec!I$37)</f>
        <v>0.71447968021390973</v>
      </c>
      <c r="J151" s="307">
        <f>IF(J$37=0,0,J$37/PPA_fec!J$37)</f>
        <v>0.72613046050131769</v>
      </c>
      <c r="K151" s="307">
        <f>IF(K$37=0,0,K$37/PPA_fec!K$37)</f>
        <v>0.70660197427678761</v>
      </c>
      <c r="L151" s="307">
        <f>IF(L$37=0,0,L$37/PPA_fec!L$37)</f>
        <v>0.69224692256167941</v>
      </c>
      <c r="M151" s="307">
        <f>IF(M$37=0,0,M$37/PPA_fec!M$37)</f>
        <v>0.69569610357756717</v>
      </c>
      <c r="N151" s="307">
        <f>IF(N$37=0,0,N$37/PPA_fec!N$37)</f>
        <v>0.6951893382834945</v>
      </c>
      <c r="O151" s="307">
        <f>IF(O$37=0,0,O$37/PPA_fec!O$37)</f>
        <v>0.69717763003465227</v>
      </c>
      <c r="P151" s="307">
        <f>IF(P$37=0,0,P$37/PPA_fec!P$37)</f>
        <v>0.71834634842039646</v>
      </c>
      <c r="Q151" s="307">
        <f>IF(Q$37=0,0,Q$37/PPA_fec!Q$37)</f>
        <v>0.7208819336497716</v>
      </c>
      <c r="R151" s="307">
        <f>IF(R$37=0,0,R$37/PPA_fec!R$37)</f>
        <v>0.73796571209323714</v>
      </c>
      <c r="S151" s="307">
        <f>IF(S$37=0,0,S$37/PPA_fec!S$37)</f>
        <v>0.7455888504630066</v>
      </c>
      <c r="T151" s="307">
        <f>IF(T$37=0,0,T$37/PPA_fec!T$37)</f>
        <v>0.74705279681141512</v>
      </c>
      <c r="U151" s="307">
        <f>IF(U$37=0,0,U$37/PPA_fec!U$37)</f>
        <v>0.77431913235027716</v>
      </c>
      <c r="V151" s="307">
        <f>IF(V$37=0,0,V$37/PPA_fec!V$37)</f>
        <v>0.77125023891383637</v>
      </c>
      <c r="W151" s="307">
        <f>IF(W$37=0,0,W$37/PPA_fec!W$37)</f>
        <v>0.78570117367376124</v>
      </c>
      <c r="X151" s="307">
        <f>IF(X$37=0,0,X$37/PPA_fec!X$37)</f>
        <v>0.78721022402680718</v>
      </c>
      <c r="Y151" s="307">
        <f>IF(Y$37=0,0,Y$37/PPA_fec!Y$37)</f>
        <v>0.79535085865489175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0.60670400095520605</v>
      </c>
      <c r="C152" s="308">
        <f>IF(C$43=0,0,C$43/PPA_fec!C$43)</f>
        <v>0.6072861522060421</v>
      </c>
      <c r="D152" s="308">
        <f>IF(D$43=0,0,D$43/PPA_fec!D$43)</f>
        <v>0.60827042858689762</v>
      </c>
      <c r="E152" s="308">
        <f>IF(E$43=0,0,E$43/PPA_fec!E$43)</f>
        <v>0.60819916567074306</v>
      </c>
      <c r="F152" s="308">
        <f>IF(F$43=0,0,F$43/PPA_fec!F$43)</f>
        <v>0.61194867927310259</v>
      </c>
      <c r="G152" s="308">
        <f>IF(G$43=0,0,G$43/PPA_fec!G$43)</f>
        <v>0.61203126381651296</v>
      </c>
      <c r="H152" s="308">
        <f>IF(H$43=0,0,H$43/PPA_fec!H$43)</f>
        <v>0.61583817651305484</v>
      </c>
      <c r="I152" s="308">
        <f>IF(I$43=0,0,I$43/PPA_fec!I$43)</f>
        <v>0.61241055499709807</v>
      </c>
      <c r="J152" s="308">
        <f>IF(J$43=0,0,J$43/PPA_fec!J$43)</f>
        <v>0.60969795081172118</v>
      </c>
      <c r="K152" s="308">
        <f>IF(K$43=0,0,K$43/PPA_fec!K$43)</f>
        <v>0.61432283772182561</v>
      </c>
      <c r="L152" s="308">
        <f>IF(L$43=0,0,L$43/PPA_fec!L$43)</f>
        <v>0.61814338039504191</v>
      </c>
      <c r="M152" s="308">
        <f>IF(M$43=0,0,M$43/PPA_fec!M$43)</f>
        <v>0.61741277843608822</v>
      </c>
      <c r="N152" s="308">
        <f>IF(N$43=0,0,N$43/PPA_fec!N$43)</f>
        <v>0.61752059242814228</v>
      </c>
      <c r="O152" s="308">
        <f>IF(O$43=0,0,O$43/PPA_fec!O$43)</f>
        <v>0.61696705460714529</v>
      </c>
      <c r="P152" s="308">
        <f>IF(P$43=0,0,P$43/PPA_fec!P$43)</f>
        <v>0.62981556865674626</v>
      </c>
      <c r="Q152" s="308">
        <f>IF(Q$43=0,0,Q$43/PPA_fec!Q$43)</f>
        <v>0.62785628965934404</v>
      </c>
      <c r="R152" s="308">
        <f>IF(R$43=0,0,R$43/PPA_fec!R$43)</f>
        <v>0.64301316688124732</v>
      </c>
      <c r="S152" s="308">
        <f>IF(S$43=0,0,S$43/PPA_fec!S$43)</f>
        <v>0.64156577127703551</v>
      </c>
      <c r="T152" s="308">
        <f>IF(T$43=0,0,T$43/PPA_fec!T$43)</f>
        <v>0.64054943629688998</v>
      </c>
      <c r="U152" s="308">
        <f>IF(U$43=0,0,U$43/PPA_fec!U$43)</f>
        <v>0.65230227443968469</v>
      </c>
      <c r="V152" s="308">
        <f>IF(V$43=0,0,V$43/PPA_fec!V$43)</f>
        <v>0.65724816628917537</v>
      </c>
      <c r="W152" s="308">
        <f>IF(W$43=0,0,W$43/PPA_fec!W$43)</f>
        <v>0.6699650806661942</v>
      </c>
      <c r="X152" s="308">
        <f>IF(X$43=0,0,X$43/PPA_fec!X$43)</f>
        <v>0.67651273076593665</v>
      </c>
      <c r="Y152" s="308">
        <f>IF(Y$43=0,0,Y$43/PPA_fec!Y$43)</f>
        <v>0.67435580425153907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0.71937029484105719</v>
      </c>
      <c r="C153" s="308">
        <f>IF(C$56=0,0,C$56/PPA_fec!C$56)</f>
        <v>0.72026067140186678</v>
      </c>
      <c r="D153" s="308">
        <f>IF(D$56=0,0,D$56/PPA_fec!D$56)</f>
        <v>0.72189145120687903</v>
      </c>
      <c r="E153" s="308">
        <f>IF(E$56=0,0,E$56/PPA_fec!E$56)</f>
        <v>0.72163024159894573</v>
      </c>
      <c r="F153" s="308">
        <f>IF(F$56=0,0,F$56/PPA_fec!F$56)</f>
        <v>0.72572415733072004</v>
      </c>
      <c r="G153" s="308">
        <f>IF(G$56=0,0,G$56/PPA_fec!G$56)</f>
        <v>0.72612880097622812</v>
      </c>
      <c r="H153" s="308">
        <f>IF(H$56=0,0,H$56/PPA_fec!H$56)</f>
        <v>0.73116253268921239</v>
      </c>
      <c r="I153" s="308">
        <f>IF(I$56=0,0,I$56/PPA_fec!I$56)</f>
        <v>0.72880406136346376</v>
      </c>
      <c r="J153" s="308">
        <f>IF(J$56=0,0,J$56/PPA_fec!J$56)</f>
        <v>0.72657031701357788</v>
      </c>
      <c r="K153" s="308">
        <f>IF(K$56=0,0,K$56/PPA_fec!K$56)</f>
        <v>0.73011562762899174</v>
      </c>
      <c r="L153" s="308">
        <f>IF(L$56=0,0,L$56/PPA_fec!L$56)</f>
        <v>0.73244972869219538</v>
      </c>
      <c r="M153" s="308">
        <f>IF(M$56=0,0,M$56/PPA_fec!M$56)</f>
        <v>0.73175953655604986</v>
      </c>
      <c r="N153" s="308">
        <f>IF(N$56=0,0,N$56/PPA_fec!N$56)</f>
        <v>0.73187713563390255</v>
      </c>
      <c r="O153" s="308">
        <f>IF(O$56=0,0,O$56/PPA_fec!O$56)</f>
        <v>0.73157212892155876</v>
      </c>
      <c r="P153" s="308">
        <f>IF(P$56=0,0,P$56/PPA_fec!P$56)</f>
        <v>0.74788277416612781</v>
      </c>
      <c r="Q153" s="308">
        <f>IF(Q$56=0,0,Q$56/PPA_fec!Q$56)</f>
        <v>0.74795332241313239</v>
      </c>
      <c r="R153" s="308">
        <f>IF(R$56=0,0,R$56/PPA_fec!R$56)</f>
        <v>0.76621434142834632</v>
      </c>
      <c r="S153" s="308">
        <f>IF(S$56=0,0,S$56/PPA_fec!S$56)</f>
        <v>0.76519965115439259</v>
      </c>
      <c r="T153" s="308">
        <f>IF(T$56=0,0,T$56/PPA_fec!T$56)</f>
        <v>0.7644043961524829</v>
      </c>
      <c r="U153" s="308">
        <f>IF(U$56=0,0,U$56/PPA_fec!U$56)</f>
        <v>0.78073722503704523</v>
      </c>
      <c r="V153" s="308">
        <f>IF(V$56=0,0,V$56/PPA_fec!V$56)</f>
        <v>0.78456279736238177</v>
      </c>
      <c r="W153" s="308">
        <f>IF(W$56=0,0,W$56/PPA_fec!W$56)</f>
        <v>0.80252177830866978</v>
      </c>
      <c r="X153" s="308">
        <f>IF(X$56=0,0,X$56/PPA_fec!X$56)</f>
        <v>0.80798762791300249</v>
      </c>
      <c r="Y153" s="308">
        <f>IF(Y$56=0,0,Y$56/PPA_fec!Y$56)</f>
        <v>0.80491047266747717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0.69724476611597364</v>
      </c>
      <c r="C154" s="309">
        <f>IF(C$69=0,0,C$69/PPA_fec!C$69)</f>
        <v>0.69826509355727662</v>
      </c>
      <c r="D154" s="309">
        <f>IF(D$69=0,0,D$69/PPA_fec!D$69)</f>
        <v>0.70014940055212893</v>
      </c>
      <c r="E154" s="309">
        <f>IF(E$69=0,0,E$69/PPA_fec!E$69)</f>
        <v>0.6999065681747455</v>
      </c>
      <c r="F154" s="309">
        <f>IF(F$69=0,0,F$69/PPA_fec!F$69)</f>
        <v>0.70362318393159151</v>
      </c>
      <c r="G154" s="309">
        <f>IF(G$69=0,0,G$69/PPA_fec!G$69)</f>
        <v>0.70401357180493163</v>
      </c>
      <c r="H154" s="309">
        <f>IF(H$69=0,0,H$69/PPA_fec!H$69)</f>
        <v>0.70932640926587953</v>
      </c>
      <c r="I154" s="309">
        <f>IF(I$69=0,0,I$69/PPA_fec!I$69)</f>
        <v>0.7087940177541916</v>
      </c>
      <c r="J154" s="309">
        <f>IF(J$69=0,0,J$69/PPA_fec!J$69)</f>
        <v>0.70818940004805053</v>
      </c>
      <c r="K154" s="309">
        <f>IF(K$69=0,0,K$69/PPA_fec!K$69)</f>
        <v>0.70905144838321399</v>
      </c>
      <c r="L154" s="309">
        <f>IF(L$69=0,0,L$69/PPA_fec!L$69)</f>
        <v>0.70951079425960917</v>
      </c>
      <c r="M154" s="309">
        <f>IF(M$69=0,0,M$69/PPA_fec!M$69)</f>
        <v>0.70914006564626186</v>
      </c>
      <c r="N154" s="309">
        <f>IF(N$69=0,0,N$69/PPA_fec!N$69)</f>
        <v>0.70921105469440904</v>
      </c>
      <c r="O154" s="309">
        <f>IF(O$69=0,0,O$69/PPA_fec!O$69)</f>
        <v>0.70916707779165722</v>
      </c>
      <c r="P154" s="309">
        <f>IF(P$69=0,0,P$69/PPA_fec!P$69)</f>
        <v>0.72589706359125439</v>
      </c>
      <c r="Q154" s="309">
        <f>IF(Q$69=0,0,Q$69/PPA_fec!Q$69)</f>
        <v>0.72715566815181998</v>
      </c>
      <c r="R154" s="309">
        <f>IF(R$69=0,0,R$69/PPA_fec!R$69)</f>
        <v>0.74454798887649754</v>
      </c>
      <c r="S154" s="309">
        <f>IF(S$69=0,0,S$69/PPA_fec!S$69)</f>
        <v>0.74501188978722499</v>
      </c>
      <c r="T154" s="309">
        <f>IF(T$69=0,0,T$69/PPA_fec!T$69)</f>
        <v>0.74485496286001385</v>
      </c>
      <c r="U154" s="309">
        <f>IF(U$69=0,0,U$69/PPA_fec!U$69)</f>
        <v>0.76172572233989577</v>
      </c>
      <c r="V154" s="309">
        <f>IF(V$69=0,0,V$69/PPA_fec!V$69)</f>
        <v>0.76514514164255953</v>
      </c>
      <c r="W154" s="309">
        <f>IF(W$69=0,0,W$69/PPA_fec!W$69)</f>
        <v>0.78209954951809246</v>
      </c>
      <c r="X154" s="309">
        <f>IF(X$69=0,0,X$69/PPA_fec!X$69)</f>
        <v>0.78761869907018733</v>
      </c>
      <c r="Y154" s="309">
        <f>IF(Y$69=0,0,Y$69/PPA_fec!Y$69)</f>
        <v>0.78581430028428167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0.71829677665520097</v>
      </c>
      <c r="C156" s="322">
        <f>IF(C$83=0,0,C$83/PPA_fec!C$83)</f>
        <v>0.7184726743377905</v>
      </c>
      <c r="D156" s="322">
        <f>IF(D$83=0,0,D$83/PPA_fec!D$83)</f>
        <v>0.72062501207261642</v>
      </c>
      <c r="E156" s="322">
        <f>IF(E$83=0,0,E$83/PPA_fec!E$83)</f>
        <v>0.72194613419903053</v>
      </c>
      <c r="F156" s="322">
        <f>IF(F$83=0,0,F$83/PPA_fec!F$83)</f>
        <v>0.72364280147300253</v>
      </c>
      <c r="G156" s="322">
        <f>IF(G$83=0,0,G$83/PPA_fec!G$83)</f>
        <v>0.72372923838247039</v>
      </c>
      <c r="H156" s="322">
        <f>IF(H$83=0,0,H$83/PPA_fec!H$83)</f>
        <v>0.72496045427935274</v>
      </c>
      <c r="I156" s="322">
        <f>IF(I$83=0,0,I$83/PPA_fec!I$83)</f>
        <v>0.72722674570083068</v>
      </c>
      <c r="J156" s="322">
        <f>IF(J$83=0,0,J$83/PPA_fec!J$83)</f>
        <v>0.73171059644330538</v>
      </c>
      <c r="K156" s="322">
        <f>IF(K$83=0,0,K$83/PPA_fec!K$83)</f>
        <v>0.72927634683331199</v>
      </c>
      <c r="L156" s="322">
        <f>IF(L$83=0,0,L$83/PPA_fec!L$83)</f>
        <v>0.72751894630173308</v>
      </c>
      <c r="M156" s="322">
        <f>IF(M$83=0,0,M$83/PPA_fec!M$83)</f>
        <v>0.72808237662698483</v>
      </c>
      <c r="N156" s="322">
        <f>IF(N$83=0,0,N$83/PPA_fec!N$83)</f>
        <v>0.72799659696555574</v>
      </c>
      <c r="O156" s="322">
        <f>IF(O$83=0,0,O$83/PPA_fec!O$83)</f>
        <v>0.73253659069553889</v>
      </c>
      <c r="P156" s="322">
        <f>IF(P$83=0,0,P$83/PPA_fec!P$83)</f>
        <v>0.73283691182321331</v>
      </c>
      <c r="Q156" s="322">
        <f>IF(Q$83=0,0,Q$83/PPA_fec!Q$83)</f>
        <v>0.7363738918401076</v>
      </c>
      <c r="R156" s="322">
        <f>IF(R$83=0,0,R$83/PPA_fec!R$83)</f>
        <v>0.74024081162232735</v>
      </c>
      <c r="S156" s="322">
        <f>IF(S$83=0,0,S$83/PPA_fec!S$83)</f>
        <v>0.74104348338665482</v>
      </c>
      <c r="T156" s="322">
        <f>IF(T$83=0,0,T$83/PPA_fec!T$83)</f>
        <v>0.7408695862928274</v>
      </c>
      <c r="U156" s="322">
        <f>IF(U$83=0,0,U$83/PPA_fec!U$83)</f>
        <v>0.74154879511624916</v>
      </c>
      <c r="V156" s="322">
        <f>IF(V$83=0,0,V$83/PPA_fec!V$83)</f>
        <v>0.74113013428460262</v>
      </c>
      <c r="W156" s="322">
        <f>IF(W$83=0,0,W$83/PPA_fec!W$83)</f>
        <v>0.73952165414406013</v>
      </c>
      <c r="X156" s="322">
        <f>IF(X$83=0,0,X$83/PPA_fec!X$83)</f>
        <v>0.74713194183975462</v>
      </c>
      <c r="Y156" s="322">
        <f>IF(Y$83=0,0,Y$83/PPA_fec!Y$83)</f>
        <v>0.74847036511505805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0.54107837752478649</v>
      </c>
      <c r="C157" s="334">
        <f>IF(C$84=0,0,C$84/PPA_fec!C$84)</f>
        <v>0.54107837752478627</v>
      </c>
      <c r="D157" s="334">
        <f>IF(D$84=0,0,D$84/PPA_fec!D$84)</f>
        <v>0.5419705397723078</v>
      </c>
      <c r="E157" s="334">
        <f>IF(E$84=0,0,E$84/PPA_fec!E$84)</f>
        <v>0.54277348579507689</v>
      </c>
      <c r="F157" s="334">
        <f>IF(F$84=0,0,F$84/PPA_fec!F$84)</f>
        <v>0.54349613721556911</v>
      </c>
      <c r="G157" s="334">
        <f>IF(G$84=0,0,G$84/PPA_fec!G$84)</f>
        <v>0.54414652349401238</v>
      </c>
      <c r="H157" s="334">
        <f>IF(H$84=0,0,H$84/PPA_fec!H$84)</f>
        <v>0.54449999999999987</v>
      </c>
      <c r="I157" s="334">
        <f>IF(I$84=0,0,I$84/PPA_fec!I$84)</f>
        <v>0.54449999999999987</v>
      </c>
      <c r="J157" s="334">
        <f>IF(J$84=0,0,J$84/PPA_fec!J$84)</f>
        <v>0.5445000000000001</v>
      </c>
      <c r="K157" s="334">
        <f>IF(K$84=0,0,K$84/PPA_fec!K$84)</f>
        <v>0.54449999999999998</v>
      </c>
      <c r="L157" s="334">
        <f>IF(L$84=0,0,L$84/PPA_fec!L$84)</f>
        <v>0.54450000000000021</v>
      </c>
      <c r="M157" s="334">
        <f>IF(M$84=0,0,M$84/PPA_fec!M$84)</f>
        <v>0.54449999999999998</v>
      </c>
      <c r="N157" s="334">
        <f>IF(N$84=0,0,N$84/PPA_fec!N$84)</f>
        <v>0.54449999999999987</v>
      </c>
      <c r="O157" s="334">
        <f>IF(O$84=0,0,O$84/PPA_fec!O$84)</f>
        <v>0.5445000000000001</v>
      </c>
      <c r="P157" s="334">
        <f>IF(P$84=0,0,P$84/PPA_fec!P$84)</f>
        <v>0.54449999999999976</v>
      </c>
      <c r="Q157" s="334">
        <f>IF(Q$84=0,0,Q$84/PPA_fec!Q$84)</f>
        <v>0.5445000000000001</v>
      </c>
      <c r="R157" s="334">
        <f>IF(R$84=0,0,R$84/PPA_fec!R$84)</f>
        <v>0.54450000000000021</v>
      </c>
      <c r="S157" s="334">
        <f>IF(S$84=0,0,S$84/PPA_fec!S$84)</f>
        <v>0.54449999999999976</v>
      </c>
      <c r="T157" s="334">
        <f>IF(T$84=0,0,T$84/PPA_fec!T$84)</f>
        <v>0.54449999999999987</v>
      </c>
      <c r="U157" s="334">
        <f>IF(U$84=0,0,U$84/PPA_fec!U$84)</f>
        <v>0.54449999999999987</v>
      </c>
      <c r="V157" s="334">
        <f>IF(V$84=0,0,V$84/PPA_fec!V$84)</f>
        <v>0.54449999999999998</v>
      </c>
      <c r="W157" s="334">
        <f>IF(W$84=0,0,W$84/PPA_fec!W$84)</f>
        <v>0.54449999999999998</v>
      </c>
      <c r="X157" s="334">
        <f>IF(X$84=0,0,X$84/PPA_fec!X$84)</f>
        <v>0.54449999999999998</v>
      </c>
      <c r="Y157" s="334">
        <f>IF(Y$84=0,0,Y$84/PPA_fec!Y$84)</f>
        <v>0.54449999999999998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0.13592132969480586</v>
      </c>
      <c r="C158" s="335">
        <f>IF(C$85=0,0,C$85/PPA_fec!C$85)</f>
        <v>0.13592132969480586</v>
      </c>
      <c r="D158" s="335">
        <f>IF(D$85=0,0,D$85/PPA_fec!D$85)</f>
        <v>0.13667099950061828</v>
      </c>
      <c r="E158" s="335">
        <f>IF(E$85=0,0,E$85/PPA_fec!E$85)</f>
        <v>0.13667099950061831</v>
      </c>
      <c r="F158" s="335">
        <f>IF(F$85=0,0,F$85/PPA_fec!F$85)</f>
        <v>0.13736480615816304</v>
      </c>
      <c r="G158" s="335">
        <f>IF(G$85=0,0,G$85/PPA_fec!G$85)</f>
        <v>0.1373648061581631</v>
      </c>
      <c r="H158" s="335">
        <f>IF(H$85=0,0,H$85/PPA_fec!H$85)</f>
        <v>0.1373648061581631</v>
      </c>
      <c r="I158" s="335">
        <f>IF(I$85=0,0,I$85/PPA_fec!I$85)</f>
        <v>0.13736480615816313</v>
      </c>
      <c r="J158" s="335">
        <f>IF(J$85=0,0,J$85/PPA_fec!J$85)</f>
        <v>0.13894705858677242</v>
      </c>
      <c r="K158" s="335">
        <f>IF(K$85=0,0,K$85/PPA_fec!K$85)</f>
        <v>0.13894705858677245</v>
      </c>
      <c r="L158" s="335">
        <f>IF(L$85=0,0,L$85/PPA_fec!L$85)</f>
        <v>0.13894705858677245</v>
      </c>
      <c r="M158" s="335">
        <f>IF(M$85=0,0,M$85/PPA_fec!M$85)</f>
        <v>0.13894705858677237</v>
      </c>
      <c r="N158" s="335">
        <f>IF(N$85=0,0,N$85/PPA_fec!N$85)</f>
        <v>0.13894705858677237</v>
      </c>
      <c r="O158" s="335">
        <f>IF(O$85=0,0,O$85/PPA_fec!O$85)</f>
        <v>0.14182773888335257</v>
      </c>
      <c r="P158" s="335">
        <f>IF(P$85=0,0,P$85/PPA_fec!P$85)</f>
        <v>0.14220530405376738</v>
      </c>
      <c r="Q158" s="335">
        <f>IF(Q$85=0,0,Q$85/PPA_fec!Q$85)</f>
        <v>0.14476015980364806</v>
      </c>
      <c r="R158" s="335">
        <f>IF(R$85=0,0,R$85/PPA_fec!R$85)</f>
        <v>0.14705952997854063</v>
      </c>
      <c r="S158" s="335">
        <f>IF(S$85=0,0,S$85/PPA_fec!S$85)</f>
        <v>0.14869082742771003</v>
      </c>
      <c r="T158" s="335">
        <f>IF(T$85=0,0,T$85/PPA_fec!T$85)</f>
        <v>0.14869082742770995</v>
      </c>
      <c r="U158" s="335">
        <f>IF(U$85=0,0,U$85/PPA_fec!U$85)</f>
        <v>0.14869082742771006</v>
      </c>
      <c r="V158" s="335">
        <f>IF(V$85=0,0,V$85/PPA_fec!V$85)</f>
        <v>0.14869082742771</v>
      </c>
      <c r="W158" s="335">
        <f>IF(W$85=0,0,W$85/PPA_fec!W$85)</f>
        <v>0.14869082742771</v>
      </c>
      <c r="X158" s="335">
        <f>IF(X$85=0,0,X$85/PPA_fec!X$85)</f>
        <v>0.15059713084019641</v>
      </c>
      <c r="Y158" s="335">
        <f>IF(Y$85=0,0,Y$85/PPA_fec!Y$85)</f>
        <v>0.1523128039114342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0.7584984189657572</v>
      </c>
      <c r="C159" s="335">
        <f>IF(C$86=0,0,C$86/PPA_fec!C$86)</f>
        <v>0.75849841896575698</v>
      </c>
      <c r="D159" s="335">
        <f>IF(D$86=0,0,D$86/PPA_fec!D$86)</f>
        <v>0.75849841896575698</v>
      </c>
      <c r="E159" s="335">
        <f>IF(E$86=0,0,E$86/PPA_fec!E$86)</f>
        <v>0.75849841896575687</v>
      </c>
      <c r="F159" s="335">
        <f>IF(F$86=0,0,F$86/PPA_fec!F$86)</f>
        <v>0.75849841896575743</v>
      </c>
      <c r="G159" s="335">
        <f>IF(G$86=0,0,G$86/PPA_fec!G$86)</f>
        <v>0.7584984189657572</v>
      </c>
      <c r="H159" s="335">
        <f>IF(H$86=0,0,H$86/PPA_fec!H$86)</f>
        <v>0.75849841896575754</v>
      </c>
      <c r="I159" s="335">
        <f>IF(I$86=0,0,I$86/PPA_fec!I$86)</f>
        <v>0.75849841896575732</v>
      </c>
      <c r="J159" s="335">
        <f>IF(J$86=0,0,J$86/PPA_fec!J$86)</f>
        <v>0.75849841896575732</v>
      </c>
      <c r="K159" s="335">
        <f>IF(K$86=0,0,K$86/PPA_fec!K$86)</f>
        <v>0.75849841896575709</v>
      </c>
      <c r="L159" s="335">
        <f>IF(L$86=0,0,L$86/PPA_fec!L$86)</f>
        <v>0.75849841896575754</v>
      </c>
      <c r="M159" s="335">
        <f>IF(M$86=0,0,M$86/PPA_fec!M$86)</f>
        <v>0.75849841896575698</v>
      </c>
      <c r="N159" s="335">
        <f>IF(N$86=0,0,N$86/PPA_fec!N$86)</f>
        <v>0.75849841896575732</v>
      </c>
      <c r="O159" s="335">
        <f>IF(O$86=0,0,O$86/PPA_fec!O$86)</f>
        <v>0.75849841896575732</v>
      </c>
      <c r="P159" s="335">
        <f>IF(P$86=0,0,P$86/PPA_fec!P$86)</f>
        <v>0.75849841896575709</v>
      </c>
      <c r="Q159" s="335">
        <f>IF(Q$86=0,0,Q$86/PPA_fec!Q$86)</f>
        <v>0.75849841896575709</v>
      </c>
      <c r="R159" s="335">
        <f>IF(R$86=0,0,R$86/PPA_fec!R$86)</f>
        <v>0.7584984189657572</v>
      </c>
      <c r="S159" s="335">
        <f>IF(S$86=0,0,S$86/PPA_fec!S$86)</f>
        <v>0.75849841896575709</v>
      </c>
      <c r="T159" s="335">
        <f>IF(T$86=0,0,T$86/PPA_fec!T$86)</f>
        <v>0.75849841896575709</v>
      </c>
      <c r="U159" s="335">
        <f>IF(U$86=0,0,U$86/PPA_fec!U$86)</f>
        <v>0.7584984189657572</v>
      </c>
      <c r="V159" s="335">
        <f>IF(V$86=0,0,V$86/PPA_fec!V$86)</f>
        <v>0.75849841896575709</v>
      </c>
      <c r="W159" s="335">
        <f>IF(W$86=0,0,W$86/PPA_fec!W$86)</f>
        <v>0.75849841896575698</v>
      </c>
      <c r="X159" s="335">
        <f>IF(X$86=0,0,X$86/PPA_fec!X$86)</f>
        <v>0.7584984189657572</v>
      </c>
      <c r="Y159" s="335">
        <f>IF(Y$86=0,0,Y$86/PPA_fec!Y$86)</f>
        <v>0.75849841896575709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0.54126030544916326</v>
      </c>
      <c r="C160" s="335">
        <f>IF(C$87=0,0,C$87/PPA_fec!C$87)</f>
        <v>0.54126030544916315</v>
      </c>
      <c r="D160" s="335">
        <f>IF(D$87=0,0,D$87/PPA_fec!D$87)</f>
        <v>0.54424560958789681</v>
      </c>
      <c r="E160" s="335">
        <f>IF(E$87=0,0,E$87/PPA_fec!E$87)</f>
        <v>0.54424560958789681</v>
      </c>
      <c r="F160" s="335">
        <f>IF(F$87=0,0,F$87/PPA_fec!F$87)</f>
        <v>0.54700845780479235</v>
      </c>
      <c r="G160" s="335">
        <f>IF(G$87=0,0,G$87/PPA_fec!G$87)</f>
        <v>0.54700845780479246</v>
      </c>
      <c r="H160" s="335">
        <f>IF(H$87=0,0,H$87/PPA_fec!H$87)</f>
        <v>0.54700845780479224</v>
      </c>
      <c r="I160" s="335">
        <f>IF(I$87=0,0,I$87/PPA_fec!I$87)</f>
        <v>0.54700845780479235</v>
      </c>
      <c r="J160" s="335">
        <f>IF(J$87=0,0,J$87/PPA_fec!J$87)</f>
        <v>0.55330923807768762</v>
      </c>
      <c r="K160" s="335">
        <f>IF(K$87=0,0,K$87/PPA_fec!K$87)</f>
        <v>0.55330923807768773</v>
      </c>
      <c r="L160" s="335">
        <f>IF(L$87=0,0,L$87/PPA_fec!L$87)</f>
        <v>0.55330923807768784</v>
      </c>
      <c r="M160" s="335">
        <f>IF(M$87=0,0,M$87/PPA_fec!M$87)</f>
        <v>0.55330923807768773</v>
      </c>
      <c r="N160" s="335">
        <f>IF(N$87=0,0,N$87/PPA_fec!N$87)</f>
        <v>0.55330923807768762</v>
      </c>
      <c r="O160" s="335">
        <f>IF(O$87=0,0,O$87/PPA_fec!O$87)</f>
        <v>0.56313053219514742</v>
      </c>
      <c r="P160" s="335">
        <f>IF(P$87=0,0,P$87/PPA_fec!P$87)</f>
        <v>0.56628408860816692</v>
      </c>
      <c r="Q160" s="335">
        <f>IF(Q$87=0,0,Q$87/PPA_fec!Q$87)</f>
        <v>0.57480789767257878</v>
      </c>
      <c r="R160" s="335">
        <f>IF(R$87=0,0,R$87/PPA_fec!R$87)</f>
        <v>0.58247932583054951</v>
      </c>
      <c r="S160" s="335">
        <f>IF(S$87=0,0,S$87/PPA_fec!S$87)</f>
        <v>0.58938361117272309</v>
      </c>
      <c r="T160" s="335">
        <f>IF(T$87=0,0,T$87/PPA_fec!T$87)</f>
        <v>0.5921104719304896</v>
      </c>
      <c r="U160" s="335">
        <f>IF(U$87=0,0,U$87/PPA_fec!U$87)</f>
        <v>0.59211047193048938</v>
      </c>
      <c r="V160" s="335">
        <f>IF(V$87=0,0,V$87/PPA_fec!V$87)</f>
        <v>0.59211047193048938</v>
      </c>
      <c r="W160" s="335">
        <f>IF(W$87=0,0,W$87/PPA_fec!W$87)</f>
        <v>0.59211047193048938</v>
      </c>
      <c r="X160" s="335">
        <f>IF(X$87=0,0,X$87/PPA_fec!X$87)</f>
        <v>0.59805164266266908</v>
      </c>
      <c r="Y160" s="335">
        <f>IF(Y$87=0,0,Y$87/PPA_fec!Y$87)</f>
        <v>0.6033986963216309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0.86076736042984936</v>
      </c>
      <c r="C161" s="336">
        <f>IF(C$88=0,0,C$88/PPA_fec!C$88)</f>
        <v>0.86244141264934671</v>
      </c>
      <c r="D161" s="336">
        <f>IF(D$88=0,0,D$88/PPA_fec!D$88)</f>
        <v>0.86934755558265986</v>
      </c>
      <c r="E161" s="336">
        <f>IF(E$88=0,0,E$88/PPA_fec!E$88)</f>
        <v>0.87141524784759428</v>
      </c>
      <c r="F161" s="336">
        <f>IF(F$88=0,0,F$88/PPA_fec!F$88)</f>
        <v>0.87422189023634</v>
      </c>
      <c r="G161" s="336">
        <f>IF(G$88=0,0,G$88/PPA_fec!G$88)</f>
        <v>0.87107569983506938</v>
      </c>
      <c r="H161" s="336">
        <f>IF(H$88=0,0,H$88/PPA_fec!H$88)</f>
        <v>0.87610459642346084</v>
      </c>
      <c r="I161" s="336">
        <f>IF(I$88=0,0,I$88/PPA_fec!I$88)</f>
        <v>0.89298888354780015</v>
      </c>
      <c r="J161" s="336">
        <f>IF(J$88=0,0,J$88/PPA_fec!J$88)</f>
        <v>0.91800427964479747</v>
      </c>
      <c r="K161" s="336">
        <f>IF(K$88=0,0,K$88/PPA_fec!K$88)</f>
        <v>0.8933155564686257</v>
      </c>
      <c r="L161" s="336">
        <f>IF(L$88=0,0,L$88/PPA_fec!L$88)</f>
        <v>0.87516730401837961</v>
      </c>
      <c r="M161" s="336">
        <f>IF(M$88=0,0,M$88/PPA_fec!M$88)</f>
        <v>0.87952790188073682</v>
      </c>
      <c r="N161" s="336">
        <f>IF(N$88=0,0,N$88/PPA_fec!N$88)</f>
        <v>0.87888722815330023</v>
      </c>
      <c r="O161" s="336">
        <f>IF(O$88=0,0,O$88/PPA_fec!O$88)</f>
        <v>0.90206936046862851</v>
      </c>
      <c r="P161" s="336">
        <f>IF(P$88=0,0,P$88/PPA_fec!P$88)</f>
        <v>0.9076945275143794</v>
      </c>
      <c r="Q161" s="336">
        <f>IF(Q$88=0,0,Q$88/PPA_fec!Q$88)</f>
        <v>0.93320238808819578</v>
      </c>
      <c r="R161" s="336">
        <f>IF(R$88=0,0,R$88/PPA_fec!R$88)</f>
        <v>0.9513552659942931</v>
      </c>
      <c r="S161" s="336">
        <f>IF(S$88=0,0,S$88/PPA_fec!S$88)</f>
        <v>0.9611827047392616</v>
      </c>
      <c r="T161" s="336">
        <f>IF(T$88=0,0,T$88/PPA_fec!T$88)</f>
        <v>0.96306996460088967</v>
      </c>
      <c r="U161" s="336">
        <f>IF(U$88=0,0,U$88/PPA_fec!U$88)</f>
        <v>0.97128208318598308</v>
      </c>
      <c r="V161" s="336">
        <f>IF(V$88=0,0,V$88/PPA_fec!V$88)</f>
        <v>0.96743255773131098</v>
      </c>
      <c r="W161" s="336">
        <f>IF(W$88=0,0,W$88/PPA_fec!W$88)</f>
        <v>0.95858869121967749</v>
      </c>
      <c r="X161" s="336">
        <f>IF(X$88=0,0,X$88/PPA_fec!X$88)</f>
        <v>1.0034804990978858</v>
      </c>
      <c r="Y161" s="336">
        <f>IF(Y$88=0,0,Y$88/PPA_fec!Y$88)</f>
        <v>1.0138576103830732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0.71016537050128226</v>
      </c>
      <c r="C162" s="337">
        <f>IF(C$94=0,0,C$94/PPA_fec!C$94)</f>
        <v>0.71016537050128226</v>
      </c>
      <c r="D162" s="337">
        <f>IF(D$94=0,0,D$94/PPA_fec!D$94)</f>
        <v>0.71182383345115408</v>
      </c>
      <c r="E162" s="337">
        <f>IF(E$94=0,0,E$94/PPA_fec!E$94)</f>
        <v>0.71331645010603861</v>
      </c>
      <c r="F162" s="337">
        <f>IF(F$94=0,0,F$94/PPA_fec!F$94)</f>
        <v>0.7146598050954347</v>
      </c>
      <c r="G162" s="337">
        <f>IF(G$94=0,0,G$94/PPA_fec!G$94)</f>
        <v>0.71586882458589129</v>
      </c>
      <c r="H162" s="337">
        <f>IF(H$94=0,0,H$94/PPA_fec!H$94)</f>
        <v>0.71695694212730221</v>
      </c>
      <c r="I162" s="337">
        <f>IF(I$94=0,0,I$94/PPA_fec!I$94)</f>
        <v>0.71770728463434519</v>
      </c>
      <c r="J162" s="337">
        <f>IF(J$94=0,0,J$94/PPA_fec!J$94)</f>
        <v>0.71861155617091077</v>
      </c>
      <c r="K162" s="337">
        <f>IF(K$94=0,0,K$94/PPA_fec!K$94)</f>
        <v>0.71942540055381954</v>
      </c>
      <c r="L162" s="337">
        <f>IF(L$94=0,0,L$94/PPA_fec!L$94)</f>
        <v>0.71948249999999969</v>
      </c>
      <c r="M162" s="337">
        <f>IF(M$94=0,0,M$94/PPA_fec!M$94)</f>
        <v>0.71948250000000002</v>
      </c>
      <c r="N162" s="337">
        <f>IF(N$94=0,0,N$94/PPA_fec!N$94)</f>
        <v>0.71948250000000002</v>
      </c>
      <c r="O162" s="337">
        <f>IF(O$94=0,0,O$94/PPA_fec!O$94)</f>
        <v>0.71948249999999991</v>
      </c>
      <c r="P162" s="337">
        <f>IF(P$94=0,0,P$94/PPA_fec!P$94)</f>
        <v>0.71948250000000002</v>
      </c>
      <c r="Q162" s="337">
        <f>IF(Q$94=0,0,Q$94/PPA_fec!Q$94)</f>
        <v>0.71948250000000014</v>
      </c>
      <c r="R162" s="337">
        <f>IF(R$94=0,0,R$94/PPA_fec!R$94)</f>
        <v>0.71948249999999991</v>
      </c>
      <c r="S162" s="337">
        <f>IF(S$94=0,0,S$94/PPA_fec!S$94)</f>
        <v>0.71948249999999991</v>
      </c>
      <c r="T162" s="337">
        <f>IF(T$94=0,0,T$94/PPA_fec!T$94)</f>
        <v>0.7194824999999998</v>
      </c>
      <c r="U162" s="337">
        <f>IF(U$94=0,0,U$94/PPA_fec!U$94)</f>
        <v>0.71948250000000002</v>
      </c>
      <c r="V162" s="337">
        <f>IF(V$94=0,0,V$94/PPA_fec!V$94)</f>
        <v>0.71948250000000002</v>
      </c>
      <c r="W162" s="337">
        <f>IF(W$94=0,0,W$94/PPA_fec!W$94)</f>
        <v>0.71948250000000014</v>
      </c>
      <c r="X162" s="337">
        <f>IF(X$94=0,0,X$94/PPA_fec!X$94)</f>
        <v>0.71948250000000002</v>
      </c>
      <c r="Y162" s="337">
        <f>IF(Y$94=0,0,Y$94/PPA_fec!Y$94)</f>
        <v>0.71948250000000014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NL: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30.355837783077479</v>
      </c>
      <c r="C5" s="223">
        <v>28.886770191163269</v>
      </c>
      <c r="D5" s="223">
        <v>27.077816863939979</v>
      </c>
      <c r="E5" s="223">
        <v>26.540476184366419</v>
      </c>
      <c r="F5" s="223">
        <v>25.006595597289031</v>
      </c>
      <c r="G5" s="223">
        <v>25.93247699717913</v>
      </c>
      <c r="H5" s="223">
        <v>35.943039582476267</v>
      </c>
      <c r="I5" s="223">
        <v>25.99722527515798</v>
      </c>
      <c r="J5" s="223">
        <v>24.164487408633221</v>
      </c>
      <c r="K5" s="223">
        <v>13.282404717966161</v>
      </c>
      <c r="L5" s="223">
        <v>18.474638590823449</v>
      </c>
      <c r="M5" s="223">
        <v>6.0887643971851153</v>
      </c>
      <c r="N5" s="223">
        <v>7.0494790858928074</v>
      </c>
      <c r="O5" s="223">
        <v>7.3020097837681046</v>
      </c>
      <c r="P5" s="223">
        <v>7.4260683627422797</v>
      </c>
      <c r="Q5" s="223">
        <v>8.9675433396605371</v>
      </c>
      <c r="R5" s="223">
        <v>6.0661021123688723</v>
      </c>
      <c r="S5" s="223">
        <v>7.0551321991081393</v>
      </c>
      <c r="T5" s="223">
        <v>6.4259881814094868</v>
      </c>
      <c r="U5" s="223">
        <v>5.6141812922771903</v>
      </c>
      <c r="V5" s="223">
        <v>6.1611287029790356</v>
      </c>
      <c r="W5" s="223">
        <v>6.3532617806148091</v>
      </c>
      <c r="X5" s="223">
        <v>6.2081709398847336</v>
      </c>
      <c r="Y5" s="223">
        <v>6.5521675228809846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0.48883782334094522</v>
      </c>
      <c r="C10" s="260">
        <v>0.46096980494667972</v>
      </c>
      <c r="D10" s="260">
        <v>0.42128410361747171</v>
      </c>
      <c r="E10" s="260">
        <v>0.42160579166920648</v>
      </c>
      <c r="F10" s="260">
        <v>0.40900763994196943</v>
      </c>
      <c r="G10" s="260">
        <v>0.40886332569914108</v>
      </c>
      <c r="H10" s="260">
        <v>0.54796750611015255</v>
      </c>
      <c r="I10" s="260">
        <v>0.35993176304189312</v>
      </c>
      <c r="J10" s="260">
        <v>0.30585020413717318</v>
      </c>
      <c r="K10" s="260">
        <v>0.19811982359272759</v>
      </c>
      <c r="L10" s="260">
        <v>0.3048318862676862</v>
      </c>
      <c r="M10" s="260">
        <v>0.1019288487739505</v>
      </c>
      <c r="N10" s="260">
        <v>0.11823538674702951</v>
      </c>
      <c r="O10" s="260">
        <v>0.1204884499515672</v>
      </c>
      <c r="P10" s="260">
        <v>0.1119804018171334</v>
      </c>
      <c r="Q10" s="260">
        <v>0.1143936875351679</v>
      </c>
      <c r="R10" s="260">
        <v>7.7969903559113318E-2</v>
      </c>
      <c r="S10" s="260">
        <v>8.5070015064458743E-2</v>
      </c>
      <c r="T10" s="260">
        <v>7.7493228879914847E-2</v>
      </c>
      <c r="U10" s="260">
        <v>6.4702999475825057E-2</v>
      </c>
      <c r="V10" s="260">
        <v>7.3007497312270603E-2</v>
      </c>
      <c r="W10" s="260">
        <v>7.2072348550030321E-2</v>
      </c>
      <c r="X10" s="260">
        <v>6.9532519331062914E-2</v>
      </c>
      <c r="Y10" s="260">
        <v>6.6749565936477642E-2</v>
      </c>
      <c r="DA10" s="68" t="s">
        <v>2030</v>
      </c>
    </row>
    <row r="11" spans="1:105" ht="12" customHeight="1" x14ac:dyDescent="0.25">
      <c r="A11" s="37" t="s">
        <v>159</v>
      </c>
      <c r="B11" s="226">
        <v>1.3491318381206329E-3</v>
      </c>
      <c r="C11" s="226">
        <v>1.349792448833594E-3</v>
      </c>
      <c r="D11" s="226">
        <v>1.1709439579892719E-3</v>
      </c>
      <c r="E11" s="226">
        <v>1.2573055027829141E-3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1.106698594511343E-4</v>
      </c>
      <c r="R11" s="226">
        <v>6.3332026973889562E-5</v>
      </c>
      <c r="S11" s="226">
        <v>9.6490136657050455E-5</v>
      </c>
      <c r="T11" s="226">
        <v>1.114238280063099E-4</v>
      </c>
      <c r="U11" s="226">
        <v>1.2654812593566401E-4</v>
      </c>
      <c r="V11" s="226">
        <v>9.5783353523599176E-5</v>
      </c>
      <c r="W11" s="226">
        <v>5.4165317822282747E-5</v>
      </c>
      <c r="X11" s="226">
        <v>4.196898459782632E-5</v>
      </c>
      <c r="Y11" s="226">
        <v>6.0719091024676213E-5</v>
      </c>
      <c r="DA11" s="69" t="s">
        <v>2031</v>
      </c>
    </row>
    <row r="12" spans="1:105" ht="12" customHeight="1" x14ac:dyDescent="0.25">
      <c r="A12" s="37" t="s">
        <v>35</v>
      </c>
      <c r="B12" s="226">
        <v>0.48748869150282459</v>
      </c>
      <c r="C12" s="226">
        <v>0.45962001249784612</v>
      </c>
      <c r="D12" s="226">
        <v>0.42011315965948243</v>
      </c>
      <c r="E12" s="226">
        <v>0.42034848616642362</v>
      </c>
      <c r="F12" s="226">
        <v>0.40900763994196943</v>
      </c>
      <c r="G12" s="226">
        <v>0.40886332569914108</v>
      </c>
      <c r="H12" s="226">
        <v>0.54796750611015255</v>
      </c>
      <c r="I12" s="226">
        <v>0.35993176304189312</v>
      </c>
      <c r="J12" s="226">
        <v>0.30585020413717318</v>
      </c>
      <c r="K12" s="226">
        <v>0.19811982359272759</v>
      </c>
      <c r="L12" s="226">
        <v>0.3048318862676862</v>
      </c>
      <c r="M12" s="226">
        <v>0.1019288487739505</v>
      </c>
      <c r="N12" s="226">
        <v>0.11823538674702951</v>
      </c>
      <c r="O12" s="226">
        <v>0.1204884499515672</v>
      </c>
      <c r="P12" s="226">
        <v>0.1119804018171334</v>
      </c>
      <c r="Q12" s="226">
        <v>0.1142830176757168</v>
      </c>
      <c r="R12" s="226">
        <v>7.7906571532139424E-2</v>
      </c>
      <c r="S12" s="226">
        <v>8.4973524927801691E-2</v>
      </c>
      <c r="T12" s="226">
        <v>7.7381805051908531E-2</v>
      </c>
      <c r="U12" s="226">
        <v>6.4576451349889388E-2</v>
      </c>
      <c r="V12" s="226">
        <v>7.2911713958747001E-2</v>
      </c>
      <c r="W12" s="226">
        <v>7.2018183232208044E-2</v>
      </c>
      <c r="X12" s="226">
        <v>6.9490550346465091E-2</v>
      </c>
      <c r="Y12" s="226">
        <v>6.6688846845452968E-2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29.866999959736528</v>
      </c>
      <c r="C17" s="294">
        <f t="shared" si="0"/>
        <v>28.42580038621659</v>
      </c>
      <c r="D17" s="294">
        <f t="shared" si="0"/>
        <v>26.656532760322509</v>
      </c>
      <c r="E17" s="294">
        <f t="shared" si="0"/>
        <v>26.118870392697222</v>
      </c>
      <c r="F17" s="294">
        <f t="shared" si="0"/>
        <v>24.597587957347059</v>
      </c>
      <c r="G17" s="294">
        <f t="shared" si="0"/>
        <v>25.523613671479989</v>
      </c>
      <c r="H17" s="294">
        <f t="shared" si="0"/>
        <v>35.395072076366112</v>
      </c>
      <c r="I17" s="294">
        <f t="shared" si="0"/>
        <v>25.637293512116081</v>
      </c>
      <c r="J17" s="294">
        <f t="shared" si="0"/>
        <v>23.858637204496041</v>
      </c>
      <c r="K17" s="294">
        <f t="shared" si="0"/>
        <v>13.08428489437344</v>
      </c>
      <c r="L17" s="294">
        <f t="shared" si="0"/>
        <v>18.169806704555761</v>
      </c>
      <c r="M17" s="294">
        <f t="shared" si="0"/>
        <v>5.9868355484111646</v>
      </c>
      <c r="N17" s="294">
        <f t="shared" si="0"/>
        <v>6.931243699145778</v>
      </c>
      <c r="O17" s="294">
        <f t="shared" si="0"/>
        <v>7.1815213338165371</v>
      </c>
      <c r="P17" s="294">
        <f t="shared" si="0"/>
        <v>7.3140879609251463</v>
      </c>
      <c r="Q17" s="294">
        <f t="shared" si="0"/>
        <v>8.8531496521253707</v>
      </c>
      <c r="R17" s="294">
        <f t="shared" si="0"/>
        <v>5.988132208809759</v>
      </c>
      <c r="S17" s="294">
        <f t="shared" si="0"/>
        <v>6.9700621840436812</v>
      </c>
      <c r="T17" s="294">
        <f t="shared" si="0"/>
        <v>6.3484949525295713</v>
      </c>
      <c r="U17" s="294">
        <f t="shared" si="0"/>
        <v>5.5494782928013651</v>
      </c>
      <c r="V17" s="294">
        <f t="shared" si="0"/>
        <v>6.0881212056667664</v>
      </c>
      <c r="W17" s="294">
        <f t="shared" si="0"/>
        <v>6.281189432064779</v>
      </c>
      <c r="X17" s="294">
        <f t="shared" si="0"/>
        <v>6.1386384205536704</v>
      </c>
      <c r="Y17" s="294">
        <f t="shared" si="0"/>
        <v>6.4854179569445076</v>
      </c>
      <c r="DA17" s="70"/>
    </row>
    <row r="18" spans="1:105" ht="12" customHeight="1" x14ac:dyDescent="0.25">
      <c r="A18" s="60" t="s">
        <v>1856</v>
      </c>
      <c r="B18" s="329">
        <v>29.866999959736528</v>
      </c>
      <c r="C18" s="329">
        <v>28.42580038621659</v>
      </c>
      <c r="D18" s="329">
        <v>26.656532760322509</v>
      </c>
      <c r="E18" s="329">
        <v>26.118870392697222</v>
      </c>
      <c r="F18" s="329">
        <v>24.597587957347059</v>
      </c>
      <c r="G18" s="329">
        <v>25.523613671479989</v>
      </c>
      <c r="H18" s="329">
        <v>35.395072076366112</v>
      </c>
      <c r="I18" s="329">
        <v>25.637293512116081</v>
      </c>
      <c r="J18" s="329">
        <v>23.858637204496041</v>
      </c>
      <c r="K18" s="329">
        <v>13.08428489437344</v>
      </c>
      <c r="L18" s="329">
        <v>18.169806704555761</v>
      </c>
      <c r="M18" s="329">
        <v>5.9868355484111646</v>
      </c>
      <c r="N18" s="329">
        <v>6.931243699145778</v>
      </c>
      <c r="O18" s="329">
        <v>7.1815213338165371</v>
      </c>
      <c r="P18" s="329">
        <v>7.3140879609251463</v>
      </c>
      <c r="Q18" s="329">
        <v>8.8531496521253707</v>
      </c>
      <c r="R18" s="329">
        <v>5.988132208809759</v>
      </c>
      <c r="S18" s="329">
        <v>6.9700621840436812</v>
      </c>
      <c r="T18" s="329">
        <v>6.3484949525295713</v>
      </c>
      <c r="U18" s="329">
        <v>5.5494782928013651</v>
      </c>
      <c r="V18" s="329">
        <v>6.0881212056667664</v>
      </c>
      <c r="W18" s="329">
        <v>6.281189432064779</v>
      </c>
      <c r="X18" s="329">
        <v>6.1386384205536704</v>
      </c>
      <c r="Y18" s="329">
        <v>6.4854179569445076</v>
      </c>
      <c r="DA18" s="72" t="s">
        <v>2037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7.607922932254696E-2</v>
      </c>
      <c r="C21" s="229">
        <v>7.6771831869148349E-2</v>
      </c>
      <c r="D21" s="229">
        <v>6.8258646735633532E-2</v>
      </c>
      <c r="E21" s="229">
        <v>7.1798902365299136E-2</v>
      </c>
      <c r="F21" s="229">
        <v>0</v>
      </c>
      <c r="G21" s="229">
        <v>0</v>
      </c>
      <c r="H21" s="229">
        <v>9.5454726813272578E-2</v>
      </c>
      <c r="I21" s="229">
        <v>7.6064303794911484E-2</v>
      </c>
      <c r="J21" s="229">
        <v>8.0908533675014216E-2</v>
      </c>
      <c r="K21" s="229">
        <v>0</v>
      </c>
      <c r="L21" s="229">
        <v>0</v>
      </c>
      <c r="M21" s="229">
        <v>2.3525012118429101E-2</v>
      </c>
      <c r="N21" s="229">
        <v>0</v>
      </c>
      <c r="O21" s="229">
        <v>0</v>
      </c>
      <c r="P21" s="229">
        <v>0</v>
      </c>
      <c r="Q21" s="229">
        <v>1.3362805548284919E-2</v>
      </c>
      <c r="R21" s="229">
        <v>1.0954191917275291E-2</v>
      </c>
      <c r="S21" s="229">
        <v>1.253742658660565E-2</v>
      </c>
      <c r="T21" s="229">
        <v>9.0973467003986844E-3</v>
      </c>
      <c r="U21" s="229">
        <v>9.5732436106284752E-3</v>
      </c>
      <c r="V21" s="229">
        <v>7.2747111638030689E-3</v>
      </c>
      <c r="W21" s="229">
        <v>1.160605243194854E-2</v>
      </c>
      <c r="X21" s="229">
        <v>1.183690331978958E-2</v>
      </c>
      <c r="Y21" s="229">
        <v>3.1254677243005492E-2</v>
      </c>
      <c r="DA21" s="73" t="s">
        <v>2040</v>
      </c>
    </row>
    <row r="22" spans="1:105" ht="12" customHeight="1" x14ac:dyDescent="0.25">
      <c r="A22" s="64" t="s">
        <v>159</v>
      </c>
      <c r="B22" s="229">
        <v>8.2219250895193524E-2</v>
      </c>
      <c r="C22" s="229">
        <v>8.3010436396918116E-2</v>
      </c>
      <c r="D22" s="229">
        <v>7.3901148083518498E-2</v>
      </c>
      <c r="E22" s="229">
        <v>7.7677126271238128E-2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8.5270290832513886E-3</v>
      </c>
      <c r="R22" s="229">
        <v>4.8449802117177714E-3</v>
      </c>
      <c r="S22" s="229">
        <v>7.8681854334465579E-3</v>
      </c>
      <c r="T22" s="229">
        <v>9.0905124067702653E-3</v>
      </c>
      <c r="U22" s="229">
        <v>1.077221998752494E-2</v>
      </c>
      <c r="V22" s="229">
        <v>7.9250246250606709E-3</v>
      </c>
      <c r="W22" s="229">
        <v>4.6720967730168256E-3</v>
      </c>
      <c r="X22" s="229">
        <v>3.6697540827750961E-3</v>
      </c>
      <c r="Y22" s="229">
        <v>5.5962135926208006E-3</v>
      </c>
      <c r="DA22" s="73" t="s">
        <v>2041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1.8842503828201941E-5</v>
      </c>
      <c r="Y24" s="229">
        <v>9.8798464772789548E-5</v>
      </c>
      <c r="DA24" s="73" t="s">
        <v>2043</v>
      </c>
    </row>
    <row r="25" spans="1:105" ht="12" customHeight="1" x14ac:dyDescent="0.25">
      <c r="A25" s="64" t="s">
        <v>35</v>
      </c>
      <c r="B25" s="229">
        <v>29.70870147951879</v>
      </c>
      <c r="C25" s="229">
        <v>28.266018117950519</v>
      </c>
      <c r="D25" s="229">
        <v>26.514372965503359</v>
      </c>
      <c r="E25" s="229">
        <v>25.96939436406068</v>
      </c>
      <c r="F25" s="229">
        <v>24.597587957347059</v>
      </c>
      <c r="G25" s="229">
        <v>25.523613671479989</v>
      </c>
      <c r="H25" s="229">
        <v>35.29961734955284</v>
      </c>
      <c r="I25" s="229">
        <v>25.561229208321169</v>
      </c>
      <c r="J25" s="229">
        <v>23.77772867082103</v>
      </c>
      <c r="K25" s="229">
        <v>13.08428489437344</v>
      </c>
      <c r="L25" s="229">
        <v>18.169806704555761</v>
      </c>
      <c r="M25" s="229">
        <v>5.9633105362927354</v>
      </c>
      <c r="N25" s="229">
        <v>6.931243699145778</v>
      </c>
      <c r="O25" s="229">
        <v>7.1815213338165371</v>
      </c>
      <c r="P25" s="229">
        <v>7.3140879609251463</v>
      </c>
      <c r="Q25" s="229">
        <v>8.8054201954855866</v>
      </c>
      <c r="R25" s="229">
        <v>5.959951314863293</v>
      </c>
      <c r="S25" s="229">
        <v>6.9290755949684302</v>
      </c>
      <c r="T25" s="229">
        <v>6.3131941476899973</v>
      </c>
      <c r="U25" s="229">
        <v>5.4969738572688502</v>
      </c>
      <c r="V25" s="229">
        <v>6.0326466689860094</v>
      </c>
      <c r="W25" s="229">
        <v>6.2120178558116539</v>
      </c>
      <c r="X25" s="229">
        <v>6.0762306568035571</v>
      </c>
      <c r="Y25" s="229">
        <v>6.1464199297888076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2.5839622008246469E-2</v>
      </c>
      <c r="R27" s="229">
        <v>1.2381721817473219E-2</v>
      </c>
      <c r="S27" s="229">
        <v>2.0580977055198742E-2</v>
      </c>
      <c r="T27" s="229">
        <v>1.71129457324057E-2</v>
      </c>
      <c r="U27" s="229">
        <v>3.2158971934361603E-2</v>
      </c>
      <c r="V27" s="229">
        <v>4.0274800891892081E-2</v>
      </c>
      <c r="W27" s="229">
        <v>5.2893427048159518E-2</v>
      </c>
      <c r="X27" s="229">
        <v>4.68822638437204E-2</v>
      </c>
      <c r="Y27" s="229">
        <v>0.30204833785530011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1103.315331669613</v>
      </c>
      <c r="C32" s="223">
        <v>1040.224727392688</v>
      </c>
      <c r="D32" s="223">
        <v>1100.163669360624</v>
      </c>
      <c r="E32" s="223">
        <v>1023.778484874992</v>
      </c>
      <c r="F32" s="223">
        <v>1009.187623284653</v>
      </c>
      <c r="G32" s="223">
        <v>1068.904525096357</v>
      </c>
      <c r="H32" s="223">
        <v>1034.157364191994</v>
      </c>
      <c r="I32" s="223">
        <v>945.59104233498829</v>
      </c>
      <c r="J32" s="223">
        <v>825.09423309165595</v>
      </c>
      <c r="K32" s="223">
        <v>743.75541412705184</v>
      </c>
      <c r="L32" s="223">
        <v>803.55626086694178</v>
      </c>
      <c r="M32" s="223">
        <v>729.12759382960405</v>
      </c>
      <c r="N32" s="223">
        <v>731.35062542875778</v>
      </c>
      <c r="O32" s="223">
        <v>733.04646566077463</v>
      </c>
      <c r="P32" s="223">
        <v>676.35968058719493</v>
      </c>
      <c r="Q32" s="223">
        <v>802.05653179091121</v>
      </c>
      <c r="R32" s="223">
        <v>804.88122956034226</v>
      </c>
      <c r="S32" s="223">
        <v>826.72304604946351</v>
      </c>
      <c r="T32" s="223">
        <v>789.12001459362727</v>
      </c>
      <c r="U32" s="223">
        <v>715.01182978134773</v>
      </c>
      <c r="V32" s="223">
        <v>711.57224109030108</v>
      </c>
      <c r="W32" s="223">
        <v>726.98172067573546</v>
      </c>
      <c r="X32" s="223">
        <v>687.51610948796065</v>
      </c>
      <c r="Y32" s="223">
        <v>569.58491819590915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13.64267697468032</v>
      </c>
      <c r="C37" s="260">
        <v>12.74568243174692</v>
      </c>
      <c r="D37" s="260">
        <v>13.141357029353641</v>
      </c>
      <c r="E37" s="260">
        <v>12.48702158997421</v>
      </c>
      <c r="F37" s="260">
        <v>12.67511752730279</v>
      </c>
      <c r="G37" s="260">
        <v>12.93945223091767</v>
      </c>
      <c r="H37" s="260">
        <v>12.103642083916929</v>
      </c>
      <c r="I37" s="260">
        <v>10.047141380477511</v>
      </c>
      <c r="J37" s="260">
        <v>8.0123345416804224</v>
      </c>
      <c r="K37" s="260">
        <v>8.5160273685562853</v>
      </c>
      <c r="L37" s="260">
        <v>10.18166306111906</v>
      </c>
      <c r="M37" s="260">
        <v>9.3737661975033397</v>
      </c>
      <c r="N37" s="260">
        <v>9.4202401050459521</v>
      </c>
      <c r="O37" s="260">
        <v>9.2886494446675147</v>
      </c>
      <c r="P37" s="260">
        <v>7.8294853128537234</v>
      </c>
      <c r="Q37" s="260">
        <v>7.8499712852047621</v>
      </c>
      <c r="R37" s="260">
        <v>7.9376787926506962</v>
      </c>
      <c r="S37" s="260">
        <v>7.6470581874726848</v>
      </c>
      <c r="T37" s="260">
        <v>7.3001206679071862</v>
      </c>
      <c r="U37" s="260">
        <v>6.3206195032017041</v>
      </c>
      <c r="V37" s="260">
        <v>6.4679679801786616</v>
      </c>
      <c r="W37" s="260">
        <v>6.3253614826492894</v>
      </c>
      <c r="X37" s="260">
        <v>5.9058494866624889</v>
      </c>
      <c r="Y37" s="260">
        <v>4.4493183989440164</v>
      </c>
      <c r="DA37" s="68" t="s">
        <v>2055</v>
      </c>
    </row>
    <row r="38" spans="1:105" ht="12" customHeight="1" x14ac:dyDescent="0.25">
      <c r="A38" s="37" t="s">
        <v>159</v>
      </c>
      <c r="B38" s="226">
        <v>3.7652098477042747E-2</v>
      </c>
      <c r="C38" s="226">
        <v>3.7321372716794282E-2</v>
      </c>
      <c r="D38" s="226">
        <v>3.6525927470725778E-2</v>
      </c>
      <c r="E38" s="226">
        <v>3.7238579897787318E-2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7.5944332029857084E-3</v>
      </c>
      <c r="R38" s="226">
        <v>6.4474786354595526E-3</v>
      </c>
      <c r="S38" s="226">
        <v>8.6736282928193305E-3</v>
      </c>
      <c r="T38" s="226">
        <v>1.0496496293717119E-2</v>
      </c>
      <c r="U38" s="226">
        <v>1.2362062954769741E-2</v>
      </c>
      <c r="V38" s="226">
        <v>8.4857540174938621E-3</v>
      </c>
      <c r="W38" s="226">
        <v>4.7537678727187843E-3</v>
      </c>
      <c r="X38" s="226">
        <v>3.564699057755678E-3</v>
      </c>
      <c r="Y38" s="226">
        <v>4.0473457028970834E-3</v>
      </c>
      <c r="DA38" s="69" t="s">
        <v>2056</v>
      </c>
    </row>
    <row r="39" spans="1:105" ht="12" customHeight="1" x14ac:dyDescent="0.25">
      <c r="A39" s="37" t="s">
        <v>35</v>
      </c>
      <c r="B39" s="226">
        <v>13.605024876203281</v>
      </c>
      <c r="C39" s="226">
        <v>12.708361059030119</v>
      </c>
      <c r="D39" s="226">
        <v>13.104831101882921</v>
      </c>
      <c r="E39" s="226">
        <v>12.44978301007642</v>
      </c>
      <c r="F39" s="226">
        <v>12.67511752730279</v>
      </c>
      <c r="G39" s="226">
        <v>12.93945223091767</v>
      </c>
      <c r="H39" s="226">
        <v>12.103642083916929</v>
      </c>
      <c r="I39" s="226">
        <v>10.047141380477511</v>
      </c>
      <c r="J39" s="226">
        <v>8.0123345416804224</v>
      </c>
      <c r="K39" s="226">
        <v>8.5160273685562853</v>
      </c>
      <c r="L39" s="226">
        <v>10.18166306111906</v>
      </c>
      <c r="M39" s="226">
        <v>9.3737661975033397</v>
      </c>
      <c r="N39" s="226">
        <v>9.4202401050459521</v>
      </c>
      <c r="O39" s="226">
        <v>9.2886494446675147</v>
      </c>
      <c r="P39" s="226">
        <v>7.8294853128537234</v>
      </c>
      <c r="Q39" s="226">
        <v>7.8423768520017756</v>
      </c>
      <c r="R39" s="226">
        <v>7.9312313140152364</v>
      </c>
      <c r="S39" s="226">
        <v>7.6383845591798654</v>
      </c>
      <c r="T39" s="226">
        <v>7.2896241716134691</v>
      </c>
      <c r="U39" s="226">
        <v>6.3082574402469342</v>
      </c>
      <c r="V39" s="226">
        <v>6.4594822261611684</v>
      </c>
      <c r="W39" s="226">
        <v>6.3206077147765702</v>
      </c>
      <c r="X39" s="226">
        <v>5.9022847876047333</v>
      </c>
      <c r="Y39" s="226">
        <v>4.445271053241119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31.584714628838611</v>
      </c>
      <c r="C43" s="261">
        <f t="shared" si="1"/>
        <v>29.782001303215711</v>
      </c>
      <c r="D43" s="261">
        <f t="shared" si="1"/>
        <v>31.50789311105132</v>
      </c>
      <c r="E43" s="261">
        <f t="shared" si="1"/>
        <v>29.31279603724688</v>
      </c>
      <c r="F43" s="261">
        <f t="shared" si="1"/>
        <v>28.884420456734791</v>
      </c>
      <c r="G43" s="261">
        <f t="shared" si="1"/>
        <v>30.607683271462019</v>
      </c>
      <c r="H43" s="261">
        <f t="shared" si="1"/>
        <v>29.62474556835005</v>
      </c>
      <c r="I43" s="261">
        <f t="shared" si="1"/>
        <v>27.117214520420621</v>
      </c>
      <c r="J43" s="261">
        <f t="shared" si="1"/>
        <v>23.68353329130364</v>
      </c>
      <c r="K43" s="261">
        <f t="shared" si="1"/>
        <v>21.311286572710021</v>
      </c>
      <c r="L43" s="261">
        <f t="shared" si="1"/>
        <v>22.99636515379196</v>
      </c>
      <c r="M43" s="261">
        <f t="shared" si="1"/>
        <v>20.862429786437701</v>
      </c>
      <c r="N43" s="261">
        <f t="shared" si="1"/>
        <v>20.925518415180061</v>
      </c>
      <c r="O43" s="261">
        <f t="shared" si="1"/>
        <v>20.97848742655383</v>
      </c>
      <c r="P43" s="261">
        <f t="shared" si="1"/>
        <v>19.37768681954612</v>
      </c>
      <c r="Q43" s="261">
        <f t="shared" si="1"/>
        <v>23.020480014658169</v>
      </c>
      <c r="R43" s="261">
        <f t="shared" si="1"/>
        <v>23.099813065730189</v>
      </c>
      <c r="S43" s="261">
        <f t="shared" si="1"/>
        <v>23.741332981506989</v>
      </c>
      <c r="T43" s="261">
        <f t="shared" si="1"/>
        <v>22.66144620074552</v>
      </c>
      <c r="U43" s="261">
        <f t="shared" si="1"/>
        <v>20.541774210960771</v>
      </c>
      <c r="V43" s="261">
        <f t="shared" si="1"/>
        <v>20.43780501768472</v>
      </c>
      <c r="W43" s="261">
        <f t="shared" si="1"/>
        <v>20.88859012153873</v>
      </c>
      <c r="X43" s="261">
        <f t="shared" si="1"/>
        <v>19.756819130472419</v>
      </c>
      <c r="Y43" s="261">
        <f t="shared" si="1"/>
        <v>16.380742023100449</v>
      </c>
      <c r="DA43" s="70"/>
    </row>
    <row r="44" spans="1:105" ht="12" customHeight="1" x14ac:dyDescent="0.25">
      <c r="A44" s="60" t="s">
        <v>1884</v>
      </c>
      <c r="B44" s="262">
        <v>31.584714628838611</v>
      </c>
      <c r="C44" s="262">
        <v>29.782001303215711</v>
      </c>
      <c r="D44" s="262">
        <v>31.50789311105132</v>
      </c>
      <c r="E44" s="262">
        <v>29.31279603724688</v>
      </c>
      <c r="F44" s="262">
        <v>28.884420456734791</v>
      </c>
      <c r="G44" s="262">
        <v>30.607683271462019</v>
      </c>
      <c r="H44" s="262">
        <v>29.62474556835005</v>
      </c>
      <c r="I44" s="262">
        <v>27.117214520420621</v>
      </c>
      <c r="J44" s="262">
        <v>23.68353329130364</v>
      </c>
      <c r="K44" s="262">
        <v>21.311286572710021</v>
      </c>
      <c r="L44" s="262">
        <v>22.99636515379196</v>
      </c>
      <c r="M44" s="262">
        <v>20.862429786437701</v>
      </c>
      <c r="N44" s="262">
        <v>20.925518415180061</v>
      </c>
      <c r="O44" s="262">
        <v>20.97848742655383</v>
      </c>
      <c r="P44" s="262">
        <v>19.37768681954612</v>
      </c>
      <c r="Q44" s="262">
        <v>23.020480014658169</v>
      </c>
      <c r="R44" s="262">
        <v>23.099813065730189</v>
      </c>
      <c r="S44" s="262">
        <v>23.741332981506989</v>
      </c>
      <c r="T44" s="262">
        <v>22.66144620074552</v>
      </c>
      <c r="U44" s="262">
        <v>20.541774210960771</v>
      </c>
      <c r="V44" s="262">
        <v>20.43780501768472</v>
      </c>
      <c r="W44" s="262">
        <v>20.88859012153873</v>
      </c>
      <c r="X44" s="262">
        <v>19.756819130472419</v>
      </c>
      <c r="Y44" s="262">
        <v>16.380742023100449</v>
      </c>
      <c r="DA44" s="72" t="s">
        <v>2061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8.0454707555964858E-2</v>
      </c>
      <c r="C47" s="229">
        <v>8.0434632119836355E-2</v>
      </c>
      <c r="D47" s="229">
        <v>8.0681391109221373E-2</v>
      </c>
      <c r="E47" s="229">
        <v>8.0578775004016459E-2</v>
      </c>
      <c r="F47" s="229">
        <v>0</v>
      </c>
      <c r="G47" s="229">
        <v>0</v>
      </c>
      <c r="H47" s="229">
        <v>7.9893098933050258E-2</v>
      </c>
      <c r="I47" s="229">
        <v>8.0455140179998261E-2</v>
      </c>
      <c r="J47" s="229">
        <v>8.0314727719723325E-2</v>
      </c>
      <c r="K47" s="229">
        <v>0</v>
      </c>
      <c r="L47" s="229">
        <v>0</v>
      </c>
      <c r="M47" s="229">
        <v>8.1978018199626829E-2</v>
      </c>
      <c r="N47" s="229">
        <v>0</v>
      </c>
      <c r="O47" s="229">
        <v>0</v>
      </c>
      <c r="P47" s="229">
        <v>0</v>
      </c>
      <c r="Q47" s="229">
        <v>3.4746752303029989E-2</v>
      </c>
      <c r="R47" s="229">
        <v>4.2256880234360708E-2</v>
      </c>
      <c r="S47" s="229">
        <v>4.2704815461361997E-2</v>
      </c>
      <c r="T47" s="229">
        <v>3.247368618265499E-2</v>
      </c>
      <c r="U47" s="229">
        <v>3.5436017286731951E-2</v>
      </c>
      <c r="V47" s="229">
        <v>2.44211840242918E-2</v>
      </c>
      <c r="W47" s="229">
        <v>3.8596841378873502E-2</v>
      </c>
      <c r="X47" s="229">
        <v>3.80963239618336E-2</v>
      </c>
      <c r="Y47" s="229">
        <v>7.8942453413465036E-2</v>
      </c>
      <c r="DA47" s="73" t="s">
        <v>2064</v>
      </c>
    </row>
    <row r="48" spans="1:105" ht="12" customHeight="1" x14ac:dyDescent="0.25">
      <c r="A48" s="64" t="s">
        <v>159</v>
      </c>
      <c r="B48" s="229">
        <v>8.6947854823798632E-2</v>
      </c>
      <c r="C48" s="229">
        <v>8.6970881782181084E-2</v>
      </c>
      <c r="D48" s="229">
        <v>8.7350800478647975E-2</v>
      </c>
      <c r="E48" s="229">
        <v>8.7175812924317753E-2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2.2172482145749441E-2</v>
      </c>
      <c r="R48" s="229">
        <v>1.8689991018098779E-2</v>
      </c>
      <c r="S48" s="229">
        <v>2.680050843209621E-2</v>
      </c>
      <c r="T48" s="229">
        <v>3.2449290640319588E-2</v>
      </c>
      <c r="U48" s="229">
        <v>3.9874110512617932E-2</v>
      </c>
      <c r="V48" s="229">
        <v>2.660428440494576E-2</v>
      </c>
      <c r="W48" s="229">
        <v>1.553742576230994E-2</v>
      </c>
      <c r="X48" s="229">
        <v>1.181087118992764E-2</v>
      </c>
      <c r="Y48" s="229">
        <v>1.413480700480225E-2</v>
      </c>
      <c r="DA48" s="73" t="s">
        <v>2065</v>
      </c>
    </row>
    <row r="49" spans="1:105" ht="12" customHeight="1" x14ac:dyDescent="0.25">
      <c r="A49" s="64" t="s">
        <v>32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6.0643405686279731E-5</v>
      </c>
      <c r="Y50" s="229">
        <v>2.4954323290582822E-4</v>
      </c>
      <c r="DA50" s="73" t="s">
        <v>2067</v>
      </c>
    </row>
    <row r="51" spans="1:105" ht="12" customHeight="1" x14ac:dyDescent="0.25">
      <c r="A51" s="64" t="s">
        <v>35</v>
      </c>
      <c r="B51" s="229">
        <v>31.417312066458852</v>
      </c>
      <c r="C51" s="229">
        <v>29.61459578931369</v>
      </c>
      <c r="D51" s="229">
        <v>31.339860919463451</v>
      </c>
      <c r="E51" s="229">
        <v>29.145041449318551</v>
      </c>
      <c r="F51" s="229">
        <v>28.884420456734791</v>
      </c>
      <c r="G51" s="229">
        <v>30.607683271462019</v>
      </c>
      <c r="H51" s="229">
        <v>29.544852469416998</v>
      </c>
      <c r="I51" s="229">
        <v>27.036759380240621</v>
      </c>
      <c r="J51" s="229">
        <v>23.603218563583919</v>
      </c>
      <c r="K51" s="229">
        <v>21.311286572710021</v>
      </c>
      <c r="L51" s="229">
        <v>22.99636515379196</v>
      </c>
      <c r="M51" s="229">
        <v>20.78045176823808</v>
      </c>
      <c r="N51" s="229">
        <v>20.925518415180061</v>
      </c>
      <c r="O51" s="229">
        <v>20.97848742655383</v>
      </c>
      <c r="P51" s="229">
        <v>19.37768681954612</v>
      </c>
      <c r="Q51" s="229">
        <v>22.896371076499321</v>
      </c>
      <c r="R51" s="229">
        <v>22.991102476269461</v>
      </c>
      <c r="S51" s="229">
        <v>23.601725007672929</v>
      </c>
      <c r="T51" s="229">
        <v>22.535437233943661</v>
      </c>
      <c r="U51" s="229">
        <v>20.347425444666481</v>
      </c>
      <c r="V51" s="229">
        <v>20.251577160875229</v>
      </c>
      <c r="W51" s="229">
        <v>20.658554597210131</v>
      </c>
      <c r="X51" s="229">
        <v>19.555963693765161</v>
      </c>
      <c r="Y51" s="229">
        <v>15.52450742634152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6.7189703710063942E-2</v>
      </c>
      <c r="R53" s="229">
        <v>4.7763718208278308E-2</v>
      </c>
      <c r="S53" s="229">
        <v>7.0102649940600059E-2</v>
      </c>
      <c r="T53" s="229">
        <v>6.1085989978879651E-2</v>
      </c>
      <c r="U53" s="229">
        <v>0.11903863849493659</v>
      </c>
      <c r="V53" s="229">
        <v>0.13520238838024529</v>
      </c>
      <c r="W53" s="229">
        <v>0.17590125718741731</v>
      </c>
      <c r="X53" s="229">
        <v>0.15088759814980729</v>
      </c>
      <c r="Y53" s="229">
        <v>0.7629077931077578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947.54143886515874</v>
      </c>
      <c r="C56" s="261">
        <f t="shared" si="2"/>
        <v>893.46003909647095</v>
      </c>
      <c r="D56" s="261">
        <f t="shared" si="2"/>
        <v>945.2367933315395</v>
      </c>
      <c r="E56" s="261">
        <f t="shared" si="2"/>
        <v>879.38388111740687</v>
      </c>
      <c r="F56" s="261">
        <f t="shared" si="2"/>
        <v>866.53261370204416</v>
      </c>
      <c r="G56" s="261">
        <f t="shared" si="2"/>
        <v>918.23049814386093</v>
      </c>
      <c r="H56" s="261">
        <f t="shared" si="2"/>
        <v>888.74236705050146</v>
      </c>
      <c r="I56" s="261">
        <f t="shared" si="2"/>
        <v>813.51643561261824</v>
      </c>
      <c r="J56" s="261">
        <f t="shared" si="2"/>
        <v>710.50599873910937</v>
      </c>
      <c r="K56" s="261">
        <f t="shared" si="2"/>
        <v>639.33859718130066</v>
      </c>
      <c r="L56" s="261">
        <f t="shared" si="2"/>
        <v>689.89095461375905</v>
      </c>
      <c r="M56" s="261">
        <f t="shared" si="2"/>
        <v>625.87289359313115</v>
      </c>
      <c r="N56" s="261">
        <f t="shared" si="2"/>
        <v>627.7655524554018</v>
      </c>
      <c r="O56" s="261">
        <f t="shared" si="2"/>
        <v>629.35462279661499</v>
      </c>
      <c r="P56" s="261">
        <f t="shared" si="2"/>
        <v>581.33060458638386</v>
      </c>
      <c r="Q56" s="261">
        <f t="shared" si="2"/>
        <v>690.61440043974483</v>
      </c>
      <c r="R56" s="261">
        <f t="shared" si="2"/>
        <v>692.99439197190588</v>
      </c>
      <c r="S56" s="261">
        <f t="shared" si="2"/>
        <v>712.23998944520974</v>
      </c>
      <c r="T56" s="261">
        <f t="shared" si="2"/>
        <v>679.84338602236551</v>
      </c>
      <c r="U56" s="261">
        <f t="shared" si="2"/>
        <v>616.25322632882285</v>
      </c>
      <c r="V56" s="261">
        <f t="shared" si="2"/>
        <v>613.13415053054132</v>
      </c>
      <c r="W56" s="261">
        <f t="shared" si="2"/>
        <v>626.65770364616208</v>
      </c>
      <c r="X56" s="261">
        <f t="shared" si="2"/>
        <v>592.70457391417233</v>
      </c>
      <c r="Y56" s="261">
        <f t="shared" si="2"/>
        <v>491.42226069301341</v>
      </c>
      <c r="DA56" s="70"/>
    </row>
    <row r="57" spans="1:105" ht="12" customHeight="1" x14ac:dyDescent="0.25">
      <c r="A57" s="60" t="s">
        <v>1899</v>
      </c>
      <c r="B57" s="262">
        <v>947.54143886515874</v>
      </c>
      <c r="C57" s="262">
        <v>893.46003909647095</v>
      </c>
      <c r="D57" s="262">
        <v>945.2367933315395</v>
      </c>
      <c r="E57" s="262">
        <v>879.38388111740687</v>
      </c>
      <c r="F57" s="262">
        <v>866.53261370204416</v>
      </c>
      <c r="G57" s="262">
        <v>918.23049814386093</v>
      </c>
      <c r="H57" s="262">
        <v>888.74236705050146</v>
      </c>
      <c r="I57" s="262">
        <v>813.51643561261824</v>
      </c>
      <c r="J57" s="262">
        <v>710.50599873910937</v>
      </c>
      <c r="K57" s="262">
        <v>639.33859718130066</v>
      </c>
      <c r="L57" s="262">
        <v>689.89095461375905</v>
      </c>
      <c r="M57" s="262">
        <v>625.87289359313115</v>
      </c>
      <c r="N57" s="262">
        <v>627.7655524554018</v>
      </c>
      <c r="O57" s="262">
        <v>629.35462279661499</v>
      </c>
      <c r="P57" s="262">
        <v>581.33060458638386</v>
      </c>
      <c r="Q57" s="262">
        <v>690.61440043974483</v>
      </c>
      <c r="R57" s="262">
        <v>692.99439197190588</v>
      </c>
      <c r="S57" s="262">
        <v>712.23998944520974</v>
      </c>
      <c r="T57" s="262">
        <v>679.84338602236551</v>
      </c>
      <c r="U57" s="262">
        <v>616.25322632882285</v>
      </c>
      <c r="V57" s="262">
        <v>613.13415053054132</v>
      </c>
      <c r="W57" s="262">
        <v>626.65770364616208</v>
      </c>
      <c r="X57" s="262">
        <v>592.70457391417233</v>
      </c>
      <c r="Y57" s="262">
        <v>491.42226069301341</v>
      </c>
      <c r="DA57" s="72" t="s">
        <v>2073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2.413641226678946</v>
      </c>
      <c r="C60" s="229">
        <v>2.4130389635950902</v>
      </c>
      <c r="D60" s="229">
        <v>2.420441733276641</v>
      </c>
      <c r="E60" s="229">
        <v>2.4173632501204949</v>
      </c>
      <c r="F60" s="229">
        <v>0</v>
      </c>
      <c r="G60" s="229">
        <v>0</v>
      </c>
      <c r="H60" s="229">
        <v>2.396792967991507</v>
      </c>
      <c r="I60" s="229">
        <v>2.413654205399947</v>
      </c>
      <c r="J60" s="229">
        <v>2.409441831591701</v>
      </c>
      <c r="K60" s="229">
        <v>0</v>
      </c>
      <c r="L60" s="229">
        <v>0</v>
      </c>
      <c r="M60" s="229">
        <v>2.4593405459888049</v>
      </c>
      <c r="N60" s="229">
        <v>0</v>
      </c>
      <c r="O60" s="229">
        <v>0</v>
      </c>
      <c r="P60" s="229">
        <v>0</v>
      </c>
      <c r="Q60" s="229">
        <v>1.0424025690909</v>
      </c>
      <c r="R60" s="229">
        <v>1.267706407030821</v>
      </c>
      <c r="S60" s="229">
        <v>1.28114446384086</v>
      </c>
      <c r="T60" s="229">
        <v>0.97421058547965</v>
      </c>
      <c r="U60" s="229">
        <v>1.063080518601959</v>
      </c>
      <c r="V60" s="229">
        <v>0.73263552072875426</v>
      </c>
      <c r="W60" s="229">
        <v>1.1579052413662061</v>
      </c>
      <c r="X60" s="229">
        <v>1.142889718855008</v>
      </c>
      <c r="Y60" s="229">
        <v>2.368273602403951</v>
      </c>
      <c r="DA60" s="73" t="s">
        <v>2076</v>
      </c>
    </row>
    <row r="61" spans="1:105" ht="12" customHeight="1" x14ac:dyDescent="0.25">
      <c r="A61" s="64" t="s">
        <v>159</v>
      </c>
      <c r="B61" s="229">
        <v>2.6084356447139601</v>
      </c>
      <c r="C61" s="229">
        <v>2.6091264534654321</v>
      </c>
      <c r="D61" s="229">
        <v>2.620524014359439</v>
      </c>
      <c r="E61" s="229">
        <v>2.6152743877295341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0.66517446437248307</v>
      </c>
      <c r="R61" s="229">
        <v>0.56069973054296351</v>
      </c>
      <c r="S61" s="229">
        <v>0.80401525296288645</v>
      </c>
      <c r="T61" s="229">
        <v>0.97347871920958795</v>
      </c>
      <c r="U61" s="229">
        <v>1.196223315378538</v>
      </c>
      <c r="V61" s="229">
        <v>0.79812853214837265</v>
      </c>
      <c r="W61" s="229">
        <v>0.46612277286929837</v>
      </c>
      <c r="X61" s="229">
        <v>0.35432613569782923</v>
      </c>
      <c r="Y61" s="229">
        <v>0.42404421014406718</v>
      </c>
      <c r="DA61" s="73" t="s">
        <v>2077</v>
      </c>
    </row>
    <row r="62" spans="1:105" ht="12" customHeight="1" x14ac:dyDescent="0.25">
      <c r="A62" s="64" t="s">
        <v>32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1.819302170588392E-3</v>
      </c>
      <c r="Y63" s="229">
        <v>7.4862969871748409E-3</v>
      </c>
      <c r="DA63" s="73" t="s">
        <v>2079</v>
      </c>
    </row>
    <row r="64" spans="1:105" ht="12" customHeight="1" x14ac:dyDescent="0.25">
      <c r="A64" s="64" t="s">
        <v>35</v>
      </c>
      <c r="B64" s="229">
        <v>942.51936199376587</v>
      </c>
      <c r="C64" s="229">
        <v>888.43787367941047</v>
      </c>
      <c r="D64" s="229">
        <v>940.19582758390345</v>
      </c>
      <c r="E64" s="229">
        <v>874.35124347955684</v>
      </c>
      <c r="F64" s="229">
        <v>866.53261370204416</v>
      </c>
      <c r="G64" s="229">
        <v>918.23049814386093</v>
      </c>
      <c r="H64" s="229">
        <v>886.34557408250998</v>
      </c>
      <c r="I64" s="229">
        <v>811.10278140721834</v>
      </c>
      <c r="J64" s="229">
        <v>708.09655690751765</v>
      </c>
      <c r="K64" s="229">
        <v>639.33859718130066</v>
      </c>
      <c r="L64" s="229">
        <v>689.89095461375905</v>
      </c>
      <c r="M64" s="229">
        <v>623.41355304714239</v>
      </c>
      <c r="N64" s="229">
        <v>627.7655524554018</v>
      </c>
      <c r="O64" s="229">
        <v>629.35462279661499</v>
      </c>
      <c r="P64" s="229">
        <v>581.33060458638386</v>
      </c>
      <c r="Q64" s="229">
        <v>686.89113229497957</v>
      </c>
      <c r="R64" s="229">
        <v>689.7330742880838</v>
      </c>
      <c r="S64" s="229">
        <v>708.05175023018796</v>
      </c>
      <c r="T64" s="229">
        <v>676.06311701830987</v>
      </c>
      <c r="U64" s="229">
        <v>610.42276333999416</v>
      </c>
      <c r="V64" s="229">
        <v>607.54731482625687</v>
      </c>
      <c r="W64" s="229">
        <v>619.75663791630404</v>
      </c>
      <c r="X64" s="229">
        <v>586.67891081295477</v>
      </c>
      <c r="Y64" s="229">
        <v>465.73522279024547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2.0156911113019178</v>
      </c>
      <c r="R66" s="229">
        <v>1.432911546248349</v>
      </c>
      <c r="S66" s="229">
        <v>2.1030794982180021</v>
      </c>
      <c r="T66" s="229">
        <v>1.8325796993663901</v>
      </c>
      <c r="U66" s="229">
        <v>3.571159154848099</v>
      </c>
      <c r="V66" s="229">
        <v>4.0560716514073576</v>
      </c>
      <c r="W66" s="229">
        <v>5.277037715622523</v>
      </c>
      <c r="X66" s="229">
        <v>4.5266279444942201</v>
      </c>
      <c r="Y66" s="229">
        <v>22.887233793232721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110.5465012009349</v>
      </c>
      <c r="C69" s="261">
        <f t="shared" si="3"/>
        <v>104.23700456125469</v>
      </c>
      <c r="D69" s="261">
        <f t="shared" si="3"/>
        <v>110.2776258886794</v>
      </c>
      <c r="E69" s="261">
        <f t="shared" si="3"/>
        <v>102.5947861303639</v>
      </c>
      <c r="F69" s="261">
        <f t="shared" si="3"/>
        <v>101.09547159857151</v>
      </c>
      <c r="G69" s="261">
        <f t="shared" si="3"/>
        <v>107.1268914501168</v>
      </c>
      <c r="H69" s="261">
        <f t="shared" si="3"/>
        <v>103.68660948922491</v>
      </c>
      <c r="I69" s="261">
        <f t="shared" si="3"/>
        <v>94.910250821471919</v>
      </c>
      <c r="J69" s="261">
        <f t="shared" si="3"/>
        <v>82.892366519562586</v>
      </c>
      <c r="K69" s="261">
        <f t="shared" si="3"/>
        <v>74.589503004484868</v>
      </c>
      <c r="L69" s="261">
        <f t="shared" si="3"/>
        <v>80.487278038271668</v>
      </c>
      <c r="M69" s="261">
        <f t="shared" si="3"/>
        <v>73.018504252531798</v>
      </c>
      <c r="N69" s="261">
        <f t="shared" si="3"/>
        <v>73.239314453130007</v>
      </c>
      <c r="O69" s="261">
        <f t="shared" si="3"/>
        <v>73.424705992938243</v>
      </c>
      <c r="P69" s="261">
        <f t="shared" si="3"/>
        <v>67.821903868411255</v>
      </c>
      <c r="Q69" s="261">
        <f t="shared" si="3"/>
        <v>80.571680051303431</v>
      </c>
      <c r="R69" s="261">
        <f t="shared" si="3"/>
        <v>80.849345730055475</v>
      </c>
      <c r="S69" s="261">
        <f t="shared" si="3"/>
        <v>83.094665435274251</v>
      </c>
      <c r="T69" s="261">
        <f t="shared" si="3"/>
        <v>79.315061702609086</v>
      </c>
      <c r="U69" s="261">
        <f t="shared" si="3"/>
        <v>71.896209738362515</v>
      </c>
      <c r="V69" s="261">
        <f t="shared" si="3"/>
        <v>71.532317561896335</v>
      </c>
      <c r="W69" s="261">
        <f t="shared" si="3"/>
        <v>73.1100654253854</v>
      </c>
      <c r="X69" s="261">
        <f t="shared" si="3"/>
        <v>69.148866956653308</v>
      </c>
      <c r="Y69" s="261">
        <f t="shared" si="3"/>
        <v>57.3325970808514</v>
      </c>
      <c r="DA69" s="70"/>
    </row>
    <row r="70" spans="1:105" ht="12" customHeight="1" x14ac:dyDescent="0.25">
      <c r="A70" s="60" t="s">
        <v>1914</v>
      </c>
      <c r="B70" s="262">
        <v>110.5465012009349</v>
      </c>
      <c r="C70" s="262">
        <v>104.23700456125469</v>
      </c>
      <c r="D70" s="262">
        <v>110.2776258886794</v>
      </c>
      <c r="E70" s="262">
        <v>102.5947861303639</v>
      </c>
      <c r="F70" s="262">
        <v>101.09547159857151</v>
      </c>
      <c r="G70" s="262">
        <v>107.1268914501168</v>
      </c>
      <c r="H70" s="262">
        <v>103.68660948922491</v>
      </c>
      <c r="I70" s="262">
        <v>94.910250821471919</v>
      </c>
      <c r="J70" s="262">
        <v>82.892366519562586</v>
      </c>
      <c r="K70" s="262">
        <v>74.589503004484868</v>
      </c>
      <c r="L70" s="262">
        <v>80.487278038271668</v>
      </c>
      <c r="M70" s="262">
        <v>73.018504252531798</v>
      </c>
      <c r="N70" s="262">
        <v>73.239314453130007</v>
      </c>
      <c r="O70" s="262">
        <v>73.424705992938243</v>
      </c>
      <c r="P70" s="262">
        <v>67.821903868411255</v>
      </c>
      <c r="Q70" s="262">
        <v>80.571680051303431</v>
      </c>
      <c r="R70" s="262">
        <v>80.849345730055475</v>
      </c>
      <c r="S70" s="262">
        <v>83.094665435274251</v>
      </c>
      <c r="T70" s="262">
        <v>79.315061702609086</v>
      </c>
      <c r="U70" s="262">
        <v>71.896209738362515</v>
      </c>
      <c r="V70" s="262">
        <v>71.532317561896335</v>
      </c>
      <c r="W70" s="262">
        <v>73.1100654253854</v>
      </c>
      <c r="X70" s="262">
        <v>69.148866956653308</v>
      </c>
      <c r="Y70" s="262">
        <v>57.3325970808514</v>
      </c>
      <c r="DA70" s="72" t="s">
        <v>2085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0.28159147644587629</v>
      </c>
      <c r="C73" s="229">
        <v>0.28152121241942651</v>
      </c>
      <c r="D73" s="229">
        <v>0.28238486888227421</v>
      </c>
      <c r="E73" s="229">
        <v>0.28202571251405689</v>
      </c>
      <c r="F73" s="229">
        <v>0</v>
      </c>
      <c r="G73" s="229">
        <v>0</v>
      </c>
      <c r="H73" s="229">
        <v>0.2796258462656751</v>
      </c>
      <c r="I73" s="229">
        <v>0.28159299062999321</v>
      </c>
      <c r="J73" s="229">
        <v>0.28110154701903101</v>
      </c>
      <c r="K73" s="229">
        <v>0</v>
      </c>
      <c r="L73" s="229">
        <v>0</v>
      </c>
      <c r="M73" s="229">
        <v>0.28692306369869319</v>
      </c>
      <c r="N73" s="229">
        <v>0</v>
      </c>
      <c r="O73" s="229">
        <v>0</v>
      </c>
      <c r="P73" s="229">
        <v>0</v>
      </c>
      <c r="Q73" s="229">
        <v>0.1216136330606047</v>
      </c>
      <c r="R73" s="229">
        <v>0.1478990808202621</v>
      </c>
      <c r="S73" s="229">
        <v>0.14946685411476651</v>
      </c>
      <c r="T73" s="229">
        <v>0.11365790163929219</v>
      </c>
      <c r="U73" s="229">
        <v>0.12402606050356151</v>
      </c>
      <c r="V73" s="229">
        <v>8.5474144085021103E-2</v>
      </c>
      <c r="W73" s="229">
        <v>0.13508894482605691</v>
      </c>
      <c r="X73" s="229">
        <v>0.1333371338664173</v>
      </c>
      <c r="Y73" s="229">
        <v>0.27629858694712678</v>
      </c>
      <c r="DA73" s="73" t="s">
        <v>2088</v>
      </c>
    </row>
    <row r="74" spans="1:105" ht="12" customHeight="1" x14ac:dyDescent="0.25">
      <c r="A74" s="64" t="s">
        <v>159</v>
      </c>
      <c r="B74" s="229">
        <v>0.30431749188329438</v>
      </c>
      <c r="C74" s="229">
        <v>0.30439808623763298</v>
      </c>
      <c r="D74" s="229">
        <v>0.30572780167526731</v>
      </c>
      <c r="E74" s="229">
        <v>0.30511534523511152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7.7603687510122865E-2</v>
      </c>
      <c r="R74" s="229">
        <v>6.5414968563345569E-2</v>
      </c>
      <c r="S74" s="229">
        <v>9.3801779512336494E-2</v>
      </c>
      <c r="T74" s="229">
        <v>0.1135725172411183</v>
      </c>
      <c r="U74" s="229">
        <v>0.13955938679416241</v>
      </c>
      <c r="V74" s="229">
        <v>9.3114995417309943E-2</v>
      </c>
      <c r="W74" s="229">
        <v>5.4380990168084682E-2</v>
      </c>
      <c r="X74" s="229">
        <v>4.1338049164746642E-2</v>
      </c>
      <c r="Y74" s="229">
        <v>4.9471824516807712E-2</v>
      </c>
      <c r="DA74" s="73" t="s">
        <v>2089</v>
      </c>
    </row>
    <row r="75" spans="1:105" ht="12" customHeight="1" x14ac:dyDescent="0.25">
      <c r="A75" s="64" t="s">
        <v>32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2.1225191990197859E-4</v>
      </c>
      <c r="Y76" s="229">
        <v>8.7340131517039585E-4</v>
      </c>
      <c r="DA76" s="73" t="s">
        <v>2091</v>
      </c>
    </row>
    <row r="77" spans="1:105" ht="12" customHeight="1" x14ac:dyDescent="0.25">
      <c r="A77" s="64" t="s">
        <v>35</v>
      </c>
      <c r="B77" s="229">
        <v>109.96059223260571</v>
      </c>
      <c r="C77" s="229">
        <v>103.6510852625976</v>
      </c>
      <c r="D77" s="229">
        <v>109.6895132181218</v>
      </c>
      <c r="E77" s="229">
        <v>102.00764507261469</v>
      </c>
      <c r="F77" s="229">
        <v>101.09547159857151</v>
      </c>
      <c r="G77" s="229">
        <v>107.1268914501168</v>
      </c>
      <c r="H77" s="229">
        <v>103.4069836429592</v>
      </c>
      <c r="I77" s="229">
        <v>94.628657830841931</v>
      </c>
      <c r="J77" s="229">
        <v>82.611264972543552</v>
      </c>
      <c r="K77" s="229">
        <v>74.589503004484868</v>
      </c>
      <c r="L77" s="229">
        <v>80.487278038271668</v>
      </c>
      <c r="M77" s="229">
        <v>72.731581188833104</v>
      </c>
      <c r="N77" s="229">
        <v>73.239314453130007</v>
      </c>
      <c r="O77" s="229">
        <v>73.424705992938243</v>
      </c>
      <c r="P77" s="229">
        <v>67.821903868411255</v>
      </c>
      <c r="Q77" s="229">
        <v>80.137298767747481</v>
      </c>
      <c r="R77" s="229">
        <v>80.468858666942893</v>
      </c>
      <c r="S77" s="229">
        <v>82.606037526855062</v>
      </c>
      <c r="T77" s="229">
        <v>78.874030318802596</v>
      </c>
      <c r="U77" s="229">
        <v>71.215989056332504</v>
      </c>
      <c r="V77" s="229">
        <v>70.880520063063145</v>
      </c>
      <c r="W77" s="229">
        <v>72.304941090235303</v>
      </c>
      <c r="X77" s="229">
        <v>68.445872928177906</v>
      </c>
      <c r="Y77" s="229">
        <v>54.335775992195153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0.23516396298522321</v>
      </c>
      <c r="R79" s="229">
        <v>0.16717301372897361</v>
      </c>
      <c r="S79" s="229">
        <v>0.24535927479209951</v>
      </c>
      <c r="T79" s="229">
        <v>0.21380096492607831</v>
      </c>
      <c r="U79" s="229">
        <v>0.41663523473227709</v>
      </c>
      <c r="V79" s="229">
        <v>0.47320835933085742</v>
      </c>
      <c r="W79" s="229">
        <v>0.61565440015595929</v>
      </c>
      <c r="X79" s="229">
        <v>0.52810659352432454</v>
      </c>
      <c r="Y79" s="229">
        <v>2.670177275877144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26.352359327688209</v>
      </c>
      <c r="C83" s="223">
        <v>24.409097986157331</v>
      </c>
      <c r="D83" s="223">
        <v>24.627081488061339</v>
      </c>
      <c r="E83" s="223">
        <v>23.44328608198305</v>
      </c>
      <c r="F83" s="223">
        <v>24.10036823897396</v>
      </c>
      <c r="G83" s="223">
        <v>24.561590003628702</v>
      </c>
      <c r="H83" s="223">
        <v>22.76261991572423</v>
      </c>
      <c r="I83" s="223">
        <v>17.059826695117088</v>
      </c>
      <c r="J83" s="223">
        <v>12.627212457936499</v>
      </c>
      <c r="K83" s="223">
        <v>15.034908342293869</v>
      </c>
      <c r="L83" s="223">
        <v>19.99944630993059</v>
      </c>
      <c r="M83" s="223">
        <v>17.756460940488878</v>
      </c>
      <c r="N83" s="223">
        <v>17.916632935549689</v>
      </c>
      <c r="O83" s="223">
        <v>17.42140154903139</v>
      </c>
      <c r="P83" s="223">
        <v>14.005591810515419</v>
      </c>
      <c r="Q83" s="223">
        <v>13.12215597263406</v>
      </c>
      <c r="R83" s="223">
        <v>14.863814775102449</v>
      </c>
      <c r="S83" s="223">
        <v>11.64779150640104</v>
      </c>
      <c r="T83" s="223">
        <v>8.4412002713068848</v>
      </c>
      <c r="U83" s="223">
        <v>6.3960111408814431</v>
      </c>
      <c r="V83" s="223">
        <v>6.383904839055111</v>
      </c>
      <c r="W83" s="223">
        <v>6.3930801725138613</v>
      </c>
      <c r="X83" s="223">
        <v>6.7292967390540097</v>
      </c>
      <c r="Y83" s="223">
        <v>4.8594674734358838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26.352359327688209</v>
      </c>
      <c r="C88" s="260">
        <v>24.409097986157331</v>
      </c>
      <c r="D88" s="260">
        <v>24.627081488061339</v>
      </c>
      <c r="E88" s="260">
        <v>23.44328608198305</v>
      </c>
      <c r="F88" s="260">
        <v>24.10036823897396</v>
      </c>
      <c r="G88" s="260">
        <v>24.561590003628702</v>
      </c>
      <c r="H88" s="260">
        <v>22.76261991572423</v>
      </c>
      <c r="I88" s="260">
        <v>17.059826695117088</v>
      </c>
      <c r="J88" s="260">
        <v>12.627212457936499</v>
      </c>
      <c r="K88" s="260">
        <v>15.034908342293869</v>
      </c>
      <c r="L88" s="260">
        <v>19.99944630993059</v>
      </c>
      <c r="M88" s="260">
        <v>17.756460940488878</v>
      </c>
      <c r="N88" s="260">
        <v>17.916632935549689</v>
      </c>
      <c r="O88" s="260">
        <v>17.42140154903139</v>
      </c>
      <c r="P88" s="260">
        <v>14.005591810515419</v>
      </c>
      <c r="Q88" s="260">
        <v>13.12215597263406</v>
      </c>
      <c r="R88" s="260">
        <v>14.863814775102449</v>
      </c>
      <c r="S88" s="260">
        <v>11.64779150640104</v>
      </c>
      <c r="T88" s="260">
        <v>8.4412002713068848</v>
      </c>
      <c r="U88" s="260">
        <v>6.3960111408814431</v>
      </c>
      <c r="V88" s="260">
        <v>6.383904839055111</v>
      </c>
      <c r="W88" s="260">
        <v>6.3930801725138613</v>
      </c>
      <c r="X88" s="260">
        <v>6.7292967390540097</v>
      </c>
      <c r="Y88" s="260">
        <v>4.8594674734358838</v>
      </c>
      <c r="DA88" s="68" t="s">
        <v>2102</v>
      </c>
    </row>
    <row r="89" spans="1:105" ht="12" customHeight="1" x14ac:dyDescent="0.25">
      <c r="A89" s="37" t="s">
        <v>159</v>
      </c>
      <c r="B89" s="226">
        <v>7.2729247372052691E-2</v>
      </c>
      <c r="C89" s="226">
        <v>7.1473696955846058E-2</v>
      </c>
      <c r="D89" s="226">
        <v>6.8450083978338211E-2</v>
      </c>
      <c r="E89" s="226">
        <v>6.9912162443247147E-2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1.269499382770415E-2</v>
      </c>
      <c r="R89" s="226">
        <v>1.207331900260711E-2</v>
      </c>
      <c r="S89" s="226">
        <v>1.3211435231954239E-2</v>
      </c>
      <c r="T89" s="226">
        <v>1.2137200382428409E-2</v>
      </c>
      <c r="U89" s="226">
        <v>1.250951624962288E-2</v>
      </c>
      <c r="V89" s="226">
        <v>8.3754660352870266E-3</v>
      </c>
      <c r="W89" s="226">
        <v>4.8046612379665796E-3</v>
      </c>
      <c r="X89" s="226">
        <v>4.0617218232935756E-3</v>
      </c>
      <c r="Y89" s="226">
        <v>4.4204399491047409E-3</v>
      </c>
      <c r="DA89" s="69" t="s">
        <v>2103</v>
      </c>
    </row>
    <row r="90" spans="1:105" ht="12" customHeight="1" x14ac:dyDescent="0.25">
      <c r="A90" s="37" t="s">
        <v>35</v>
      </c>
      <c r="B90" s="226">
        <v>26.279630080316149</v>
      </c>
      <c r="C90" s="226">
        <v>24.337624289201489</v>
      </c>
      <c r="D90" s="226">
        <v>24.558631404083009</v>
      </c>
      <c r="E90" s="226">
        <v>23.373373919539802</v>
      </c>
      <c r="F90" s="226">
        <v>24.10036823897396</v>
      </c>
      <c r="G90" s="226">
        <v>24.561590003628702</v>
      </c>
      <c r="H90" s="226">
        <v>22.76261991572423</v>
      </c>
      <c r="I90" s="226">
        <v>17.059826695117088</v>
      </c>
      <c r="J90" s="226">
        <v>12.627212457936499</v>
      </c>
      <c r="K90" s="226">
        <v>15.034908342293869</v>
      </c>
      <c r="L90" s="226">
        <v>19.99944630993059</v>
      </c>
      <c r="M90" s="226">
        <v>17.756460940488878</v>
      </c>
      <c r="N90" s="226">
        <v>17.916632935549689</v>
      </c>
      <c r="O90" s="226">
        <v>17.42140154903139</v>
      </c>
      <c r="P90" s="226">
        <v>14.005591810515419</v>
      </c>
      <c r="Q90" s="226">
        <v>13.10946097880635</v>
      </c>
      <c r="R90" s="226">
        <v>14.851741456099839</v>
      </c>
      <c r="S90" s="226">
        <v>11.63458007116909</v>
      </c>
      <c r="T90" s="226">
        <v>8.4290630709244567</v>
      </c>
      <c r="U90" s="226">
        <v>6.3835016246318199</v>
      </c>
      <c r="V90" s="226">
        <v>6.3755293730198241</v>
      </c>
      <c r="W90" s="226">
        <v>6.3882755112758947</v>
      </c>
      <c r="X90" s="226">
        <v>6.725235017230716</v>
      </c>
      <c r="Y90" s="226">
        <v>4.8550470334867786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0.99999999999999978</v>
      </c>
      <c r="C98" s="232">
        <f t="shared" si="4"/>
        <v>1</v>
      </c>
      <c r="D98" s="232">
        <f t="shared" si="4"/>
        <v>1</v>
      </c>
      <c r="E98" s="232">
        <f t="shared" si="4"/>
        <v>1.0000000000000004</v>
      </c>
      <c r="F98" s="232">
        <f t="shared" si="4"/>
        <v>0.99999999999999989</v>
      </c>
      <c r="G98" s="232">
        <f t="shared" si="4"/>
        <v>1</v>
      </c>
      <c r="H98" s="232">
        <f t="shared" si="4"/>
        <v>0.99999999999999989</v>
      </c>
      <c r="I98" s="232">
        <f t="shared" si="4"/>
        <v>0.99999999999999978</v>
      </c>
      <c r="J98" s="232">
        <f t="shared" si="4"/>
        <v>0.99999999999999967</v>
      </c>
      <c r="K98" s="232">
        <f t="shared" si="4"/>
        <v>1.0000000000000004</v>
      </c>
      <c r="L98" s="232">
        <f t="shared" si="4"/>
        <v>0.99999999999999989</v>
      </c>
      <c r="M98" s="232">
        <f t="shared" si="4"/>
        <v>0.99999999999999989</v>
      </c>
      <c r="N98" s="232">
        <f t="shared" si="4"/>
        <v>1</v>
      </c>
      <c r="O98" s="232">
        <f t="shared" si="4"/>
        <v>1</v>
      </c>
      <c r="P98" s="232">
        <f t="shared" si="4"/>
        <v>1</v>
      </c>
      <c r="Q98" s="232">
        <f t="shared" si="4"/>
        <v>1.0000000000000002</v>
      </c>
      <c r="R98" s="232">
        <f t="shared" si="4"/>
        <v>1</v>
      </c>
      <c r="S98" s="232">
        <f t="shared" si="4"/>
        <v>1</v>
      </c>
      <c r="T98" s="232">
        <f t="shared" si="4"/>
        <v>0.99999999999999989</v>
      </c>
      <c r="U98" s="232">
        <f t="shared" si="4"/>
        <v>1</v>
      </c>
      <c r="V98" s="232">
        <f t="shared" si="4"/>
        <v>1.0000000000000002</v>
      </c>
      <c r="W98" s="232">
        <f t="shared" si="4"/>
        <v>1</v>
      </c>
      <c r="X98" s="232">
        <f t="shared" si="4"/>
        <v>0.99999999999999989</v>
      </c>
      <c r="Y98" s="232">
        <f t="shared" si="4"/>
        <v>1.0000000000000002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1.6103585308176158E-2</v>
      </c>
      <c r="C103" s="268">
        <f t="shared" si="9"/>
        <v>1.5957817433244741E-2</v>
      </c>
      <c r="D103" s="268">
        <f t="shared" si="9"/>
        <v>1.5558274351818347E-2</v>
      </c>
      <c r="E103" s="268">
        <f t="shared" si="9"/>
        <v>1.5885389121900986E-2</v>
      </c>
      <c r="F103" s="268">
        <f t="shared" si="9"/>
        <v>1.6355990496615621E-2</v>
      </c>
      <c r="G103" s="268">
        <f t="shared" si="9"/>
        <v>1.5766458628059952E-2</v>
      </c>
      <c r="H103" s="268">
        <f t="shared" si="9"/>
        <v>1.5245441467262819E-2</v>
      </c>
      <c r="I103" s="268">
        <f t="shared" si="9"/>
        <v>1.3845006889478742E-2</v>
      </c>
      <c r="J103" s="268">
        <f t="shared" si="9"/>
        <v>1.2657011877185625E-2</v>
      </c>
      <c r="K103" s="268">
        <f t="shared" si="9"/>
        <v>1.4915960460438691E-2</v>
      </c>
      <c r="L103" s="268">
        <f t="shared" si="9"/>
        <v>1.6500018918859903E-2</v>
      </c>
      <c r="M103" s="268">
        <f t="shared" si="9"/>
        <v>1.6740481668345228E-2</v>
      </c>
      <c r="N103" s="268">
        <f t="shared" si="9"/>
        <v>1.6772216117874352E-2</v>
      </c>
      <c r="O103" s="268">
        <f t="shared" si="9"/>
        <v>1.6500724255314642E-2</v>
      </c>
      <c r="P103" s="268">
        <f t="shared" si="9"/>
        <v>1.507936586996104E-2</v>
      </c>
      <c r="Q103" s="268">
        <f t="shared" si="9"/>
        <v>1.2756413122559632E-2</v>
      </c>
      <c r="R103" s="268">
        <f t="shared" si="9"/>
        <v>1.2853378020150951E-2</v>
      </c>
      <c r="S103" s="268">
        <f t="shared" si="9"/>
        <v>1.2057891002412783E-2</v>
      </c>
      <c r="T103" s="268">
        <f t="shared" si="9"/>
        <v>1.2059348179958426E-2</v>
      </c>
      <c r="U103" s="268">
        <f t="shared" si="9"/>
        <v>1.1524921641705771E-2</v>
      </c>
      <c r="V103" s="268">
        <f t="shared" si="9"/>
        <v>1.1849695215256572E-2</v>
      </c>
      <c r="W103" s="268">
        <f t="shared" si="9"/>
        <v>1.1344149043242451E-2</v>
      </c>
      <c r="X103" s="268">
        <f t="shared" si="9"/>
        <v>1.120016185191478E-2</v>
      </c>
      <c r="Y103" s="268">
        <f t="shared" si="9"/>
        <v>1.0187402215126498E-2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0.98389641469182365</v>
      </c>
      <c r="C105" s="269">
        <f t="shared" si="11"/>
        <v>0.98404218256675535</v>
      </c>
      <c r="D105" s="269">
        <f t="shared" si="11"/>
        <v>0.98444172564818166</v>
      </c>
      <c r="E105" s="269">
        <f t="shared" si="11"/>
        <v>0.98411461087809937</v>
      </c>
      <c r="F105" s="269">
        <f t="shared" si="11"/>
        <v>0.98364400950338426</v>
      </c>
      <c r="G105" s="269">
        <f t="shared" si="11"/>
        <v>0.98423354137194008</v>
      </c>
      <c r="H105" s="269">
        <f t="shared" si="11"/>
        <v>0.98475455853273708</v>
      </c>
      <c r="I105" s="269">
        <f t="shared" si="11"/>
        <v>0.98615499311052102</v>
      </c>
      <c r="J105" s="269">
        <f t="shared" si="11"/>
        <v>0.98734298812281407</v>
      </c>
      <c r="K105" s="269">
        <f t="shared" si="11"/>
        <v>0.98508403953956181</v>
      </c>
      <c r="L105" s="269">
        <f t="shared" si="11"/>
        <v>0.98349998108114001</v>
      </c>
      <c r="M105" s="269">
        <f t="shared" si="11"/>
        <v>0.9832595183316547</v>
      </c>
      <c r="N105" s="269">
        <f t="shared" si="11"/>
        <v>0.98322778388212562</v>
      </c>
      <c r="O105" s="269">
        <f t="shared" si="11"/>
        <v>0.98349927574468532</v>
      </c>
      <c r="P105" s="269">
        <f t="shared" si="11"/>
        <v>0.98492063413003894</v>
      </c>
      <c r="Q105" s="269">
        <f t="shared" si="11"/>
        <v>0.98724358687744052</v>
      </c>
      <c r="R105" s="269">
        <f t="shared" si="11"/>
        <v>0.98714662197984904</v>
      </c>
      <c r="S105" s="269">
        <f t="shared" si="11"/>
        <v>0.98794210899758728</v>
      </c>
      <c r="T105" s="269">
        <f t="shared" si="11"/>
        <v>0.98794065182004143</v>
      </c>
      <c r="U105" s="269">
        <f t="shared" si="11"/>
        <v>0.98847507835829418</v>
      </c>
      <c r="V105" s="269">
        <f t="shared" si="11"/>
        <v>0.98815030478474364</v>
      </c>
      <c r="W105" s="269">
        <f t="shared" si="11"/>
        <v>0.98865585095675756</v>
      </c>
      <c r="X105" s="269">
        <f t="shared" si="11"/>
        <v>0.98879983814808514</v>
      </c>
      <c r="Y105" s="269">
        <f t="shared" si="11"/>
        <v>0.98981259778487363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0.98389641469182365</v>
      </c>
      <c r="C106" s="318">
        <f t="shared" si="12"/>
        <v>0.98404218256675535</v>
      </c>
      <c r="D106" s="318">
        <f t="shared" si="12"/>
        <v>0.98444172564818166</v>
      </c>
      <c r="E106" s="318">
        <f t="shared" si="12"/>
        <v>0.98411461087809937</v>
      </c>
      <c r="F106" s="318">
        <f t="shared" si="12"/>
        <v>0.98364400950338426</v>
      </c>
      <c r="G106" s="318">
        <f t="shared" si="12"/>
        <v>0.98423354137194008</v>
      </c>
      <c r="H106" s="318">
        <f t="shared" si="12"/>
        <v>0.98475455853273708</v>
      </c>
      <c r="I106" s="318">
        <f t="shared" si="12"/>
        <v>0.98615499311052102</v>
      </c>
      <c r="J106" s="318">
        <f t="shared" si="12"/>
        <v>0.98734298812281407</v>
      </c>
      <c r="K106" s="318">
        <f t="shared" si="12"/>
        <v>0.98508403953956181</v>
      </c>
      <c r="L106" s="318">
        <f t="shared" si="12"/>
        <v>0.98349998108114001</v>
      </c>
      <c r="M106" s="318">
        <f t="shared" si="12"/>
        <v>0.9832595183316547</v>
      </c>
      <c r="N106" s="318">
        <f t="shared" si="12"/>
        <v>0.98322778388212562</v>
      </c>
      <c r="O106" s="318">
        <f t="shared" si="12"/>
        <v>0.98349927574468532</v>
      </c>
      <c r="P106" s="318">
        <f t="shared" si="12"/>
        <v>0.98492063413003894</v>
      </c>
      <c r="Q106" s="318">
        <f t="shared" si="12"/>
        <v>0.98724358687744052</v>
      </c>
      <c r="R106" s="318">
        <f t="shared" si="12"/>
        <v>0.98714662197984904</v>
      </c>
      <c r="S106" s="318">
        <f t="shared" si="12"/>
        <v>0.98794210899758728</v>
      </c>
      <c r="T106" s="318">
        <f t="shared" si="12"/>
        <v>0.98794065182004143</v>
      </c>
      <c r="U106" s="318">
        <f t="shared" si="12"/>
        <v>0.98847507835829418</v>
      </c>
      <c r="V106" s="318">
        <f t="shared" si="12"/>
        <v>0.98815030478474364</v>
      </c>
      <c r="W106" s="318">
        <f t="shared" si="12"/>
        <v>0.98865585095675756</v>
      </c>
      <c r="X106" s="318">
        <f t="shared" si="12"/>
        <v>0.98879983814808514</v>
      </c>
      <c r="Y106" s="318">
        <f t="shared" si="12"/>
        <v>0.98981259778487363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0.99999999999999967</v>
      </c>
      <c r="C110" s="232">
        <f t="shared" si="15"/>
        <v>1.0000000000000002</v>
      </c>
      <c r="D110" s="232">
        <f t="shared" si="15"/>
        <v>0.99999999999999989</v>
      </c>
      <c r="E110" s="232">
        <f t="shared" si="15"/>
        <v>0.99999999999999978</v>
      </c>
      <c r="F110" s="232">
        <f t="shared" si="15"/>
        <v>1.0000000000000002</v>
      </c>
      <c r="G110" s="232">
        <f t="shared" si="15"/>
        <v>1.0000000000000004</v>
      </c>
      <c r="H110" s="232">
        <f t="shared" si="15"/>
        <v>0.99999999999999933</v>
      </c>
      <c r="I110" s="232">
        <f t="shared" si="15"/>
        <v>1</v>
      </c>
      <c r="J110" s="232">
        <f t="shared" si="15"/>
        <v>1</v>
      </c>
      <c r="K110" s="232">
        <f t="shared" si="15"/>
        <v>0.99999999999999989</v>
      </c>
      <c r="L110" s="232">
        <f t="shared" si="15"/>
        <v>0.99999999999999989</v>
      </c>
      <c r="M110" s="232">
        <f t="shared" si="15"/>
        <v>0.99999999999999989</v>
      </c>
      <c r="N110" s="232">
        <f t="shared" si="15"/>
        <v>1</v>
      </c>
      <c r="O110" s="232">
        <f t="shared" si="15"/>
        <v>0.99999999999999989</v>
      </c>
      <c r="P110" s="232">
        <f t="shared" si="15"/>
        <v>1</v>
      </c>
      <c r="Q110" s="232">
        <f t="shared" si="15"/>
        <v>1</v>
      </c>
      <c r="R110" s="232">
        <f t="shared" si="15"/>
        <v>1</v>
      </c>
      <c r="S110" s="232">
        <f t="shared" si="15"/>
        <v>1.0000000000000002</v>
      </c>
      <c r="T110" s="232">
        <f t="shared" si="15"/>
        <v>1</v>
      </c>
      <c r="U110" s="232">
        <f t="shared" si="15"/>
        <v>1.0000000000000002</v>
      </c>
      <c r="V110" s="232">
        <f t="shared" si="15"/>
        <v>1</v>
      </c>
      <c r="W110" s="232">
        <f t="shared" si="15"/>
        <v>1</v>
      </c>
      <c r="X110" s="232">
        <f t="shared" si="15"/>
        <v>0.99999999999999989</v>
      </c>
      <c r="Y110" s="232">
        <f t="shared" si="15"/>
        <v>1.0000000000000002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1.236516577181546E-2</v>
      </c>
      <c r="C115" s="300">
        <f t="shared" si="20"/>
        <v>1.2252816238750481E-2</v>
      </c>
      <c r="D115" s="300">
        <f t="shared" si="20"/>
        <v>1.1944910921291312E-2</v>
      </c>
      <c r="E115" s="300">
        <f t="shared" si="20"/>
        <v>1.2196995516563265E-2</v>
      </c>
      <c r="F115" s="300">
        <f t="shared" si="20"/>
        <v>1.2559723519050358E-2</v>
      </c>
      <c r="G115" s="300">
        <f t="shared" si="20"/>
        <v>1.2105339557572961E-2</v>
      </c>
      <c r="H115" s="300">
        <f t="shared" si="20"/>
        <v>1.1703868775690365E-2</v>
      </c>
      <c r="I115" s="300">
        <f t="shared" si="20"/>
        <v>1.0625250166993625E-2</v>
      </c>
      <c r="J115" s="300">
        <f t="shared" si="20"/>
        <v>9.7108114689614718E-3</v>
      </c>
      <c r="K115" s="300">
        <f t="shared" si="20"/>
        <v>1.1450037481140993E-2</v>
      </c>
      <c r="L115" s="300">
        <f t="shared" si="20"/>
        <v>1.2670753196713638E-2</v>
      </c>
      <c r="M115" s="300">
        <f t="shared" si="20"/>
        <v>1.2856139689172118E-2</v>
      </c>
      <c r="N115" s="300">
        <f t="shared" si="20"/>
        <v>1.2880607163661467E-2</v>
      </c>
      <c r="O115" s="300">
        <f t="shared" si="20"/>
        <v>1.2671296950179881E-2</v>
      </c>
      <c r="P115" s="300">
        <f t="shared" si="20"/>
        <v>1.1575919643903672E-2</v>
      </c>
      <c r="Q115" s="300">
        <f t="shared" si="20"/>
        <v>9.7873042286390575E-3</v>
      </c>
      <c r="R115" s="300">
        <f t="shared" si="20"/>
        <v>9.8619255874392402E-3</v>
      </c>
      <c r="S115" s="300">
        <f t="shared" si="20"/>
        <v>9.2498427665885525E-3</v>
      </c>
      <c r="T115" s="300">
        <f t="shared" si="20"/>
        <v>9.2509637734464571E-3</v>
      </c>
      <c r="U115" s="300">
        <f t="shared" si="20"/>
        <v>8.8398810200588773E-3</v>
      </c>
      <c r="V115" s="300">
        <f t="shared" si="20"/>
        <v>9.0896856379166328E-3</v>
      </c>
      <c r="W115" s="300">
        <f t="shared" si="20"/>
        <v>8.7008535465923596E-3</v>
      </c>
      <c r="X115" s="300">
        <f t="shared" si="20"/>
        <v>8.5901252423902785E-3</v>
      </c>
      <c r="Y115" s="300">
        <f t="shared" si="20"/>
        <v>7.8115102012122975E-3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2.8627096644295188E-2</v>
      </c>
      <c r="C116" s="301">
        <f t="shared" si="21"/>
        <v>2.8630353152500013E-2</v>
      </c>
      <c r="D116" s="301">
        <f t="shared" si="21"/>
        <v>2.8639277944310402E-2</v>
      </c>
      <c r="E116" s="301">
        <f t="shared" si="21"/>
        <v>2.8631971144447429E-2</v>
      </c>
      <c r="F116" s="301">
        <f t="shared" si="21"/>
        <v>2.862145728930289E-2</v>
      </c>
      <c r="G116" s="301">
        <f t="shared" si="21"/>
        <v>2.8634627838910937E-2</v>
      </c>
      <c r="H116" s="301">
        <f t="shared" si="21"/>
        <v>2.8646264673168387E-2</v>
      </c>
      <c r="I116" s="301">
        <f t="shared" si="21"/>
        <v>2.8677528980666871E-2</v>
      </c>
      <c r="J116" s="301">
        <f t="shared" si="21"/>
        <v>2.8704034450175032E-2</v>
      </c>
      <c r="K116" s="301">
        <f t="shared" si="21"/>
        <v>2.8653622101995919E-2</v>
      </c>
      <c r="L116" s="301">
        <f t="shared" si="21"/>
        <v>2.8618239037776411E-2</v>
      </c>
      <c r="M116" s="301">
        <f t="shared" si="21"/>
        <v>2.861286551625588E-2</v>
      </c>
      <c r="N116" s="301">
        <f t="shared" si="21"/>
        <v>2.861215631409678E-2</v>
      </c>
      <c r="O116" s="301">
        <f t="shared" si="21"/>
        <v>2.8618223276806382E-2</v>
      </c>
      <c r="P116" s="301">
        <f t="shared" si="21"/>
        <v>2.8649973343654964E-2</v>
      </c>
      <c r="Q116" s="301">
        <f t="shared" si="21"/>
        <v>2.8701817268735115E-2</v>
      </c>
      <c r="R116" s="301">
        <f t="shared" si="21"/>
        <v>2.8699654330798862E-2</v>
      </c>
      <c r="S116" s="301">
        <f t="shared" si="21"/>
        <v>2.8717395861838024E-2</v>
      </c>
      <c r="T116" s="301">
        <f t="shared" si="21"/>
        <v>2.8717363368885623E-2</v>
      </c>
      <c r="U116" s="301">
        <f t="shared" si="21"/>
        <v>2.8729278811012809E-2</v>
      </c>
      <c r="V116" s="301">
        <f t="shared" si="21"/>
        <v>2.8722038097451708E-2</v>
      </c>
      <c r="W116" s="301">
        <f t="shared" si="21"/>
        <v>2.8733308592852395E-2</v>
      </c>
      <c r="X116" s="301">
        <f t="shared" si="21"/>
        <v>2.8736518108916236E-2</v>
      </c>
      <c r="Y116" s="301">
        <f t="shared" si="21"/>
        <v>2.8759086660834446E-2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2.8627096644295188E-2</v>
      </c>
      <c r="C117" s="302">
        <f t="shared" si="22"/>
        <v>2.8630353152500013E-2</v>
      </c>
      <c r="D117" s="302">
        <f t="shared" si="22"/>
        <v>2.8639277944310402E-2</v>
      </c>
      <c r="E117" s="302">
        <f t="shared" si="22"/>
        <v>2.8631971144447429E-2</v>
      </c>
      <c r="F117" s="302">
        <f t="shared" si="22"/>
        <v>2.862145728930289E-2</v>
      </c>
      <c r="G117" s="302">
        <f t="shared" si="22"/>
        <v>2.8634627838910937E-2</v>
      </c>
      <c r="H117" s="302">
        <f t="shared" si="22"/>
        <v>2.8646264673168387E-2</v>
      </c>
      <c r="I117" s="302">
        <f t="shared" si="22"/>
        <v>2.8677528980666871E-2</v>
      </c>
      <c r="J117" s="302">
        <f t="shared" si="22"/>
        <v>2.8704034450175032E-2</v>
      </c>
      <c r="K117" s="302">
        <f t="shared" si="22"/>
        <v>2.8653622101995919E-2</v>
      </c>
      <c r="L117" s="302">
        <f t="shared" si="22"/>
        <v>2.8618239037776411E-2</v>
      </c>
      <c r="M117" s="302">
        <f t="shared" si="22"/>
        <v>2.861286551625588E-2</v>
      </c>
      <c r="N117" s="302">
        <f t="shared" si="22"/>
        <v>2.861215631409678E-2</v>
      </c>
      <c r="O117" s="302">
        <f t="shared" si="22"/>
        <v>2.8618223276806382E-2</v>
      </c>
      <c r="P117" s="302">
        <f t="shared" si="22"/>
        <v>2.8649973343654964E-2</v>
      </c>
      <c r="Q117" s="302">
        <f t="shared" si="22"/>
        <v>2.8701817268735115E-2</v>
      </c>
      <c r="R117" s="302">
        <f t="shared" si="22"/>
        <v>2.8699654330798862E-2</v>
      </c>
      <c r="S117" s="302">
        <f t="shared" si="22"/>
        <v>2.8717395861838024E-2</v>
      </c>
      <c r="T117" s="302">
        <f t="shared" si="22"/>
        <v>2.8717363368885623E-2</v>
      </c>
      <c r="U117" s="302">
        <f t="shared" si="22"/>
        <v>2.8729278811012809E-2</v>
      </c>
      <c r="V117" s="302">
        <f t="shared" si="22"/>
        <v>2.8722038097451708E-2</v>
      </c>
      <c r="W117" s="302">
        <f t="shared" si="22"/>
        <v>2.8733308592852395E-2</v>
      </c>
      <c r="X117" s="302">
        <f t="shared" si="22"/>
        <v>2.8736518108916236E-2</v>
      </c>
      <c r="Y117" s="302">
        <f t="shared" si="22"/>
        <v>2.8759086660834446E-2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0.85881289932885607</v>
      </c>
      <c r="C119" s="301">
        <f t="shared" si="24"/>
        <v>0.85891059457499996</v>
      </c>
      <c r="D119" s="301">
        <f t="shared" si="24"/>
        <v>0.85917833832931201</v>
      </c>
      <c r="E119" s="301">
        <f t="shared" si="24"/>
        <v>0.8589591343334233</v>
      </c>
      <c r="F119" s="301">
        <f t="shared" si="24"/>
        <v>0.85864371867908718</v>
      </c>
      <c r="G119" s="301">
        <f t="shared" si="24"/>
        <v>0.85903883516732849</v>
      </c>
      <c r="H119" s="301">
        <f t="shared" si="24"/>
        <v>0.85938794019505149</v>
      </c>
      <c r="I119" s="301">
        <f t="shared" si="24"/>
        <v>0.86032586942000577</v>
      </c>
      <c r="J119" s="301">
        <f t="shared" si="24"/>
        <v>0.86112103350525115</v>
      </c>
      <c r="K119" s="301">
        <f t="shared" si="24"/>
        <v>0.8596086630598776</v>
      </c>
      <c r="L119" s="301">
        <f t="shared" si="24"/>
        <v>0.85854717113329271</v>
      </c>
      <c r="M119" s="301">
        <f t="shared" si="24"/>
        <v>0.85838596548767654</v>
      </c>
      <c r="N119" s="301">
        <f t="shared" si="24"/>
        <v>0.85836468942290334</v>
      </c>
      <c r="O119" s="301">
        <f t="shared" si="24"/>
        <v>0.8585466983041915</v>
      </c>
      <c r="P119" s="301">
        <f t="shared" si="24"/>
        <v>0.85949920030964932</v>
      </c>
      <c r="Q119" s="301">
        <f t="shared" si="24"/>
        <v>0.86105451806205313</v>
      </c>
      <c r="R119" s="301">
        <f t="shared" si="24"/>
        <v>0.8609896299239661</v>
      </c>
      <c r="S119" s="301">
        <f t="shared" si="24"/>
        <v>0.86152187585514084</v>
      </c>
      <c r="T119" s="301">
        <f t="shared" si="24"/>
        <v>0.86152090106656853</v>
      </c>
      <c r="U119" s="301">
        <f t="shared" si="24"/>
        <v>0.86187836433038389</v>
      </c>
      <c r="V119" s="301">
        <f t="shared" si="24"/>
        <v>0.86166114292355089</v>
      </c>
      <c r="W119" s="301">
        <f t="shared" si="24"/>
        <v>0.86199925778557207</v>
      </c>
      <c r="X119" s="301">
        <f t="shared" si="24"/>
        <v>0.86209554326748672</v>
      </c>
      <c r="Y119" s="301">
        <f t="shared" si="24"/>
        <v>0.86277259982503318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0.85881289932885607</v>
      </c>
      <c r="C120" s="302">
        <f t="shared" si="25"/>
        <v>0.85891059457499996</v>
      </c>
      <c r="D120" s="302">
        <f t="shared" si="25"/>
        <v>0.85917833832931201</v>
      </c>
      <c r="E120" s="302">
        <f t="shared" si="25"/>
        <v>0.8589591343334233</v>
      </c>
      <c r="F120" s="302">
        <f t="shared" si="25"/>
        <v>0.85864371867908718</v>
      </c>
      <c r="G120" s="302">
        <f t="shared" si="25"/>
        <v>0.85903883516732849</v>
      </c>
      <c r="H120" s="302">
        <f t="shared" si="25"/>
        <v>0.85938794019505149</v>
      </c>
      <c r="I120" s="302">
        <f t="shared" si="25"/>
        <v>0.86032586942000577</v>
      </c>
      <c r="J120" s="302">
        <f t="shared" si="25"/>
        <v>0.86112103350525115</v>
      </c>
      <c r="K120" s="302">
        <f t="shared" si="25"/>
        <v>0.8596086630598776</v>
      </c>
      <c r="L120" s="302">
        <f t="shared" si="25"/>
        <v>0.85854717113329271</v>
      </c>
      <c r="M120" s="302">
        <f t="shared" si="25"/>
        <v>0.85838596548767654</v>
      </c>
      <c r="N120" s="302">
        <f t="shared" si="25"/>
        <v>0.85836468942290334</v>
      </c>
      <c r="O120" s="302">
        <f t="shared" si="25"/>
        <v>0.8585466983041915</v>
      </c>
      <c r="P120" s="302">
        <f t="shared" si="25"/>
        <v>0.85949920030964932</v>
      </c>
      <c r="Q120" s="302">
        <f t="shared" si="25"/>
        <v>0.86105451806205313</v>
      </c>
      <c r="R120" s="302">
        <f t="shared" si="25"/>
        <v>0.8609896299239661</v>
      </c>
      <c r="S120" s="302">
        <f t="shared" si="25"/>
        <v>0.86152187585514084</v>
      </c>
      <c r="T120" s="302">
        <f t="shared" si="25"/>
        <v>0.86152090106656853</v>
      </c>
      <c r="U120" s="302">
        <f t="shared" si="25"/>
        <v>0.86187836433038389</v>
      </c>
      <c r="V120" s="302">
        <f t="shared" si="25"/>
        <v>0.86166114292355089</v>
      </c>
      <c r="W120" s="302">
        <f t="shared" si="25"/>
        <v>0.86199925778557207</v>
      </c>
      <c r="X120" s="302">
        <f t="shared" si="25"/>
        <v>0.86209554326748672</v>
      </c>
      <c r="Y120" s="302">
        <f t="shared" si="25"/>
        <v>0.86277259982503318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0.10019483825503295</v>
      </c>
      <c r="C122" s="301">
        <f t="shared" si="27"/>
        <v>0.10020623603374976</v>
      </c>
      <c r="D122" s="301">
        <f t="shared" si="27"/>
        <v>0.1002374728050862</v>
      </c>
      <c r="E122" s="301">
        <f t="shared" si="27"/>
        <v>0.10021189900556582</v>
      </c>
      <c r="F122" s="301">
        <f t="shared" si="27"/>
        <v>0.10017510051255986</v>
      </c>
      <c r="G122" s="301">
        <f t="shared" si="27"/>
        <v>0.10022119743618803</v>
      </c>
      <c r="H122" s="301">
        <f t="shared" si="27"/>
        <v>0.10026192635608909</v>
      </c>
      <c r="I122" s="301">
        <f t="shared" si="27"/>
        <v>0.10037135143233378</v>
      </c>
      <c r="J122" s="301">
        <f t="shared" si="27"/>
        <v>0.10046412057561242</v>
      </c>
      <c r="K122" s="301">
        <f t="shared" si="27"/>
        <v>0.10028767735698545</v>
      </c>
      <c r="L122" s="301">
        <f t="shared" si="27"/>
        <v>0.1001638366322172</v>
      </c>
      <c r="M122" s="301">
        <f t="shared" si="27"/>
        <v>0.10014502930689537</v>
      </c>
      <c r="N122" s="301">
        <f t="shared" si="27"/>
        <v>0.10014254709933845</v>
      </c>
      <c r="O122" s="301">
        <f t="shared" si="27"/>
        <v>0.10016378146882211</v>
      </c>
      <c r="P122" s="301">
        <f t="shared" si="27"/>
        <v>0.10027490670279213</v>
      </c>
      <c r="Q122" s="301">
        <f t="shared" si="27"/>
        <v>0.1004563604405727</v>
      </c>
      <c r="R122" s="301">
        <f t="shared" si="27"/>
        <v>0.10044879015779579</v>
      </c>
      <c r="S122" s="301">
        <f t="shared" si="27"/>
        <v>0.10051088551643282</v>
      </c>
      <c r="T122" s="301">
        <f t="shared" si="27"/>
        <v>0.10051077179109938</v>
      </c>
      <c r="U122" s="301">
        <f t="shared" si="27"/>
        <v>0.10055247583854458</v>
      </c>
      <c r="V122" s="301">
        <f t="shared" si="27"/>
        <v>0.10052713334108072</v>
      </c>
      <c r="W122" s="301">
        <f t="shared" si="27"/>
        <v>0.10056658007498318</v>
      </c>
      <c r="X122" s="301">
        <f t="shared" si="27"/>
        <v>0.1005778133812066</v>
      </c>
      <c r="Y122" s="301">
        <f t="shared" si="27"/>
        <v>0.10065680331292025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0.10019483825503295</v>
      </c>
      <c r="C123" s="302">
        <f t="shared" si="28"/>
        <v>0.10020623603374976</v>
      </c>
      <c r="D123" s="302">
        <f t="shared" si="28"/>
        <v>0.1002374728050862</v>
      </c>
      <c r="E123" s="302">
        <f t="shared" si="28"/>
        <v>0.10021189900556582</v>
      </c>
      <c r="F123" s="302">
        <f t="shared" si="28"/>
        <v>0.10017510051255986</v>
      </c>
      <c r="G123" s="302">
        <f t="shared" si="28"/>
        <v>0.10022119743618803</v>
      </c>
      <c r="H123" s="302">
        <f t="shared" si="28"/>
        <v>0.10026192635608909</v>
      </c>
      <c r="I123" s="302">
        <f t="shared" si="28"/>
        <v>0.10037135143233378</v>
      </c>
      <c r="J123" s="302">
        <f t="shared" si="28"/>
        <v>0.10046412057561242</v>
      </c>
      <c r="K123" s="302">
        <f t="shared" si="28"/>
        <v>0.10028767735698545</v>
      </c>
      <c r="L123" s="302">
        <f t="shared" si="28"/>
        <v>0.1001638366322172</v>
      </c>
      <c r="M123" s="302">
        <f t="shared" si="28"/>
        <v>0.10014502930689537</v>
      </c>
      <c r="N123" s="302">
        <f t="shared" si="28"/>
        <v>0.10014254709933845</v>
      </c>
      <c r="O123" s="302">
        <f t="shared" si="28"/>
        <v>0.10016378146882211</v>
      </c>
      <c r="P123" s="302">
        <f t="shared" si="28"/>
        <v>0.10027490670279213</v>
      </c>
      <c r="Q123" s="302">
        <f t="shared" si="28"/>
        <v>0.1004563604405727</v>
      </c>
      <c r="R123" s="302">
        <f t="shared" si="28"/>
        <v>0.10044879015779579</v>
      </c>
      <c r="S123" s="302">
        <f t="shared" si="28"/>
        <v>0.10051088551643282</v>
      </c>
      <c r="T123" s="302">
        <f t="shared" si="28"/>
        <v>0.10051077179109938</v>
      </c>
      <c r="U123" s="302">
        <f t="shared" si="28"/>
        <v>0.10055247583854458</v>
      </c>
      <c r="V123" s="302">
        <f t="shared" si="28"/>
        <v>0.10052713334108072</v>
      </c>
      <c r="W123" s="302">
        <f t="shared" si="28"/>
        <v>0.10056658007498318</v>
      </c>
      <c r="X123" s="302">
        <f t="shared" si="28"/>
        <v>0.1005778133812066</v>
      </c>
      <c r="Y123" s="302">
        <f t="shared" si="28"/>
        <v>0.10065680331292025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0.90086871483646425</v>
      </c>
      <c r="C136" s="320">
        <f>IF(C$5=0,0,C$5/PPA_fec!C$5)</f>
        <v>0.89448582437059132</v>
      </c>
      <c r="D136" s="320">
        <f>IF(D$5=0,0,D$5/PPA_fec!D$5)</f>
        <v>0.89836060972069254</v>
      </c>
      <c r="E136" s="320">
        <f>IF(E$5=0,0,E$5/PPA_fec!E$5)</f>
        <v>0.86434906768440989</v>
      </c>
      <c r="F136" s="320">
        <f>IF(F$5=0,0,F$5/PPA_fec!F$5)</f>
        <v>0.84982146141458859</v>
      </c>
      <c r="G136" s="320">
        <f>IF(G$5=0,0,G$5/PPA_fec!G$5)</f>
        <v>0.9105765052299637</v>
      </c>
      <c r="H136" s="320">
        <f>IF(H$5=0,0,H$5/PPA_fec!H$5)</f>
        <v>0.89550349673351992</v>
      </c>
      <c r="I136" s="320">
        <f>IF(I$5=0,0,I$5/PPA_fec!I$5)</f>
        <v>0.82359209128661937</v>
      </c>
      <c r="J136" s="320">
        <f>IF(J$5=0,0,J$5/PPA_fec!J$5)</f>
        <v>0.74827230920525223</v>
      </c>
      <c r="K136" s="320">
        <f>IF(K$5=0,0,K$5/PPA_fec!K$5)</f>
        <v>0.84819909195578236</v>
      </c>
      <c r="L136" s="320">
        <f>IF(L$5=0,0,L$5/PPA_fec!L$5)</f>
        <v>0.91528138589275976</v>
      </c>
      <c r="M136" s="320">
        <f>IF(M$5=0,0,M$5/PPA_fec!M$5)</f>
        <v>0.86665062560595518</v>
      </c>
      <c r="N136" s="320">
        <f>IF(N$5=0,0,N$5/PPA_fec!N$5)</f>
        <v>0.86988125677226991</v>
      </c>
      <c r="O136" s="320">
        <f>IF(O$5=0,0,O$5/PPA_fec!O$5)</f>
        <v>0.86227111891184782</v>
      </c>
      <c r="P136" s="320">
        <f>IF(P$5=0,0,P$5/PPA_fec!P$5)</f>
        <v>0.88947848969584631</v>
      </c>
      <c r="Q136" s="320">
        <f>IF(Q$5=0,0,Q$5/PPA_fec!Q$5)</f>
        <v>1.0186224791220226</v>
      </c>
      <c r="R136" s="320">
        <f>IF(R$5=0,0,R$5/PPA_fec!R$5)</f>
        <v>1.0218589764846908</v>
      </c>
      <c r="S136" s="320">
        <f>IF(S$5=0,0,S$5/PPA_fec!S$5)</f>
        <v>0.98685154452910306</v>
      </c>
      <c r="T136" s="320">
        <f>IF(T$5=0,0,T$5/PPA_fec!T$5)</f>
        <v>0.9538506598786417</v>
      </c>
      <c r="U136" s="320">
        <f>IF(U$5=0,0,U$5/PPA_fec!U$5)</f>
        <v>0.91007642707432357</v>
      </c>
      <c r="V136" s="320">
        <f>IF(V$5=0,0,V$5/PPA_fec!V$5)</f>
        <v>0.91851832481436735</v>
      </c>
      <c r="W136" s="320">
        <f>IF(W$5=0,0,W$5/PPA_fec!W$5)</f>
        <v>1.0448166031385404</v>
      </c>
      <c r="X136" s="320">
        <f>IF(X$5=0,0,X$5/PPA_fec!X$5)</f>
        <v>1.0357857732694276</v>
      </c>
      <c r="Y136" s="320">
        <f>IF(Y$5=0,0,Y$5/PPA_fec!Y$5)</f>
        <v>1.0179703610706872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1.2050569568755478</v>
      </c>
      <c r="C141" s="275">
        <f>IF(C$10=0,0,C$10/PPA_fec!C$10)</f>
        <v>1.1842196088714907</v>
      </c>
      <c r="D141" s="275">
        <f>IF(D$10=0,0,D$10/PPA_fec!D$10)</f>
        <v>1.1576853503807947</v>
      </c>
      <c r="E141" s="275">
        <f>IF(E$10=0,0,E$10/PPA_fec!E$10)</f>
        <v>1.1351040496916229</v>
      </c>
      <c r="F141" s="275">
        <f>IF(F$10=0,0,F$10/PPA_fec!F$10)</f>
        <v>1.1508809305258263</v>
      </c>
      <c r="G141" s="275">
        <f>IF(G$10=0,0,G$10/PPA_fec!G$10)</f>
        <v>1.1917288221520947</v>
      </c>
      <c r="H141" s="275">
        <f>IF(H$10=0,0,H$10/PPA_fec!H$10)</f>
        <v>1.1284127927513417</v>
      </c>
      <c r="I141" s="275">
        <f>IF(I$10=0,0,I$10/PPA_fec!I$10)</f>
        <v>0.92299538077174581</v>
      </c>
      <c r="J141" s="275">
        <f>IF(J$10=0,0,J$10/PPA_fec!J$10)</f>
        <v>0.74510040283463508</v>
      </c>
      <c r="K141" s="275">
        <f>IF(K$10=0,0,K$10/PPA_fec!K$10)</f>
        <v>1.0382505028644502</v>
      </c>
      <c r="L141" s="275">
        <f>IF(L$10=0,0,L$10/PPA_fec!L$10)</f>
        <v>1.2582304971209504</v>
      </c>
      <c r="M141" s="275">
        <f>IF(M$10=0,0,M$10/PPA_fec!M$10)</f>
        <v>1.2058325378211656</v>
      </c>
      <c r="N141" s="275">
        <f>IF(N$10=0,0,N$10/PPA_fec!N$10)</f>
        <v>1.2131128073005741</v>
      </c>
      <c r="O141" s="275">
        <f>IF(O$10=0,0,O$10/PPA_fec!O$10)</f>
        <v>1.1809466536672193</v>
      </c>
      <c r="P141" s="275">
        <f>IF(P$10=0,0,P$10/PPA_fec!P$10)</f>
        <v>1.1085508403687143</v>
      </c>
      <c r="Q141" s="275">
        <f>IF(Q$10=0,0,Q$10/PPA_fec!Q$10)</f>
        <v>1.074409254397042</v>
      </c>
      <c r="R141" s="275">
        <f>IF(R$10=0,0,R$10/PPA_fec!R$10)</f>
        <v>1.0858573973282033</v>
      </c>
      <c r="S141" s="275">
        <f>IF(S$10=0,0,S$10/PPA_fec!S$10)</f>
        <v>0.97568679276425319</v>
      </c>
      <c r="T141" s="275">
        <f>IF(T$10=0,0,T$10/PPA_fec!T$10)</f>
        <v>0.94368222957902514</v>
      </c>
      <c r="U141" s="275">
        <f>IF(U$10=0,0,U$10/PPA_fec!U$10)</f>
        <v>0.85095009946908062</v>
      </c>
      <c r="V141" s="275">
        <f>IF(V$10=0,0,V$10/PPA_fec!V$10)</f>
        <v>0.88852341017602854</v>
      </c>
      <c r="W141" s="275">
        <f>IF(W$10=0,0,W$10/PPA_fec!W$10)</f>
        <v>0.98379656202545096</v>
      </c>
      <c r="X141" s="275">
        <f>IF(X$10=0,0,X$10/PPA_fec!X$10)</f>
        <v>0.95926702318028212</v>
      </c>
      <c r="Y141" s="275">
        <f>IF(Y$10=0,0,Y$10/PPA_fec!Y$10)</f>
        <v>0.84542035574682994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1.0978609896026212</v>
      </c>
      <c r="C143" s="276">
        <f>IF(C$17=0,0,C$17/PPA_fec!C$17)</f>
        <v>1.0913291727433743</v>
      </c>
      <c r="D143" s="276">
        <f>IF(D$17=0,0,D$17/PPA_fec!D$17)</f>
        <v>1.0986324427959859</v>
      </c>
      <c r="E143" s="276">
        <f>IF(E$17=0,0,E$17/PPA_fec!E$17)</f>
        <v>1.0566654874307977</v>
      </c>
      <c r="F143" s="276">
        <f>IF(F$17=0,0,F$17/PPA_fec!F$17)</f>
        <v>1.0367463383695452</v>
      </c>
      <c r="G143" s="276">
        <f>IF(G$17=0,0,G$17/PPA_fec!G$17)</f>
        <v>1.1116860462793303</v>
      </c>
      <c r="H143" s="276">
        <f>IF(H$17=0,0,H$17/PPA_fec!H$17)</f>
        <v>1.0967833399975535</v>
      </c>
      <c r="I143" s="276">
        <f>IF(I$17=0,0,I$17/PPA_fec!I$17)</f>
        <v>1.0207769932279547</v>
      </c>
      <c r="J143" s="276">
        <f>IF(J$17=0,0,J$17/PPA_fec!J$17)</f>
        <v>0.93688806521623458</v>
      </c>
      <c r="K143" s="276">
        <f>IF(K$17=0,0,K$17/PPA_fec!K$17)</f>
        <v>1.0438259785542467</v>
      </c>
      <c r="L143" s="276">
        <f>IF(L$17=0,0,L$17/PPA_fec!L$17)</f>
        <v>1.1121475473250364</v>
      </c>
      <c r="M143" s="276">
        <f>IF(M$17=0,0,M$17/PPA_fec!M$17)</f>
        <v>1.0546293665141127</v>
      </c>
      <c r="N143" s="276">
        <f>IF(N$17=0,0,N$17/PPA_fec!N$17)</f>
        <v>1.0582706578203658</v>
      </c>
      <c r="O143" s="276">
        <f>IF(O$17=0,0,O$17/PPA_fec!O$17)</f>
        <v>1.0509692806167084</v>
      </c>
      <c r="P143" s="276">
        <f>IF(P$17=0,0,P$17/PPA_fec!P$17)</f>
        <v>1.0916452487780361</v>
      </c>
      <c r="Q143" s="276">
        <f>IF(Q$17=0,0,Q$17/PPA_fec!Q$17)</f>
        <v>1.2622607401634034</v>
      </c>
      <c r="R143" s="276">
        <f>IF(R$17=0,0,R$17/PPA_fec!R$17)</f>
        <v>1.2640126490265096</v>
      </c>
      <c r="S143" s="276">
        <f>IF(S$17=0,0,S$17/PPA_fec!S$17)</f>
        <v>1.2309229920750153</v>
      </c>
      <c r="T143" s="276">
        <f>IF(T$17=0,0,T$17/PPA_fec!T$17)</f>
        <v>1.1934852662604791</v>
      </c>
      <c r="U143" s="276">
        <f>IF(U$17=0,0,U$17/PPA_fec!U$17)</f>
        <v>1.1453767820173786</v>
      </c>
      <c r="V143" s="276">
        <f>IF(V$17=0,0,V$17/PPA_fec!V$17)</f>
        <v>1.1531583137508234</v>
      </c>
      <c r="W143" s="276">
        <f>IF(W$17=0,0,W$17/PPA_fec!W$17)</f>
        <v>1.3098911493077168</v>
      </c>
      <c r="X143" s="276">
        <f>IF(X$17=0,0,X$17/PPA_fec!X$17)</f>
        <v>1.2989915943926045</v>
      </c>
      <c r="Y143" s="276">
        <f>IF(Y$17=0,0,Y$17/PPA_fec!Y$17)</f>
        <v>1.284908070805457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1.2917046696250871</v>
      </c>
      <c r="C146" s="320">
        <f>IF(C$32=0,0,C$32/PPA_fec!C$32)</f>
        <v>1.2867708295410805</v>
      </c>
      <c r="D146" s="320">
        <f>IF(D$32=0,0,D$32/PPA_fec!D$32)</f>
        <v>1.3007604024534085</v>
      </c>
      <c r="E146" s="320">
        <f>IF(E$32=0,0,E$32/PPA_fec!E$32)</f>
        <v>1.2512215322509612</v>
      </c>
      <c r="F146" s="320">
        <f>IF(F$32=0,0,F$32/PPA_fec!F$32)</f>
        <v>1.2235893223315697</v>
      </c>
      <c r="G146" s="320">
        <f>IF(G$32=0,0,G$32/PPA_fec!G$32)</f>
        <v>1.3120088163364558</v>
      </c>
      <c r="H146" s="320">
        <f>IF(H$32=0,0,H$32/PPA_fec!H$32)</f>
        <v>1.3017353655996666</v>
      </c>
      <c r="I146" s="320">
        <f>IF(I$32=0,0,I$32/PPA_fec!I$32)</f>
        <v>1.2396507010558033</v>
      </c>
      <c r="J146" s="320">
        <f>IF(J$32=0,0,J$32/PPA_fec!J$32)</f>
        <v>1.1604391333959752</v>
      </c>
      <c r="K146" s="320">
        <f>IF(K$32=0,0,K$32/PPA_fec!K$32)</f>
        <v>1.2512521563099619</v>
      </c>
      <c r="L146" s="320">
        <f>IF(L$32=0,0,L$32/PPA_fec!L$32)</f>
        <v>1.301440781929047</v>
      </c>
      <c r="M146" s="320">
        <f>IF(M$32=0,0,M$32/PPA_fec!M$32)</f>
        <v>1.2391830950433114</v>
      </c>
      <c r="N146" s="320">
        <f>IF(N$32=0,0,N$32/PPA_fec!N$32)</f>
        <v>1.2428203411036045</v>
      </c>
      <c r="O146" s="320">
        <f>IF(O$32=0,0,O$32/PPA_fec!O$32)</f>
        <v>1.238431395206492</v>
      </c>
      <c r="P146" s="320">
        <f>IF(P$32=0,0,P$32/PPA_fec!P$32)</f>
        <v>1.3012385682338787</v>
      </c>
      <c r="Q146" s="320">
        <f>IF(Q$32=0,0,Q$32/PPA_fec!Q$32)</f>
        <v>1.5283686955032751</v>
      </c>
      <c r="R146" s="320">
        <f>IF(R$32=0,0,R$32/PPA_fec!R$32)</f>
        <v>1.5243672426915607</v>
      </c>
      <c r="S146" s="320">
        <f>IF(S$32=0,0,S$32/PPA_fec!S$32)</f>
        <v>1.5104492924641058</v>
      </c>
      <c r="T146" s="320">
        <f>IF(T$32=0,0,T$32/PPA_fec!T$32)</f>
        <v>1.4759766719712717</v>
      </c>
      <c r="U146" s="320">
        <f>IF(U$32=0,0,U$32/PPA_fec!U$32)</f>
        <v>1.4341186872377987</v>
      </c>
      <c r="V146" s="320">
        <f>IF(V$32=0,0,V$32/PPA_fec!V$32)</f>
        <v>1.436883129232106</v>
      </c>
      <c r="W146" s="320">
        <f>IF(W$32=0,0,W$32/PPA_fec!W$32)</f>
        <v>1.6250561749888246</v>
      </c>
      <c r="X146" s="320">
        <f>IF(X$32=0,0,X$32/PPA_fec!X$32)</f>
        <v>1.6117819617671805</v>
      </c>
      <c r="Y146" s="320">
        <f>IF(Y$32=0,0,Y$32/PPA_fec!Y$32)</f>
        <v>1.6139746537538764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1.205056956875548</v>
      </c>
      <c r="C151" s="275">
        <f>IF(C$37=0,0,C$37/PPA_fec!C$37)</f>
        <v>1.1842196088714909</v>
      </c>
      <c r="D151" s="275">
        <f>IF(D$37=0,0,D$37/PPA_fec!D$37)</f>
        <v>1.1576853503807936</v>
      </c>
      <c r="E151" s="275">
        <f>IF(E$37=0,0,E$37/PPA_fec!E$37)</f>
        <v>1.1351040496916229</v>
      </c>
      <c r="F151" s="275">
        <f>IF(F$37=0,0,F$37/PPA_fec!F$37)</f>
        <v>1.1508809305258267</v>
      </c>
      <c r="G151" s="275">
        <f>IF(G$37=0,0,G$37/PPA_fec!G$37)</f>
        <v>1.1917288221520945</v>
      </c>
      <c r="H151" s="275">
        <f>IF(H$37=0,0,H$37/PPA_fec!H$37)</f>
        <v>1.1284127927513423</v>
      </c>
      <c r="I151" s="275">
        <f>IF(I$37=0,0,I$37/PPA_fec!I$37)</f>
        <v>0.92299538077174614</v>
      </c>
      <c r="J151" s="275">
        <f>IF(J$37=0,0,J$37/PPA_fec!J$37)</f>
        <v>0.74510040283463519</v>
      </c>
      <c r="K151" s="275">
        <f>IF(K$37=0,0,K$37/PPA_fec!K$37)</f>
        <v>1.0382505028644506</v>
      </c>
      <c r="L151" s="275">
        <f>IF(L$37=0,0,L$37/PPA_fec!L$37)</f>
        <v>1.258230497120951</v>
      </c>
      <c r="M151" s="275">
        <f>IF(M$37=0,0,M$37/PPA_fec!M$37)</f>
        <v>1.2058325378211661</v>
      </c>
      <c r="N151" s="275">
        <f>IF(N$37=0,0,N$37/PPA_fec!N$37)</f>
        <v>1.2131128073005746</v>
      </c>
      <c r="O151" s="275">
        <f>IF(O$37=0,0,O$37/PPA_fec!O$37)</f>
        <v>1.1809466536672197</v>
      </c>
      <c r="P151" s="275">
        <f>IF(P$37=0,0,P$37/PPA_fec!P$37)</f>
        <v>1.1085508403687154</v>
      </c>
      <c r="Q151" s="275">
        <f>IF(Q$37=0,0,Q$37/PPA_fec!Q$37)</f>
        <v>1.0744092543970425</v>
      </c>
      <c r="R151" s="275">
        <f>IF(R$37=0,0,R$37/PPA_fec!R$37)</f>
        <v>1.0858573973282035</v>
      </c>
      <c r="S151" s="275">
        <f>IF(S$37=0,0,S$37/PPA_fec!S$37)</f>
        <v>0.97568679276425307</v>
      </c>
      <c r="T151" s="275">
        <f>IF(T$37=0,0,T$37/PPA_fec!T$37)</f>
        <v>0.94368222957902514</v>
      </c>
      <c r="U151" s="275">
        <f>IF(U$37=0,0,U$37/PPA_fec!U$37)</f>
        <v>0.85095009946908051</v>
      </c>
      <c r="V151" s="275">
        <f>IF(V$37=0,0,V$37/PPA_fec!V$37)</f>
        <v>0.88852341017602821</v>
      </c>
      <c r="W151" s="275">
        <f>IF(W$37=0,0,W$37/PPA_fec!W$37)</f>
        <v>0.98379656202545129</v>
      </c>
      <c r="X151" s="275">
        <f>IF(X$37=0,0,X$37/PPA_fec!X$37)</f>
        <v>0.95926702318028201</v>
      </c>
      <c r="Y151" s="275">
        <f>IF(Y$37=0,0,Y$37/PPA_fec!Y$37)</f>
        <v>0.84542035574683028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0.50918761842117821</v>
      </c>
      <c r="C152" s="276">
        <f>IF(C$43=0,0,C$43/PPA_fec!C$43)</f>
        <v>0.50392682707448333</v>
      </c>
      <c r="D152" s="276">
        <f>IF(D$43=0,0,D$43/PPA_fec!D$43)</f>
        <v>0.50294337116179266</v>
      </c>
      <c r="E152" s="276">
        <f>IF(E$43=0,0,E$43/PPA_fec!E$43)</f>
        <v>0.48383093280343775</v>
      </c>
      <c r="F152" s="276">
        <f>IF(F$43=0,0,F$43/PPA_fec!F$43)</f>
        <v>0.47809299332501898</v>
      </c>
      <c r="G152" s="276">
        <f>IF(G$43=0,0,G$43/PPA_fec!G$43)</f>
        <v>0.5122519636398245</v>
      </c>
      <c r="H152" s="276">
        <f>IF(H$43=0,0,H$43/PPA_fec!H$43)</f>
        <v>0.49951204416809603</v>
      </c>
      <c r="I152" s="276">
        <f>IF(I$43=0,0,I$43/PPA_fec!I$43)</f>
        <v>0.44458726733704063</v>
      </c>
      <c r="J152" s="276">
        <f>IF(J$43=0,0,J$43/PPA_fec!J$43)</f>
        <v>0.39348138176756442</v>
      </c>
      <c r="K152" s="276">
        <f>IF(K$43=0,0,K$43/PPA_fec!K$43)</f>
        <v>0.46632432726053497</v>
      </c>
      <c r="L152" s="276">
        <f>IF(L$43=0,0,L$43/PPA_fec!L$43)</f>
        <v>0.52170591632882046</v>
      </c>
      <c r="M152" s="276">
        <f>IF(M$43=0,0,M$43/PPA_fec!M$43)</f>
        <v>0.49090224030686958</v>
      </c>
      <c r="N152" s="276">
        <f>IF(N$43=0,0,N$43/PPA_fec!N$43)</f>
        <v>0.49312591128446503</v>
      </c>
      <c r="O152" s="276">
        <f>IF(O$43=0,0,O$43/PPA_fec!O$43)</f>
        <v>0.48626833279062764</v>
      </c>
      <c r="P152" s="276">
        <f>IF(P$43=0,0,P$43/PPA_fec!P$43)</f>
        <v>0.49302284743786806</v>
      </c>
      <c r="Q152" s="276">
        <f>IF(Q$43=0,0,Q$43/PPA_fec!Q$43)</f>
        <v>0.55216443884980204</v>
      </c>
      <c r="R152" s="276">
        <f>IF(R$43=0,0,R$43/PPA_fec!R$43)</f>
        <v>0.55699338563110012</v>
      </c>
      <c r="S152" s="276">
        <f>IF(S$43=0,0,S$43/PPA_fec!S$43)</f>
        <v>0.5254108106516121</v>
      </c>
      <c r="T152" s="276">
        <f>IF(T$43=0,0,T$43/PPA_fec!T$43)</f>
        <v>0.50273608110597534</v>
      </c>
      <c r="U152" s="276">
        <f>IF(U$43=0,0,U$43/PPA_fec!U$43)</f>
        <v>0.47224373395790192</v>
      </c>
      <c r="V152" s="276">
        <f>IF(V$43=0,0,V$43/PPA_fec!V$43)</f>
        <v>0.47951030888288498</v>
      </c>
      <c r="W152" s="276">
        <f>IF(W$43=0,0,W$43/PPA_fec!W$43)</f>
        <v>0.54852604157229645</v>
      </c>
      <c r="X152" s="276">
        <f>IF(X$43=0,0,X$43/PPA_fec!X$43)</f>
        <v>0.54366719380695805</v>
      </c>
      <c r="Y152" s="276">
        <f>IF(Y$43=0,0,Y$43/PPA_fec!Y$43)</f>
        <v>0.52623041455202524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1.4636811463774595</v>
      </c>
      <c r="C153" s="276">
        <f>IF(C$56=0,0,C$56/PPA_fec!C$56)</f>
        <v>1.458987452579009</v>
      </c>
      <c r="D153" s="276">
        <f>IF(D$56=0,0,D$56/PPA_fec!D$56)</f>
        <v>1.4767561755986223</v>
      </c>
      <c r="E153" s="276">
        <f>IF(E$56=0,0,E$56/PPA_fec!E$56)</f>
        <v>1.4201595397303186</v>
      </c>
      <c r="F153" s="276">
        <f>IF(F$56=0,0,F$56/PPA_fec!F$56)</f>
        <v>1.3871601603394683</v>
      </c>
      <c r="G153" s="276">
        <f>IF(G$56=0,0,G$56/PPA_fec!G$56)</f>
        <v>1.4881566222813147</v>
      </c>
      <c r="H153" s="276">
        <f>IF(H$56=0,0,H$56/PPA_fec!H$56)</f>
        <v>1.4791291934690161</v>
      </c>
      <c r="I153" s="276">
        <f>IF(I$56=0,0,I$56/PPA_fec!I$56)</f>
        <v>1.418095208080709</v>
      </c>
      <c r="J153" s="276">
        <f>IF(J$56=0,0,J$56/PPA_fec!J$56)</f>
        <v>1.3356557050798159</v>
      </c>
      <c r="K153" s="276">
        <f>IF(K$56=0,0,K$56/PPA_fec!K$56)</f>
        <v>1.4254572471039189</v>
      </c>
      <c r="L153" s="276">
        <f>IF(L$56=0,0,L$56/PPA_fec!L$56)</f>
        <v>1.4723941450222511</v>
      </c>
      <c r="M153" s="276">
        <f>IF(M$56=0,0,M$56/PPA_fec!M$56)</f>
        <v>1.4029089343394563</v>
      </c>
      <c r="N153" s="276">
        <f>IF(N$56=0,0,N$56/PPA_fec!N$56)</f>
        <v>1.4068207839069204</v>
      </c>
      <c r="O153" s="276">
        <f>IF(O$56=0,0,O$56/PPA_fec!O$56)</f>
        <v>1.4032644068161408</v>
      </c>
      <c r="P153" s="276">
        <f>IF(P$56=0,0,P$56/PPA_fec!P$56)</f>
        <v>1.4801741514878273</v>
      </c>
      <c r="Q153" s="276">
        <f>IF(Q$56=0,0,Q$56/PPA_fec!Q$56)</f>
        <v>1.748327934475352</v>
      </c>
      <c r="R153" s="276">
        <f>IF(R$56=0,0,R$56/PPA_fec!R$56)</f>
        <v>1.7420569634641019</v>
      </c>
      <c r="S153" s="276">
        <f>IF(S$56=0,0,S$56/PPA_fec!S$56)</f>
        <v>1.7343995609042295</v>
      </c>
      <c r="T153" s="276">
        <f>IF(T$56=0,0,T$56/PPA_fec!T$56)</f>
        <v>1.6977831431007058</v>
      </c>
      <c r="U153" s="276">
        <f>IF(U$56=0,0,U$56/PPA_fec!U$56)</f>
        <v>1.6555227505464158</v>
      </c>
      <c r="V153" s="276">
        <f>IF(V$56=0,0,V$56/PPA_fec!V$56)</f>
        <v>1.6561475685153331</v>
      </c>
      <c r="W153" s="276">
        <f>IF(W$56=0,0,W$56/PPA_fec!W$56)</f>
        <v>1.8714560365825703</v>
      </c>
      <c r="X153" s="276">
        <f>IF(X$56=0,0,X$56/PPA_fec!X$56)</f>
        <v>1.8566257253767708</v>
      </c>
      <c r="Y153" s="276">
        <f>IF(Y$56=0,0,Y$56/PPA_fec!Y$56)</f>
        <v>1.8667248736455537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1.3525787399759335</v>
      </c>
      <c r="C154" s="277">
        <f>IF(C$69=0,0,C$69/PPA_fec!C$69)</f>
        <v>1.3499071241028158</v>
      </c>
      <c r="D154" s="277">
        <f>IF(D$69=0,0,D$69/PPA_fec!D$69)</f>
        <v>1.3697025676861569</v>
      </c>
      <c r="E154" s="277">
        <f>IF(E$69=0,0,E$69/PPA_fec!E$69)</f>
        <v>1.3171232769753305</v>
      </c>
      <c r="F154" s="277">
        <f>IF(F$69=0,0,F$69/PPA_fec!F$69)</f>
        <v>1.2839198072307549</v>
      </c>
      <c r="G154" s="277">
        <f>IF(G$69=0,0,G$69/PPA_fec!G$69)</f>
        <v>1.3777134805238764</v>
      </c>
      <c r="H154" s="277">
        <f>IF(H$69=0,0,H$69/PPA_fec!H$69)</f>
        <v>1.3739501360311248</v>
      </c>
      <c r="I154" s="277">
        <f>IF(I$69=0,0,I$69/PPA_fec!I$69)</f>
        <v>1.3355164549165996</v>
      </c>
      <c r="J154" s="277">
        <f>IF(J$69=0,0,J$69/PPA_fec!J$69)</f>
        <v>1.273647730631654</v>
      </c>
      <c r="K154" s="277">
        <f>IF(K$69=0,0,K$69/PPA_fec!K$69)</f>
        <v>1.331722417461727</v>
      </c>
      <c r="L154" s="277">
        <f>IF(L$69=0,0,L$69/PPA_fec!L$69)</f>
        <v>1.3564017172479137</v>
      </c>
      <c r="M154" s="277">
        <f>IF(M$69=0,0,M$69/PPA_fec!M$69)</f>
        <v>1.2951263331112528</v>
      </c>
      <c r="N154" s="277">
        <f>IF(N$69=0,0,N$69/PPA_fec!N$69)</f>
        <v>1.2983548700329322</v>
      </c>
      <c r="O154" s="277">
        <f>IF(O$69=0,0,O$69/PPA_fec!O$69)</f>
        <v>1.2976173063684686</v>
      </c>
      <c r="P154" s="277">
        <f>IF(P$69=0,0,P$69/PPA_fec!P$69)</f>
        <v>1.3783252327319588</v>
      </c>
      <c r="Q154" s="277">
        <f>IF(Q$69=0,0,Q$69/PPA_fec!Q$69)</f>
        <v>1.6442866995504335</v>
      </c>
      <c r="R154" s="277">
        <f>IF(R$69=0,0,R$69/PPA_fec!R$69)</f>
        <v>1.634537427438536</v>
      </c>
      <c r="S154" s="277">
        <f>IF(S$69=0,0,S$69/PPA_fec!S$69)</f>
        <v>1.6446276361873431</v>
      </c>
      <c r="T154" s="277">
        <f>IF(T$69=0,0,T$69/PPA_fec!T$69)</f>
        <v>1.6174568065689356</v>
      </c>
      <c r="U154" s="277">
        <f>IF(U$69=0,0,U$69/PPA_fec!U$69)</f>
        <v>1.5897359746674269</v>
      </c>
      <c r="V154" s="277">
        <f>IF(V$69=0,0,V$69/PPA_fec!V$69)</f>
        <v>1.585264896580509</v>
      </c>
      <c r="W154" s="277">
        <f>IF(W$69=0,0,W$69/PPA_fec!W$69)</f>
        <v>1.7868035521309991</v>
      </c>
      <c r="X154" s="277">
        <f>IF(X$69=0,0,X$69/PPA_fec!X$69)</f>
        <v>1.7729741450677832</v>
      </c>
      <c r="Y154" s="277">
        <f>IF(Y$69=0,0,Y$69/PPA_fec!Y$69)</f>
        <v>1.797231064652794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0.21677973676308623</v>
      </c>
      <c r="C156" s="320">
        <f>IF(C$83=0,0,C$83/PPA_fec!C$83)</f>
        <v>0.21205722417170791</v>
      </c>
      <c r="D156" s="320">
        <f>IF(D$83=0,0,D$83/PPA_fec!D$83)</f>
        <v>0.20534514562473499</v>
      </c>
      <c r="E156" s="320">
        <f>IF(E$83=0,0,E$83/PPA_fec!E$83)</f>
        <v>0.20169087723461684</v>
      </c>
      <c r="F156" s="320">
        <f>IF(F$83=0,0,F$83/PPA_fec!F$83)</f>
        <v>0.20606400433278924</v>
      </c>
      <c r="G156" s="320">
        <f>IF(G$83=0,0,G$83/PPA_fec!G$83)</f>
        <v>0.21275090194947102</v>
      </c>
      <c r="H156" s="320">
        <f>IF(H$83=0,0,H$83/PPA_fec!H$83)</f>
        <v>0.19920128154074104</v>
      </c>
      <c r="I156" s="320">
        <f>IF(I$83=0,0,I$83/PPA_fec!I$83)</f>
        <v>0.1568554672231359</v>
      </c>
      <c r="J156" s="320">
        <f>IF(J$83=0,0,J$83/PPA_fec!J$83)</f>
        <v>0.12407236333806766</v>
      </c>
      <c r="K156" s="320">
        <f>IF(K$83=0,0,K$83/PPA_fec!K$83)</f>
        <v>0.17999537076837313</v>
      </c>
      <c r="L156" s="320">
        <f>IF(L$83=0,0,L$83/PPA_fec!L$83)</f>
        <v>0.22908400571666088</v>
      </c>
      <c r="M156" s="320">
        <f>IF(M$83=0,0,M$83/PPA_fec!M$83)</f>
        <v>0.21780735840699422</v>
      </c>
      <c r="N156" s="320">
        <f>IF(N$83=0,0,N$83/PPA_fec!N$83)</f>
        <v>0.21935026285369991</v>
      </c>
      <c r="O156" s="320">
        <f>IF(O$83=0,0,O$83/PPA_fec!O$83)</f>
        <v>0.21193044852115278</v>
      </c>
      <c r="P156" s="320">
        <f>IF(P$83=0,0,P$83/PPA_fec!P$83)</f>
        <v>0.19368657900005273</v>
      </c>
      <c r="Q156" s="320">
        <f>IF(Q$83=0,0,Q$83/PPA_fec!Q$83)</f>
        <v>0.18049161479097303</v>
      </c>
      <c r="R156" s="320">
        <f>IF(R$83=0,0,R$83/PPA_fec!R$83)</f>
        <v>0.18405790926147986</v>
      </c>
      <c r="S156" s="320">
        <f>IF(S$83=0,0,S$83/PPA_fec!S$83)</f>
        <v>0.16023319690816451</v>
      </c>
      <c r="T156" s="320">
        <f>IF(T$83=0,0,T$83/PPA_fec!T$83)</f>
        <v>0.15251204978167551</v>
      </c>
      <c r="U156" s="320">
        <f>IF(U$83=0,0,U$83/PPA_fec!U$83)</f>
        <v>0.13533541944025076</v>
      </c>
      <c r="V156" s="320">
        <f>IF(V$83=0,0,V$83/PPA_fec!V$83)</f>
        <v>0.14200474327996992</v>
      </c>
      <c r="W156" s="320">
        <f>IF(W$83=0,0,W$83/PPA_fec!W$83)</f>
        <v>0.15642889408147415</v>
      </c>
      <c r="X156" s="320">
        <f>IF(X$83=0,0,X$83/PPA_fec!X$83)</f>
        <v>0.15289639977788752</v>
      </c>
      <c r="Y156" s="320">
        <f>IF(Y$83=0,0,Y$83/PPA_fec!Y$83)</f>
        <v>0.13290505982295772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1.205056956875548</v>
      </c>
      <c r="C161" s="332">
        <f>IF(C$88=0,0,C$88/PPA_fec!C$88)</f>
        <v>1.1842196088714905</v>
      </c>
      <c r="D161" s="332">
        <f>IF(D$88=0,0,D$88/PPA_fec!D$88)</f>
        <v>1.1576853503807947</v>
      </c>
      <c r="E161" s="332">
        <f>IF(E$88=0,0,E$88/PPA_fec!E$88)</f>
        <v>1.1351040496916234</v>
      </c>
      <c r="F161" s="332">
        <f>IF(F$88=0,0,F$88/PPA_fec!F$88)</f>
        <v>1.1508809305258267</v>
      </c>
      <c r="G161" s="332">
        <f>IF(G$88=0,0,G$88/PPA_fec!G$88)</f>
        <v>1.1917288221520945</v>
      </c>
      <c r="H161" s="332">
        <f>IF(H$88=0,0,H$88/PPA_fec!H$88)</f>
        <v>1.1284127927513417</v>
      </c>
      <c r="I161" s="332">
        <f>IF(I$88=0,0,I$88/PPA_fec!I$88)</f>
        <v>0.92299538077174559</v>
      </c>
      <c r="J161" s="332">
        <f>IF(J$88=0,0,J$88/PPA_fec!J$88)</f>
        <v>0.74510040283463519</v>
      </c>
      <c r="K161" s="332">
        <f>IF(K$88=0,0,K$88/PPA_fec!K$88)</f>
        <v>1.0382505028644502</v>
      </c>
      <c r="L161" s="332">
        <f>IF(L$88=0,0,L$88/PPA_fec!L$88)</f>
        <v>1.2582304971209506</v>
      </c>
      <c r="M161" s="332">
        <f>IF(M$88=0,0,M$88/PPA_fec!M$88)</f>
        <v>1.2058325378211652</v>
      </c>
      <c r="N161" s="332">
        <f>IF(N$88=0,0,N$88/PPA_fec!N$88)</f>
        <v>1.2131128073005748</v>
      </c>
      <c r="O161" s="332">
        <f>IF(O$88=0,0,O$88/PPA_fec!O$88)</f>
        <v>1.18094665366722</v>
      </c>
      <c r="P161" s="332">
        <f>IF(P$88=0,0,P$88/PPA_fec!P$88)</f>
        <v>1.1085508403687148</v>
      </c>
      <c r="Q161" s="332">
        <f>IF(Q$88=0,0,Q$88/PPA_fec!Q$88)</f>
        <v>1.0744092543970423</v>
      </c>
      <c r="R161" s="332">
        <f>IF(R$88=0,0,R$88/PPA_fec!R$88)</f>
        <v>1.0858573973282037</v>
      </c>
      <c r="S161" s="332">
        <f>IF(S$88=0,0,S$88/PPA_fec!S$88)</f>
        <v>0.97568679276425274</v>
      </c>
      <c r="T161" s="332">
        <f>IF(T$88=0,0,T$88/PPA_fec!T$88)</f>
        <v>0.94368222957902514</v>
      </c>
      <c r="U161" s="332">
        <f>IF(U$88=0,0,U$88/PPA_fec!U$88)</f>
        <v>0.8509500994690804</v>
      </c>
      <c r="V161" s="332">
        <f>IF(V$88=0,0,V$88/PPA_fec!V$88)</f>
        <v>0.88852341017602821</v>
      </c>
      <c r="W161" s="332">
        <f>IF(W$88=0,0,W$88/PPA_fec!W$88)</f>
        <v>0.98379656202545107</v>
      </c>
      <c r="X161" s="332">
        <f>IF(X$88=0,0,X$88/PPA_fec!X$88)</f>
        <v>0.95926702318028212</v>
      </c>
      <c r="Y161" s="332">
        <f>IF(Y$88=0,0,Y$88/PPA_fec!Y$88)</f>
        <v>0.84542035574683005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NL: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16285.296022518351</v>
      </c>
      <c r="C3" s="203">
        <v>16775.709194164301</v>
      </c>
      <c r="D3" s="203">
        <v>16819.436780663291</v>
      </c>
      <c r="E3" s="203">
        <v>16804.394463349581</v>
      </c>
      <c r="F3" s="203">
        <v>16956.785122743069</v>
      </c>
      <c r="G3" s="203">
        <v>17070.55652251728</v>
      </c>
      <c r="H3" s="203">
        <v>15170.29584288052</v>
      </c>
      <c r="I3" s="203">
        <v>15355.09818997277</v>
      </c>
      <c r="J3" s="203">
        <v>14458.277583718551</v>
      </c>
      <c r="K3" s="203">
        <v>15189.69232208959</v>
      </c>
      <c r="L3" s="203">
        <v>14626.95484911787</v>
      </c>
      <c r="M3" s="203">
        <v>14992.259019235529</v>
      </c>
      <c r="N3" s="203">
        <v>16132.04190026556</v>
      </c>
      <c r="O3" s="203">
        <v>16413.832069569449</v>
      </c>
      <c r="P3" s="203">
        <v>17114.384126438759</v>
      </c>
      <c r="Q3" s="203">
        <v>17116.496579999999</v>
      </c>
      <c r="R3" s="203">
        <v>17694.794004282659</v>
      </c>
      <c r="S3" s="203">
        <v>17997.018935712811</v>
      </c>
      <c r="T3" s="203">
        <v>18215.494216966759</v>
      </c>
      <c r="U3" s="203">
        <v>18029.113405333759</v>
      </c>
      <c r="V3" s="203">
        <v>18014.401631342211</v>
      </c>
      <c r="W3" s="203">
        <v>17977.693731977539</v>
      </c>
      <c r="X3" s="203">
        <v>17715.485757537532</v>
      </c>
      <c r="Y3" s="203">
        <v>18769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21681.65322639194</v>
      </c>
      <c r="C5" s="203">
        <v>21220.246407253639</v>
      </c>
      <c r="D5" s="203">
        <v>21031.17652563977</v>
      </c>
      <c r="E5" s="203">
        <v>20180.46886862857</v>
      </c>
      <c r="F5" s="203">
        <v>20265.625283588481</v>
      </c>
      <c r="G5" s="203">
        <v>20706.451312555841</v>
      </c>
      <c r="H5" s="203">
        <v>21079.957425254732</v>
      </c>
      <c r="I5" s="203">
        <v>21145.977909563058</v>
      </c>
      <c r="J5" s="203">
        <v>20426.010578405028</v>
      </c>
      <c r="K5" s="203">
        <v>18460.666341733489</v>
      </c>
      <c r="L5" s="203">
        <v>19110.08106374351</v>
      </c>
      <c r="M5" s="203">
        <v>20028.59161997764</v>
      </c>
      <c r="N5" s="203">
        <v>19015.549710777192</v>
      </c>
      <c r="O5" s="203">
        <v>19004.912636466601</v>
      </c>
      <c r="P5" s="203">
        <v>20468.182690894399</v>
      </c>
      <c r="Q5" s="203">
        <v>20478.476163074531</v>
      </c>
      <c r="R5" s="203">
        <v>20368.401634583501</v>
      </c>
      <c r="S5" s="203">
        <v>20479.971709154379</v>
      </c>
      <c r="T5" s="203">
        <v>21044.36489854251</v>
      </c>
      <c r="U5" s="203">
        <v>20924.242020856211</v>
      </c>
      <c r="V5" s="203">
        <v>20452.50784838845</v>
      </c>
      <c r="W5" s="203">
        <v>19662.290107704601</v>
      </c>
      <c r="X5" s="203">
        <v>19209.37999638401</v>
      </c>
      <c r="Y5" s="203">
        <v>20449.938138204448</v>
      </c>
      <c r="DA5" s="112" t="s">
        <v>2111</v>
      </c>
    </row>
    <row r="6" spans="1:105" ht="12" customHeight="1" x14ac:dyDescent="0.25">
      <c r="A6" s="154" t="s">
        <v>2112</v>
      </c>
      <c r="B6" s="338">
        <v>27102.066532989931</v>
      </c>
      <c r="C6" s="338">
        <v>25746.963206340431</v>
      </c>
      <c r="D6" s="338">
        <v>24391.859879690939</v>
      </c>
      <c r="E6" s="338">
        <v>24391.859879690939</v>
      </c>
      <c r="F6" s="338">
        <v>23036.756553041439</v>
      </c>
      <c r="G6" s="338">
        <v>23036.756553041439</v>
      </c>
      <c r="H6" s="338">
        <v>23036.756553041439</v>
      </c>
      <c r="I6" s="338">
        <v>23036.756553041439</v>
      </c>
      <c r="J6" s="338">
        <v>23036.756553041439</v>
      </c>
      <c r="K6" s="338">
        <v>21681.65322639194</v>
      </c>
      <c r="L6" s="338">
        <v>20326.549899742451</v>
      </c>
      <c r="M6" s="338">
        <v>21681.65322639194</v>
      </c>
      <c r="N6" s="338">
        <v>20326.549899742451</v>
      </c>
      <c r="O6" s="338">
        <v>20326.549899742451</v>
      </c>
      <c r="P6" s="338">
        <v>21681.65322639194</v>
      </c>
      <c r="Q6" s="338">
        <v>21681.65322639194</v>
      </c>
      <c r="R6" s="338">
        <v>21681.65322639194</v>
      </c>
      <c r="S6" s="338">
        <v>21681.65322639194</v>
      </c>
      <c r="T6" s="338">
        <v>23036.756553041439</v>
      </c>
      <c r="U6" s="338">
        <v>23036.756553041439</v>
      </c>
      <c r="V6" s="338">
        <v>23036.756553041439</v>
      </c>
      <c r="W6" s="338">
        <v>21681.65322639194</v>
      </c>
      <c r="X6" s="338">
        <v>20326.549899742451</v>
      </c>
      <c r="Y6" s="338">
        <v>21681.65322639194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1355.103326649496</v>
      </c>
      <c r="I7" s="340">
        <v>1355.103326649496</v>
      </c>
      <c r="J7" s="340">
        <v>0</v>
      </c>
      <c r="K7" s="340">
        <v>0</v>
      </c>
      <c r="L7" s="340">
        <v>0</v>
      </c>
      <c r="M7" s="340">
        <v>1355.103326649496</v>
      </c>
      <c r="N7" s="340">
        <v>0</v>
      </c>
      <c r="O7" s="340">
        <v>1355.103326649496</v>
      </c>
      <c r="P7" s="340">
        <v>1355.103326649496</v>
      </c>
      <c r="Q7" s="340">
        <v>1355.103326649496</v>
      </c>
      <c r="R7" s="340">
        <v>1355.103326649496</v>
      </c>
      <c r="S7" s="340">
        <v>0</v>
      </c>
      <c r="T7" s="340">
        <v>2710.2066532989929</v>
      </c>
      <c r="U7" s="340">
        <v>1355.103326649496</v>
      </c>
      <c r="V7" s="340">
        <v>0</v>
      </c>
      <c r="W7" s="340">
        <v>0</v>
      </c>
      <c r="X7" s="340">
        <v>0</v>
      </c>
      <c r="Y7" s="340">
        <v>1355.103326649496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1355.1033266494996</v>
      </c>
      <c r="D8" s="342">
        <f t="shared" si="0"/>
        <v>1355.1033266494924</v>
      </c>
      <c r="E8" s="342">
        <f t="shared" si="0"/>
        <v>0</v>
      </c>
      <c r="F8" s="342">
        <f t="shared" si="0"/>
        <v>1355.1033266494996</v>
      </c>
      <c r="G8" s="342">
        <f t="shared" si="0"/>
        <v>0</v>
      </c>
      <c r="H8" s="342">
        <f t="shared" si="0"/>
        <v>1355.103326649496</v>
      </c>
      <c r="I8" s="342">
        <f t="shared" si="0"/>
        <v>1355.103326649496</v>
      </c>
      <c r="J8" s="342">
        <f t="shared" si="0"/>
        <v>0</v>
      </c>
      <c r="K8" s="342">
        <f t="shared" si="0"/>
        <v>1355.1033266494996</v>
      </c>
      <c r="L8" s="342">
        <f t="shared" si="0"/>
        <v>1355.1033266494887</v>
      </c>
      <c r="M8" s="342">
        <f t="shared" si="0"/>
        <v>0</v>
      </c>
      <c r="N8" s="342">
        <f t="shared" si="0"/>
        <v>1355.1033266494887</v>
      </c>
      <c r="O8" s="342">
        <f t="shared" si="0"/>
        <v>1355.103326649496</v>
      </c>
      <c r="P8" s="342">
        <f t="shared" si="0"/>
        <v>0</v>
      </c>
      <c r="Q8" s="342">
        <f t="shared" si="0"/>
        <v>1355.103326649496</v>
      </c>
      <c r="R8" s="342">
        <f t="shared" si="0"/>
        <v>1355.103326649496</v>
      </c>
      <c r="S8" s="342">
        <f t="shared" si="0"/>
        <v>0</v>
      </c>
      <c r="T8" s="342">
        <f t="shared" si="0"/>
        <v>1355.1033266494924</v>
      </c>
      <c r="U8" s="342">
        <f t="shared" si="0"/>
        <v>1355.103326649496</v>
      </c>
      <c r="V8" s="342">
        <f t="shared" si="0"/>
        <v>0</v>
      </c>
      <c r="W8" s="342">
        <f t="shared" si="0"/>
        <v>1355.1033266494996</v>
      </c>
      <c r="X8" s="342">
        <f t="shared" si="0"/>
        <v>1355.1033266494887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5420.4133065979913</v>
      </c>
      <c r="C9" s="343">
        <f t="shared" si="1"/>
        <v>4526.7167990867929</v>
      </c>
      <c r="D9" s="343">
        <f t="shared" si="1"/>
        <v>3360.6833540511689</v>
      </c>
      <c r="E9" s="343">
        <f t="shared" si="1"/>
        <v>4211.3910110623692</v>
      </c>
      <c r="F9" s="343">
        <f t="shared" si="1"/>
        <v>2771.1312694529588</v>
      </c>
      <c r="G9" s="343">
        <f t="shared" si="1"/>
        <v>2330.3052404855989</v>
      </c>
      <c r="H9" s="343">
        <f t="shared" si="1"/>
        <v>1956.7991277867077</v>
      </c>
      <c r="I9" s="343">
        <f t="shared" si="1"/>
        <v>1890.7786434783811</v>
      </c>
      <c r="J9" s="343">
        <f t="shared" si="1"/>
        <v>2610.7459746364111</v>
      </c>
      <c r="K9" s="343">
        <f t="shared" si="1"/>
        <v>3220.9868846584504</v>
      </c>
      <c r="L9" s="343">
        <f t="shared" si="1"/>
        <v>1216.4688359989414</v>
      </c>
      <c r="M9" s="343">
        <f t="shared" si="1"/>
        <v>1653.0616064142996</v>
      </c>
      <c r="N9" s="343">
        <f t="shared" si="1"/>
        <v>1311.0001889652594</v>
      </c>
      <c r="O9" s="343">
        <f t="shared" si="1"/>
        <v>1321.6372632758503</v>
      </c>
      <c r="P9" s="343">
        <f t="shared" si="1"/>
        <v>1213.4705354975413</v>
      </c>
      <c r="Q9" s="343">
        <f t="shared" si="1"/>
        <v>1203.1770633174092</v>
      </c>
      <c r="R9" s="343">
        <f t="shared" si="1"/>
        <v>1313.2515918084391</v>
      </c>
      <c r="S9" s="343">
        <f t="shared" si="1"/>
        <v>1201.6815172375609</v>
      </c>
      <c r="T9" s="343">
        <f t="shared" si="1"/>
        <v>1992.3916544989297</v>
      </c>
      <c r="U9" s="343">
        <f t="shared" si="1"/>
        <v>2112.5145321852287</v>
      </c>
      <c r="V9" s="343">
        <f t="shared" si="1"/>
        <v>2584.2487046529895</v>
      </c>
      <c r="W9" s="343">
        <f t="shared" si="1"/>
        <v>2019.363118687339</v>
      </c>
      <c r="X9" s="343">
        <f t="shared" si="1"/>
        <v>1117.1699033584409</v>
      </c>
      <c r="Y9" s="343">
        <f t="shared" si="1"/>
        <v>1231.7150881874913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2362.1999140154771</v>
      </c>
      <c r="C12" s="210">
        <v>2317.151418744626</v>
      </c>
      <c r="D12" s="210">
        <v>2345.538005159071</v>
      </c>
      <c r="E12" s="210">
        <v>2260.9748065348231</v>
      </c>
      <c r="F12" s="210">
        <v>2230.6557179707652</v>
      </c>
      <c r="G12" s="210">
        <v>2189.8944110060188</v>
      </c>
      <c r="H12" s="210">
        <v>2143.1238177128121</v>
      </c>
      <c r="I12" s="210">
        <v>2144.29664660361</v>
      </c>
      <c r="J12" s="210">
        <v>2052.006706792778</v>
      </c>
      <c r="K12" s="210">
        <v>1784.5477214101461</v>
      </c>
      <c r="L12" s="210">
        <v>1895.6201203783321</v>
      </c>
      <c r="M12" s="210">
        <v>1987.0858985382631</v>
      </c>
      <c r="N12" s="210">
        <v>1901.4813413585559</v>
      </c>
      <c r="O12" s="210">
        <v>1874.7282889079961</v>
      </c>
      <c r="P12" s="210">
        <v>1991.2930352536539</v>
      </c>
      <c r="Q12" s="210">
        <v>1958.6456577816</v>
      </c>
      <c r="R12" s="210">
        <v>1982.849183147033</v>
      </c>
      <c r="S12" s="210">
        <v>2000.6872742906271</v>
      </c>
      <c r="T12" s="210">
        <v>2065.8513327601022</v>
      </c>
      <c r="U12" s="210">
        <v>2008.0467755803959</v>
      </c>
      <c r="V12" s="210">
        <v>1976.287274290627</v>
      </c>
      <c r="W12" s="210">
        <v>1982.382717110919</v>
      </c>
      <c r="X12" s="210">
        <v>1920.878761822871</v>
      </c>
      <c r="Y12" s="210">
        <v>1860.9781599312121</v>
      </c>
      <c r="DA12" s="109" t="s">
        <v>2118</v>
      </c>
    </row>
    <row r="13" spans="1:105" ht="12" customHeight="1" x14ac:dyDescent="0.25">
      <c r="A13" s="24" t="s">
        <v>28</v>
      </c>
      <c r="B13" s="213">
        <v>25.193465176268269</v>
      </c>
      <c r="C13" s="213">
        <v>25.193465176268269</v>
      </c>
      <c r="D13" s="213">
        <v>27.292949269131551</v>
      </c>
      <c r="E13" s="213">
        <v>19.594926913155629</v>
      </c>
      <c r="F13" s="213">
        <v>12.596732588134129</v>
      </c>
      <c r="G13" s="213">
        <v>13.99638865004299</v>
      </c>
      <c r="H13" s="213">
        <v>23.093981083404991</v>
      </c>
      <c r="I13" s="213">
        <v>41.989079965606187</v>
      </c>
      <c r="J13" s="213">
        <v>27.292949269131551</v>
      </c>
      <c r="K13" s="213">
        <v>25.193465176268269</v>
      </c>
      <c r="L13" s="213">
        <v>25.193465176268269</v>
      </c>
      <c r="M13" s="213">
        <v>22.394153052450559</v>
      </c>
      <c r="N13" s="213">
        <v>25.893293207222701</v>
      </c>
      <c r="O13" s="213">
        <v>19.594926913155629</v>
      </c>
      <c r="P13" s="213">
        <v>24.040842648323299</v>
      </c>
      <c r="Q13" s="213">
        <v>17.922957867583829</v>
      </c>
      <c r="R13" s="213">
        <v>19.621152192605329</v>
      </c>
      <c r="S13" s="213">
        <v>24.980309544282029</v>
      </c>
      <c r="T13" s="213">
        <v>20.61418744625967</v>
      </c>
      <c r="U13" s="213">
        <v>20.569991401547721</v>
      </c>
      <c r="V13" s="213">
        <v>14.80309544282029</v>
      </c>
      <c r="W13" s="213">
        <v>15.671281169389511</v>
      </c>
      <c r="X13" s="213">
        <v>8.5739466895958731</v>
      </c>
      <c r="Y13" s="213">
        <v>7.0346517626827172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16.270249355116075</v>
      </c>
      <c r="C14" s="204">
        <f t="shared" si="2"/>
        <v>20.23740326741186</v>
      </c>
      <c r="D14" s="204">
        <f t="shared" si="2"/>
        <v>7.0555460017196907</v>
      </c>
      <c r="E14" s="204">
        <f t="shared" si="2"/>
        <v>9.8428202923473762</v>
      </c>
      <c r="F14" s="204">
        <f t="shared" si="2"/>
        <v>7.8842648323301789</v>
      </c>
      <c r="G14" s="204">
        <f t="shared" si="2"/>
        <v>16.219948409286324</v>
      </c>
      <c r="H14" s="204">
        <f t="shared" si="2"/>
        <v>21.567755803955286</v>
      </c>
      <c r="I14" s="204">
        <f t="shared" si="2"/>
        <v>15.391229578675839</v>
      </c>
      <c r="J14" s="204">
        <f t="shared" si="2"/>
        <v>5.1541702493551158</v>
      </c>
      <c r="K14" s="204">
        <f t="shared" si="2"/>
        <v>2.0612209802235588</v>
      </c>
      <c r="L14" s="204">
        <f t="shared" si="2"/>
        <v>3.2384350816852958</v>
      </c>
      <c r="M14" s="204">
        <f t="shared" si="2"/>
        <v>3.1430782459157349</v>
      </c>
      <c r="N14" s="204">
        <f t="shared" si="2"/>
        <v>10.36577815993121</v>
      </c>
      <c r="O14" s="204">
        <f t="shared" si="2"/>
        <v>2.1112639724849522</v>
      </c>
      <c r="P14" s="204">
        <f t="shared" si="2"/>
        <v>5.2067067927773003</v>
      </c>
      <c r="Q14" s="204">
        <f t="shared" si="2"/>
        <v>10.291229578675837</v>
      </c>
      <c r="R14" s="204">
        <f t="shared" si="2"/>
        <v>6.0742906276870157</v>
      </c>
      <c r="S14" s="204">
        <f t="shared" si="2"/>
        <v>1.2877901977644024</v>
      </c>
      <c r="T14" s="204">
        <f t="shared" si="2"/>
        <v>0.89286328460877029</v>
      </c>
      <c r="U14" s="204">
        <f t="shared" si="2"/>
        <v>2.4827171109200346</v>
      </c>
      <c r="V14" s="204">
        <f t="shared" si="2"/>
        <v>3.0343938091143592</v>
      </c>
      <c r="W14" s="204">
        <f t="shared" si="2"/>
        <v>1.5319862424763542</v>
      </c>
      <c r="X14" s="204">
        <f t="shared" si="2"/>
        <v>1.3253654342218399</v>
      </c>
      <c r="Y14" s="204">
        <f t="shared" si="2"/>
        <v>1.6803095442820291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1.07944969905417</v>
      </c>
      <c r="K16" s="204">
        <v>0</v>
      </c>
      <c r="L16" s="204">
        <v>3.2384350816852958</v>
      </c>
      <c r="M16" s="204">
        <v>1.07944969905417</v>
      </c>
      <c r="N16" s="204">
        <v>1.07944969905417</v>
      </c>
      <c r="O16" s="204">
        <v>1.07944969905417</v>
      </c>
      <c r="P16" s="204">
        <v>1.07944969905417</v>
      </c>
      <c r="Q16" s="204">
        <v>0.54729148753224421</v>
      </c>
      <c r="R16" s="204">
        <v>0.73301805674978504</v>
      </c>
      <c r="S16" s="204">
        <v>0.95640584694754927</v>
      </c>
      <c r="T16" s="204">
        <v>0.56784178847807387</v>
      </c>
      <c r="U16" s="204">
        <v>0.4674118658641444</v>
      </c>
      <c r="V16" s="204">
        <v>0.44909716251074799</v>
      </c>
      <c r="W16" s="204">
        <v>0.39183147033533972</v>
      </c>
      <c r="X16" s="204">
        <v>0.35193465176268268</v>
      </c>
      <c r="Y16" s="204">
        <v>0.74591573516766985</v>
      </c>
      <c r="DA16" s="71" t="s">
        <v>2121</v>
      </c>
    </row>
    <row r="17" spans="1:105" ht="12" customHeight="1" x14ac:dyDescent="0.25">
      <c r="A17" s="18" t="s">
        <v>71</v>
      </c>
      <c r="B17" s="204">
        <v>12.35313843508168</v>
      </c>
      <c r="C17" s="204">
        <v>13.382545141874459</v>
      </c>
      <c r="D17" s="204">
        <v>4.1177128116938952</v>
      </c>
      <c r="E17" s="204">
        <v>1.029406706792777</v>
      </c>
      <c r="F17" s="204">
        <v>1.029406706792777</v>
      </c>
      <c r="G17" s="204">
        <v>11.32364574376612</v>
      </c>
      <c r="H17" s="204">
        <v>20.588478073946689</v>
      </c>
      <c r="I17" s="204">
        <v>14.41195184866724</v>
      </c>
      <c r="J17" s="204">
        <v>3.0954428202923472</v>
      </c>
      <c r="K17" s="204">
        <v>1.031814273430782</v>
      </c>
      <c r="L17" s="204">
        <v>0</v>
      </c>
      <c r="M17" s="204">
        <v>2.0636285468615649</v>
      </c>
      <c r="N17" s="204">
        <v>9.2863284608770407</v>
      </c>
      <c r="O17" s="204">
        <v>1.031814273430782</v>
      </c>
      <c r="P17" s="204">
        <v>4.1272570937231299</v>
      </c>
      <c r="Q17" s="204">
        <v>9.743938091143594</v>
      </c>
      <c r="R17" s="204">
        <v>5.3412725709372308</v>
      </c>
      <c r="S17" s="204">
        <v>0.33138435081685302</v>
      </c>
      <c r="T17" s="204">
        <v>0.2529664660361135</v>
      </c>
      <c r="U17" s="204">
        <v>1.9746345657781601</v>
      </c>
      <c r="V17" s="204">
        <v>2.580309544282029</v>
      </c>
      <c r="W17" s="204">
        <v>1.1353396388650041</v>
      </c>
      <c r="X17" s="204">
        <v>0.95399828030954426</v>
      </c>
      <c r="Y17" s="204">
        <v>0.93043852106620795</v>
      </c>
      <c r="DA17" s="71" t="s">
        <v>2122</v>
      </c>
    </row>
    <row r="18" spans="1:105" ht="12" customHeight="1" x14ac:dyDescent="0.25">
      <c r="A18" s="18" t="s">
        <v>32</v>
      </c>
      <c r="B18" s="204">
        <v>3.9171109200343932</v>
      </c>
      <c r="C18" s="204">
        <v>6.8548581255374019</v>
      </c>
      <c r="D18" s="204">
        <v>2.937833190025795</v>
      </c>
      <c r="E18" s="204">
        <v>8.8134135855545992</v>
      </c>
      <c r="F18" s="204">
        <v>6.8548581255374019</v>
      </c>
      <c r="G18" s="204">
        <v>4.8963026655202064</v>
      </c>
      <c r="H18" s="204">
        <v>0.9792777300085983</v>
      </c>
      <c r="I18" s="204">
        <v>0.9792777300085983</v>
      </c>
      <c r="J18" s="204">
        <v>0.9792777300085983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1.029406706792777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7.2055030094582972E-2</v>
      </c>
      <c r="U19" s="204">
        <v>4.0670679277730007E-2</v>
      </c>
      <c r="V19" s="204">
        <v>4.9871023215821153E-3</v>
      </c>
      <c r="W19" s="204">
        <v>4.815133276010318E-3</v>
      </c>
      <c r="X19" s="204">
        <v>1.9432502149613069E-2</v>
      </c>
      <c r="Y19" s="204">
        <v>3.9552880481513323E-3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1556.581001332542</v>
      </c>
      <c r="C20" s="204">
        <f t="shared" si="3"/>
        <v>1473.2137624871939</v>
      </c>
      <c r="D20" s="204">
        <f t="shared" si="3"/>
        <v>1537.040780500025</v>
      </c>
      <c r="E20" s="204">
        <f t="shared" si="3"/>
        <v>1476.5278180570131</v>
      </c>
      <c r="F20" s="204">
        <f t="shared" si="3"/>
        <v>1460.723384417922</v>
      </c>
      <c r="G20" s="204">
        <f t="shared" si="3"/>
        <v>1411.314975196711</v>
      </c>
      <c r="H20" s="204">
        <f t="shared" si="3"/>
        <v>1356.2024346911869</v>
      </c>
      <c r="I20" s="204">
        <f t="shared" si="3"/>
        <v>1338.253296195446</v>
      </c>
      <c r="J20" s="204">
        <f t="shared" si="3"/>
        <v>1293.317460179341</v>
      </c>
      <c r="K20" s="204">
        <f t="shared" si="3"/>
        <v>1118.18629991586</v>
      </c>
      <c r="L20" s="204">
        <f t="shared" si="3"/>
        <v>1187.5175561534011</v>
      </c>
      <c r="M20" s="204">
        <f t="shared" si="3"/>
        <v>1294.1953466231671</v>
      </c>
      <c r="N20" s="204">
        <f t="shared" si="3"/>
        <v>1237.162211278011</v>
      </c>
      <c r="O20" s="204">
        <f t="shared" si="3"/>
        <v>1211.6206829298051</v>
      </c>
      <c r="P20" s="204">
        <f t="shared" si="3"/>
        <v>1288.9128117025291</v>
      </c>
      <c r="Q20" s="204">
        <f t="shared" si="3"/>
        <v>1249.5401984421269</v>
      </c>
      <c r="R20" s="204">
        <f t="shared" si="3"/>
        <v>1264.7032500940679</v>
      </c>
      <c r="S20" s="204">
        <f t="shared" si="3"/>
        <v>1255.9511242357919</v>
      </c>
      <c r="T20" s="204">
        <f t="shared" si="3"/>
        <v>1295.6518455528869</v>
      </c>
      <c r="U20" s="204">
        <f t="shared" si="3"/>
        <v>1329.331764793134</v>
      </c>
      <c r="V20" s="204">
        <f t="shared" si="3"/>
        <v>1302.860065601111</v>
      </c>
      <c r="W20" s="204">
        <f t="shared" si="3"/>
        <v>1327.351008576318</v>
      </c>
      <c r="X20" s="204">
        <f t="shared" si="3"/>
        <v>1250.4569366345399</v>
      </c>
      <c r="Y20" s="204">
        <f t="shared" si="3"/>
        <v>1199.8308283662591</v>
      </c>
      <c r="DA20" s="71"/>
    </row>
    <row r="21" spans="1:105" ht="12" customHeight="1" x14ac:dyDescent="0.25">
      <c r="A21" s="18" t="s">
        <v>73</v>
      </c>
      <c r="B21" s="204">
        <v>1556.581001332542</v>
      </c>
      <c r="C21" s="204">
        <v>1473.2137624871939</v>
      </c>
      <c r="D21" s="204">
        <v>1537.040780500025</v>
      </c>
      <c r="E21" s="204">
        <v>1476.5278180570131</v>
      </c>
      <c r="F21" s="204">
        <v>1460.723384417922</v>
      </c>
      <c r="G21" s="204">
        <v>1411.314975196711</v>
      </c>
      <c r="H21" s="204">
        <v>1356.2024346911869</v>
      </c>
      <c r="I21" s="204">
        <v>1338.253296195446</v>
      </c>
      <c r="J21" s="204">
        <v>1293.317460179341</v>
      </c>
      <c r="K21" s="204">
        <v>1118.18629991586</v>
      </c>
      <c r="L21" s="204">
        <v>1187.5175561534011</v>
      </c>
      <c r="M21" s="204">
        <v>1294.1953466231671</v>
      </c>
      <c r="N21" s="204">
        <v>1237.162211278011</v>
      </c>
      <c r="O21" s="204">
        <v>1211.6206829298051</v>
      </c>
      <c r="P21" s="204">
        <v>1288.9128117025291</v>
      </c>
      <c r="Q21" s="204">
        <v>1249.5401984421269</v>
      </c>
      <c r="R21" s="204">
        <v>1264.7032500940679</v>
      </c>
      <c r="S21" s="204">
        <v>1255.9511242357919</v>
      </c>
      <c r="T21" s="204">
        <v>1295.6518455528869</v>
      </c>
      <c r="U21" s="204">
        <v>1329.331764793134</v>
      </c>
      <c r="V21" s="204">
        <v>1302.860065601111</v>
      </c>
      <c r="W21" s="204">
        <v>1327.351008576318</v>
      </c>
      <c r="X21" s="204">
        <v>1250.4569366345399</v>
      </c>
      <c r="Y21" s="204">
        <v>1199.8308283662591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14.37015945851579</v>
      </c>
      <c r="C23" s="204">
        <f t="shared" si="4"/>
        <v>14.58107844143918</v>
      </c>
      <c r="D23" s="204">
        <f t="shared" si="4"/>
        <v>14.293957247180421</v>
      </c>
      <c r="E23" s="204">
        <f t="shared" si="4"/>
        <v>18.083703869039951</v>
      </c>
      <c r="F23" s="204">
        <f t="shared" si="4"/>
        <v>18.33929829918938</v>
      </c>
      <c r="G23" s="204">
        <f t="shared" si="4"/>
        <v>15.79405317818197</v>
      </c>
      <c r="H23" s="204">
        <f t="shared" si="4"/>
        <v>18.632990932200581</v>
      </c>
      <c r="I23" s="204">
        <f t="shared" si="4"/>
        <v>16.915663391827248</v>
      </c>
      <c r="J23" s="204">
        <f t="shared" si="4"/>
        <v>17.075231136223231</v>
      </c>
      <c r="K23" s="204">
        <f t="shared" si="4"/>
        <v>14.314559929368411</v>
      </c>
      <c r="L23" s="204">
        <f t="shared" si="4"/>
        <v>17.585023382282209</v>
      </c>
      <c r="M23" s="204">
        <f t="shared" si="4"/>
        <v>16.034919928853199</v>
      </c>
      <c r="N23" s="204">
        <f t="shared" si="4"/>
        <v>14.92833042448286</v>
      </c>
      <c r="O23" s="204">
        <f t="shared" si="4"/>
        <v>20.196685943797771</v>
      </c>
      <c r="P23" s="204">
        <f t="shared" si="4"/>
        <v>20.22828889936207</v>
      </c>
      <c r="Q23" s="204">
        <f t="shared" si="4"/>
        <v>18.871925375586169</v>
      </c>
      <c r="R23" s="204">
        <f t="shared" si="4"/>
        <v>18.33054182338681</v>
      </c>
      <c r="S23" s="204">
        <f t="shared" si="4"/>
        <v>18.239589435747199</v>
      </c>
      <c r="T23" s="204">
        <f t="shared" si="4"/>
        <v>67.098369408418876</v>
      </c>
      <c r="U23" s="204">
        <f t="shared" si="4"/>
        <v>61.393686625611373</v>
      </c>
      <c r="V23" s="204">
        <f t="shared" si="4"/>
        <v>55.833571544202321</v>
      </c>
      <c r="W23" s="204">
        <f t="shared" si="4"/>
        <v>50.294563220758477</v>
      </c>
      <c r="X23" s="204">
        <f t="shared" si="4"/>
        <v>61.251575833214702</v>
      </c>
      <c r="Y23" s="204">
        <f t="shared" si="4"/>
        <v>44.38060757527078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2127</v>
      </c>
    </row>
    <row r="25" spans="1:105" ht="12" customHeight="1" x14ac:dyDescent="0.25">
      <c r="A25" s="18" t="s">
        <v>74</v>
      </c>
      <c r="B25" s="204">
        <v>14.37015945851579</v>
      </c>
      <c r="C25" s="204">
        <v>14.58107844143918</v>
      </c>
      <c r="D25" s="204">
        <v>14.293957247180421</v>
      </c>
      <c r="E25" s="204">
        <v>18.083703869039951</v>
      </c>
      <c r="F25" s="204">
        <v>18.33929829918938</v>
      </c>
      <c r="G25" s="204">
        <v>15.79405317818197</v>
      </c>
      <c r="H25" s="204">
        <v>18.632990932200581</v>
      </c>
      <c r="I25" s="204">
        <v>16.915663391827248</v>
      </c>
      <c r="J25" s="204">
        <v>17.075231136223231</v>
      </c>
      <c r="K25" s="204">
        <v>14.314559929368411</v>
      </c>
      <c r="L25" s="204">
        <v>17.585023382282209</v>
      </c>
      <c r="M25" s="204">
        <v>16.034919928853199</v>
      </c>
      <c r="N25" s="204">
        <v>14.92833042448286</v>
      </c>
      <c r="O25" s="204">
        <v>20.196685943797771</v>
      </c>
      <c r="P25" s="204">
        <v>20.22828889936207</v>
      </c>
      <c r="Q25" s="204">
        <v>18.871925375586169</v>
      </c>
      <c r="R25" s="204">
        <v>18.33054182338681</v>
      </c>
      <c r="S25" s="204">
        <v>18.239589435747199</v>
      </c>
      <c r="T25" s="204">
        <v>28.24970216852206</v>
      </c>
      <c r="U25" s="204">
        <v>32.856283358199512</v>
      </c>
      <c r="V25" s="204">
        <v>36.420845834830011</v>
      </c>
      <c r="W25" s="204">
        <v>38.51812298000182</v>
      </c>
      <c r="X25" s="204">
        <v>40.144095179732332</v>
      </c>
      <c r="Y25" s="204">
        <v>43.151028899432433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38.84866723989682</v>
      </c>
      <c r="U26" s="204">
        <v>28.537403267411861</v>
      </c>
      <c r="V26" s="204">
        <v>19.41272570937231</v>
      </c>
      <c r="W26" s="204">
        <v>11.77644024075666</v>
      </c>
      <c r="X26" s="204">
        <v>21.107480653482369</v>
      </c>
      <c r="Y26" s="204">
        <v>1.2295786758383489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2132</v>
      </c>
    </row>
    <row r="30" spans="1:105" ht="12" customHeight="1" x14ac:dyDescent="0.25">
      <c r="A30" s="14" t="s">
        <v>39</v>
      </c>
      <c r="B30" s="204">
        <v>201.63370593293209</v>
      </c>
      <c r="C30" s="204">
        <v>197.5972484952708</v>
      </c>
      <c r="D30" s="204">
        <v>184.10240756663799</v>
      </c>
      <c r="E30" s="204">
        <v>170.20154772141009</v>
      </c>
      <c r="F30" s="204">
        <v>169.4611349957008</v>
      </c>
      <c r="G30" s="204">
        <v>167.90868443680139</v>
      </c>
      <c r="H30" s="204">
        <v>131.36526225279451</v>
      </c>
      <c r="I30" s="204">
        <v>112.4008598452279</v>
      </c>
      <c r="J30" s="204">
        <v>120.6888220120378</v>
      </c>
      <c r="K30" s="204">
        <v>100.45855546001719</v>
      </c>
      <c r="L30" s="204">
        <v>114.19226139294931</v>
      </c>
      <c r="M30" s="204">
        <v>98.953826311263967</v>
      </c>
      <c r="N30" s="204">
        <v>70.91332760103181</v>
      </c>
      <c r="O30" s="204">
        <v>89.304471195184874</v>
      </c>
      <c r="P30" s="204">
        <v>107.9344797936371</v>
      </c>
      <c r="Q30" s="204">
        <v>110.84651762682719</v>
      </c>
      <c r="R30" s="204">
        <v>95.085038693035244</v>
      </c>
      <c r="S30" s="204">
        <v>111.3235597592433</v>
      </c>
      <c r="T30" s="204">
        <v>92.610576096302651</v>
      </c>
      <c r="U30" s="204">
        <v>9.7065348237317277</v>
      </c>
      <c r="V30" s="204">
        <v>18.26870163370593</v>
      </c>
      <c r="W30" s="204">
        <v>23.492347377472051</v>
      </c>
      <c r="X30" s="204">
        <v>27.512209802235599</v>
      </c>
      <c r="Y30" s="204">
        <v>29.730696474634559</v>
      </c>
      <c r="DA30" s="71" t="s">
        <v>2133</v>
      </c>
    </row>
    <row r="31" spans="1:105" ht="12" customHeight="1" x14ac:dyDescent="0.25">
      <c r="A31" s="21" t="s">
        <v>40</v>
      </c>
      <c r="B31" s="207">
        <v>548.15133276010317</v>
      </c>
      <c r="C31" s="207">
        <v>586.32846087704206</v>
      </c>
      <c r="D31" s="207">
        <v>575.75236457437654</v>
      </c>
      <c r="E31" s="207">
        <v>566.72398968185723</v>
      </c>
      <c r="F31" s="207">
        <v>561.65090283748918</v>
      </c>
      <c r="G31" s="207">
        <v>564.6603611349957</v>
      </c>
      <c r="H31" s="207">
        <v>592.26139294926907</v>
      </c>
      <c r="I31" s="207">
        <v>619.34651762682711</v>
      </c>
      <c r="J31" s="207">
        <v>588.47807394668951</v>
      </c>
      <c r="K31" s="207">
        <v>524.33361994840925</v>
      </c>
      <c r="L31" s="207">
        <v>547.89337919174545</v>
      </c>
      <c r="M31" s="207">
        <v>552.36457437661215</v>
      </c>
      <c r="N31" s="207">
        <v>542.21840068787617</v>
      </c>
      <c r="O31" s="207">
        <v>531.90025795356837</v>
      </c>
      <c r="P31" s="207">
        <v>544.96990541702485</v>
      </c>
      <c r="Q31" s="207">
        <v>551.17282889079968</v>
      </c>
      <c r="R31" s="207">
        <v>579.03490971625104</v>
      </c>
      <c r="S31" s="207">
        <v>588.90490111779877</v>
      </c>
      <c r="T31" s="207">
        <v>588.98349097162509</v>
      </c>
      <c r="U31" s="207">
        <v>584.5620808254514</v>
      </c>
      <c r="V31" s="207">
        <v>581.48744625967322</v>
      </c>
      <c r="W31" s="207">
        <v>564.04153052450556</v>
      </c>
      <c r="X31" s="207">
        <v>571.75872742906279</v>
      </c>
      <c r="Y31" s="207">
        <v>578.32106620808247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3810.7945344677232</v>
      </c>
      <c r="C33" s="203">
        <f>FBT_emi!C5</f>
        <v>3627.6956623373708</v>
      </c>
      <c r="D33" s="203">
        <f>FBT_emi!D5</f>
        <v>3744.816083105065</v>
      </c>
      <c r="E33" s="203">
        <f>FBT_emi!E5</f>
        <v>3580.460471146579</v>
      </c>
      <c r="F33" s="203">
        <f>FBT_emi!F5</f>
        <v>3508.1902983582008</v>
      </c>
      <c r="G33" s="203">
        <f>FBT_emi!G5</f>
        <v>3423.4907211423688</v>
      </c>
      <c r="H33" s="203">
        <f>FBT_emi!H5</f>
        <v>3347.5348907880061</v>
      </c>
      <c r="I33" s="203">
        <f>FBT_emi!I5</f>
        <v>3363.9790065456341</v>
      </c>
      <c r="J33" s="203">
        <f>FBT_emi!J5</f>
        <v>3165.69341077729</v>
      </c>
      <c r="K33" s="203">
        <f>FBT_emi!K5</f>
        <v>2736.3769591521159</v>
      </c>
      <c r="L33" s="203">
        <f>FBT_emi!L5</f>
        <v>2901.4774278808832</v>
      </c>
      <c r="M33" s="203">
        <f>FBT_emi!M5</f>
        <v>3141.2192296909338</v>
      </c>
      <c r="N33" s="203">
        <f>FBT_emi!N5</f>
        <v>3044.069084565087</v>
      </c>
      <c r="O33" s="203">
        <f>FBT_emi!O5</f>
        <v>2932.5466055967231</v>
      </c>
      <c r="P33" s="203">
        <f>FBT_emi!P5</f>
        <v>3141.9910350181722</v>
      </c>
      <c r="Q33" s="203">
        <f>FBT_emi!Q5</f>
        <v>3037.6518990903878</v>
      </c>
      <c r="R33" s="203">
        <f>FBT_emi!R5</f>
        <v>3066.831719282181</v>
      </c>
      <c r="S33" s="203">
        <f>FBT_emi!S5</f>
        <v>3052.5706826975788</v>
      </c>
      <c r="T33" s="203">
        <f>FBT_emi!T5</f>
        <v>3127.4553814837818</v>
      </c>
      <c r="U33" s="203">
        <f>FBT_emi!U5</f>
        <v>3211.3693019389539</v>
      </c>
      <c r="V33" s="203">
        <f>FBT_emi!V5</f>
        <v>3128.0506969700232</v>
      </c>
      <c r="W33" s="203">
        <f>FBT_emi!W5</f>
        <v>3183.0701971975041</v>
      </c>
      <c r="X33" s="203">
        <f>FBT_emi!X5</f>
        <v>2974.2927451500691</v>
      </c>
      <c r="Y33" s="203">
        <f>FBT_emi!Y5</f>
        <v>2850.3284063485562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145.05108846343143</v>
      </c>
      <c r="C35" s="284">
        <f t="shared" si="5"/>
        <v>138.12539260937382</v>
      </c>
      <c r="D35" s="284">
        <f t="shared" si="5"/>
        <v>139.45401595466339</v>
      </c>
      <c r="E35" s="284">
        <f t="shared" si="5"/>
        <v>134.54663965821644</v>
      </c>
      <c r="F35" s="284">
        <f t="shared" si="5"/>
        <v>131.54944771806578</v>
      </c>
      <c r="G35" s="284">
        <f t="shared" si="5"/>
        <v>128.28488679425257</v>
      </c>
      <c r="H35" s="284">
        <f t="shared" si="5"/>
        <v>141.27106286582992</v>
      </c>
      <c r="I35" s="284">
        <f t="shared" si="5"/>
        <v>139.64721163449707</v>
      </c>
      <c r="J35" s="284">
        <f t="shared" si="5"/>
        <v>141.9260831666104</v>
      </c>
      <c r="K35" s="284">
        <f t="shared" si="5"/>
        <v>117.48412565374811</v>
      </c>
      <c r="L35" s="284">
        <f t="shared" si="5"/>
        <v>129.59772829904196</v>
      </c>
      <c r="M35" s="284">
        <f t="shared" si="5"/>
        <v>132.54079295113368</v>
      </c>
      <c r="N35" s="284">
        <f t="shared" si="5"/>
        <v>117.86984890779725</v>
      </c>
      <c r="O35" s="284">
        <f t="shared" si="5"/>
        <v>114.21636830217503</v>
      </c>
      <c r="P35" s="284">
        <f t="shared" si="5"/>
        <v>116.35201246753898</v>
      </c>
      <c r="Q35" s="284">
        <f t="shared" si="5"/>
        <v>114.43028943611077</v>
      </c>
      <c r="R35" s="284">
        <f t="shared" si="5"/>
        <v>112.05833663093932</v>
      </c>
      <c r="S35" s="284">
        <f t="shared" si="5"/>
        <v>111.16770402016503</v>
      </c>
      <c r="T35" s="284">
        <f t="shared" si="5"/>
        <v>113.41176408136498</v>
      </c>
      <c r="U35" s="284">
        <f t="shared" si="5"/>
        <v>111.3780101347819</v>
      </c>
      <c r="V35" s="284">
        <f t="shared" si="5"/>
        <v>109.70596274772733</v>
      </c>
      <c r="W35" s="284">
        <f t="shared" si="5"/>
        <v>110.26902263802542</v>
      </c>
      <c r="X35" s="284">
        <f t="shared" si="5"/>
        <v>108.42935881707795</v>
      </c>
      <c r="Y35" s="284">
        <f t="shared" si="5"/>
        <v>99.151694812254888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108.94925259389791</v>
      </c>
      <c r="C36" s="344">
        <f t="shared" si="6"/>
        <v>109.19531160357133</v>
      </c>
      <c r="D36" s="344">
        <f t="shared" si="6"/>
        <v>111.52671379556686</v>
      </c>
      <c r="E36" s="344">
        <f t="shared" si="6"/>
        <v>112.03777381256033</v>
      </c>
      <c r="F36" s="344">
        <f t="shared" si="6"/>
        <v>110.07090512905101</v>
      </c>
      <c r="G36" s="344">
        <f t="shared" si="6"/>
        <v>105.75903992192643</v>
      </c>
      <c r="H36" s="344">
        <f t="shared" si="6"/>
        <v>101.66642059462862</v>
      </c>
      <c r="I36" s="344">
        <f t="shared" si="6"/>
        <v>101.40446830003891</v>
      </c>
      <c r="J36" s="344">
        <f t="shared" si="6"/>
        <v>100.46047410561017</v>
      </c>
      <c r="K36" s="344">
        <f t="shared" si="6"/>
        <v>96.667568135169162</v>
      </c>
      <c r="L36" s="344">
        <f t="shared" si="6"/>
        <v>99.194771286176618</v>
      </c>
      <c r="M36" s="344">
        <f t="shared" si="6"/>
        <v>99.212462675420085</v>
      </c>
      <c r="N36" s="344">
        <f t="shared" si="6"/>
        <v>99.996127920555381</v>
      </c>
      <c r="O36" s="344">
        <f t="shared" si="6"/>
        <v>98.644404463652734</v>
      </c>
      <c r="P36" s="344">
        <f t="shared" si="6"/>
        <v>97.287241633792576</v>
      </c>
      <c r="Q36" s="344">
        <f t="shared" si="6"/>
        <v>95.644111514181105</v>
      </c>
      <c r="R36" s="344">
        <f t="shared" si="6"/>
        <v>97.349277509353229</v>
      </c>
      <c r="S36" s="344">
        <f t="shared" si="6"/>
        <v>97.689943262779806</v>
      </c>
      <c r="T36" s="344">
        <f t="shared" si="6"/>
        <v>98.16648507663821</v>
      </c>
      <c r="U36" s="344">
        <f t="shared" si="6"/>
        <v>95.967479901010407</v>
      </c>
      <c r="V36" s="344">
        <f t="shared" si="6"/>
        <v>96.628114700679518</v>
      </c>
      <c r="W36" s="344">
        <f t="shared" si="6"/>
        <v>100.82155772557384</v>
      </c>
      <c r="X36" s="344">
        <f t="shared" si="6"/>
        <v>99.996916203670224</v>
      </c>
      <c r="Y36" s="344">
        <f t="shared" si="6"/>
        <v>91.001652296177085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52.901493540177505</v>
      </c>
      <c r="C37" s="344">
        <f>IF(FBT_ued!C$5=0,"",FBT_ued!C$5/C$5*1000)</f>
        <v>53.212133535655902</v>
      </c>
      <c r="D37" s="344">
        <f>IF(FBT_ued!D$5=0,"",FBT_ued!D$5/D$5*1000)</f>
        <v>54.282814458405028</v>
      </c>
      <c r="E37" s="344">
        <f>IF(FBT_ued!E$5=0,"",FBT_ued!E$5/E$5*1000)</f>
        <v>54.58998288824116</v>
      </c>
      <c r="F37" s="344">
        <f>IF(FBT_ued!F$5=0,"",FBT_ued!F$5/F$5*1000)</f>
        <v>53.676209017205956</v>
      </c>
      <c r="G37" s="344">
        <f>IF(FBT_ued!G$5=0,"",FBT_ued!G$5/G$5*1000)</f>
        <v>51.617130273441958</v>
      </c>
      <c r="H37" s="344">
        <f>IF(FBT_ued!H$5=0,"",FBT_ued!H$5/H$5*1000)</f>
        <v>49.734108211337862</v>
      </c>
      <c r="I37" s="344">
        <f>IF(FBT_ued!I$5=0,"",FBT_ued!I$5/I$5*1000)</f>
        <v>49.647029431822425</v>
      </c>
      <c r="J37" s="344">
        <f>IF(FBT_ued!J$5=0,"",FBT_ued!J$5/J$5*1000)</f>
        <v>49.238070836087239</v>
      </c>
      <c r="K37" s="344">
        <f>IF(FBT_ued!K$5=0,"",FBT_ued!K$5/K$5*1000)</f>
        <v>47.434470968487624</v>
      </c>
      <c r="L37" s="344">
        <f>IF(FBT_ued!L$5=0,"",FBT_ued!L$5/L$5*1000)</f>
        <v>48.645430923930029</v>
      </c>
      <c r="M37" s="344">
        <f>IF(FBT_ued!M$5=0,"",FBT_ued!M$5/M$5*1000)</f>
        <v>48.557456660164327</v>
      </c>
      <c r="N37" s="344">
        <f>IF(FBT_ued!N$5=0,"",FBT_ued!N$5/N$5*1000)</f>
        <v>48.961300666717037</v>
      </c>
      <c r="O37" s="344">
        <f>IF(FBT_ued!O$5=0,"",FBT_ued!O$5/O$5*1000)</f>
        <v>48.335767429581097</v>
      </c>
      <c r="P37" s="344">
        <f>IF(FBT_ued!P$5=0,"",FBT_ued!P$5/P$5*1000)</f>
        <v>47.573464302368421</v>
      </c>
      <c r="Q37" s="344">
        <f>IF(FBT_ued!Q$5=0,"",FBT_ued!Q$5/Q$5*1000)</f>
        <v>46.853930762890826</v>
      </c>
      <c r="R37" s="344">
        <f>IF(FBT_ued!R$5=0,"",FBT_ued!R$5/R$5*1000)</f>
        <v>47.773178026327102</v>
      </c>
      <c r="S37" s="344">
        <f>IF(FBT_ued!S$5=0,"",FBT_ued!S$5/S$5*1000)</f>
        <v>47.956694898149671</v>
      </c>
      <c r="T37" s="344">
        <f>IF(FBT_ued!T$5=0,"",FBT_ued!T$5/T$5*1000)</f>
        <v>48.062850487419659</v>
      </c>
      <c r="U37" s="344">
        <f>IF(FBT_ued!U$5=0,"",FBT_ued!U$5/U$5*1000)</f>
        <v>47.001667309835462</v>
      </c>
      <c r="V37" s="344">
        <f>IF(FBT_ued!V$5=0,"",FBT_ued!V$5/V$5*1000)</f>
        <v>47.389961701036199</v>
      </c>
      <c r="W37" s="344">
        <f>IF(FBT_ued!W$5=0,"",FBT_ued!W$5/W$5*1000)</f>
        <v>49.371342460626991</v>
      </c>
      <c r="X37" s="344">
        <f>IF(FBT_ued!X$5=0,"",FBT_ued!X$5/X$5*1000)</f>
        <v>49.102117999200019</v>
      </c>
      <c r="Y37" s="344">
        <f>IF(FBT_ued!Y$5=0,"",FBT_ued!Y$5/Y$5*1000)</f>
        <v>44.826477614786143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1.6132396381260536</v>
      </c>
      <c r="C38" s="345">
        <f t="shared" si="7"/>
        <v>1.5655842052405726</v>
      </c>
      <c r="D38" s="345">
        <f t="shared" si="7"/>
        <v>1.596570200469251</v>
      </c>
      <c r="E38" s="345">
        <f t="shared" si="7"/>
        <v>1.583591493721243</v>
      </c>
      <c r="F38" s="345">
        <f t="shared" si="7"/>
        <v>1.5727170580808467</v>
      </c>
      <c r="G38" s="345">
        <f t="shared" si="7"/>
        <v>1.5633131460295597</v>
      </c>
      <c r="H38" s="345">
        <f t="shared" si="7"/>
        <v>1.5619885622663499</v>
      </c>
      <c r="I38" s="345">
        <f t="shared" si="7"/>
        <v>1.5688029974182447</v>
      </c>
      <c r="J38" s="345">
        <f t="shared" si="7"/>
        <v>1.5427305380132843</v>
      </c>
      <c r="K38" s="345">
        <f t="shared" si="7"/>
        <v>1.5333728127986603</v>
      </c>
      <c r="L38" s="345">
        <f t="shared" si="7"/>
        <v>1.5306217720994646</v>
      </c>
      <c r="M38" s="345">
        <f t="shared" si="7"/>
        <v>1.5808170306083258</v>
      </c>
      <c r="N38" s="345">
        <f t="shared" si="7"/>
        <v>1.6008934814948979</v>
      </c>
      <c r="O38" s="345">
        <f t="shared" si="7"/>
        <v>1.5642515360478675</v>
      </c>
      <c r="P38" s="345">
        <f t="shared" si="7"/>
        <v>1.577864723771276</v>
      </c>
      <c r="Q38" s="345">
        <f t="shared" si="7"/>
        <v>1.5508940512143943</v>
      </c>
      <c r="R38" s="345">
        <f t="shared" si="7"/>
        <v>1.5466792660522624</v>
      </c>
      <c r="S38" s="345">
        <f t="shared" si="7"/>
        <v>1.5257610331829159</v>
      </c>
      <c r="T38" s="345">
        <f t="shared" si="7"/>
        <v>1.5138821133393527</v>
      </c>
      <c r="U38" s="345">
        <f t="shared" si="7"/>
        <v>1.5992502470520169</v>
      </c>
      <c r="V38" s="345">
        <f t="shared" si="7"/>
        <v>1.5827914988183147</v>
      </c>
      <c r="W38" s="345">
        <f t="shared" si="7"/>
        <v>1.6056789487331895</v>
      </c>
      <c r="X38" s="345">
        <f t="shared" si="7"/>
        <v>1.5484021190007493</v>
      </c>
      <c r="Y38" s="345">
        <f t="shared" si="7"/>
        <v>1.5316291548815995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NL: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2362.1999140154762</v>
      </c>
      <c r="C5" s="223">
        <v>2317.151418744626</v>
      </c>
      <c r="D5" s="223">
        <v>2345.5380051590719</v>
      </c>
      <c r="E5" s="223">
        <v>2260.9748065348231</v>
      </c>
      <c r="F5" s="223">
        <v>2230.6557179707661</v>
      </c>
      <c r="G5" s="223">
        <v>2189.8944110060202</v>
      </c>
      <c r="H5" s="223">
        <v>2143.1238177128121</v>
      </c>
      <c r="I5" s="223">
        <v>2144.29664660361</v>
      </c>
      <c r="J5" s="223">
        <v>2052.006706792778</v>
      </c>
      <c r="K5" s="223">
        <v>1784.5477214101461</v>
      </c>
      <c r="L5" s="223">
        <v>1895.6201203783321</v>
      </c>
      <c r="M5" s="223">
        <v>1987.0858985382631</v>
      </c>
      <c r="N5" s="223">
        <v>1901.4813413585559</v>
      </c>
      <c r="O5" s="223">
        <v>1874.728288907997</v>
      </c>
      <c r="P5" s="223">
        <v>1991.2930352536539</v>
      </c>
      <c r="Q5" s="223">
        <v>1958.6456577816</v>
      </c>
      <c r="R5" s="223">
        <v>1982.849183147033</v>
      </c>
      <c r="S5" s="223">
        <v>2000.6872742906271</v>
      </c>
      <c r="T5" s="223">
        <v>2065.8513327601022</v>
      </c>
      <c r="U5" s="223">
        <v>2008.0467755803959</v>
      </c>
      <c r="V5" s="223">
        <v>1976.287274290627</v>
      </c>
      <c r="W5" s="223">
        <v>1982.382717110919</v>
      </c>
      <c r="X5" s="223">
        <v>1920.878761822871</v>
      </c>
      <c r="Y5" s="223">
        <v>1860.9781599312121</v>
      </c>
      <c r="DA5" s="89" t="s">
        <v>2118</v>
      </c>
    </row>
    <row r="6" spans="1:105" ht="12" customHeight="1" x14ac:dyDescent="0.25">
      <c r="A6" s="55" t="s">
        <v>91</v>
      </c>
      <c r="B6" s="259">
        <v>28.01022452782016</v>
      </c>
      <c r="C6" s="259">
        <v>29.48537961720502</v>
      </c>
      <c r="D6" s="259">
        <v>29.14589890913803</v>
      </c>
      <c r="E6" s="259">
        <v>28.586159871756351</v>
      </c>
      <c r="F6" s="259">
        <v>28.305218654103889</v>
      </c>
      <c r="G6" s="259">
        <v>28.32213485649488</v>
      </c>
      <c r="H6" s="259">
        <v>29.338457289173739</v>
      </c>
      <c r="I6" s="259">
        <v>30.414851983512381</v>
      </c>
      <c r="J6" s="259">
        <v>28.923614939546031</v>
      </c>
      <c r="K6" s="259">
        <v>25.637148937645911</v>
      </c>
      <c r="L6" s="259">
        <v>26.87630330638639</v>
      </c>
      <c r="M6" s="259">
        <v>27.367405551831379</v>
      </c>
      <c r="N6" s="259">
        <v>26.758091366669341</v>
      </c>
      <c r="O6" s="259">
        <v>26.24474415125643</v>
      </c>
      <c r="P6" s="259">
        <v>27.07528304894106</v>
      </c>
      <c r="Q6" s="259">
        <v>27.2137597247687</v>
      </c>
      <c r="R6" s="259">
        <v>28.387325183752051</v>
      </c>
      <c r="S6" s="259">
        <v>28.787901150646171</v>
      </c>
      <c r="T6" s="259">
        <v>29.041144282769661</v>
      </c>
      <c r="U6" s="259">
        <v>28.835366663386161</v>
      </c>
      <c r="V6" s="259">
        <v>28.60245912941777</v>
      </c>
      <c r="W6" s="259">
        <v>27.93857086450242</v>
      </c>
      <c r="X6" s="259">
        <v>28.035116558450589</v>
      </c>
      <c r="Y6" s="259">
        <v>28.07177978676182</v>
      </c>
      <c r="DA6" s="67" t="s">
        <v>2137</v>
      </c>
    </row>
    <row r="7" spans="1:105" ht="12" customHeight="1" x14ac:dyDescent="0.25">
      <c r="A7" s="173" t="s">
        <v>92</v>
      </c>
      <c r="B7" s="224">
        <v>32.678595282456847</v>
      </c>
      <c r="C7" s="224">
        <v>34.39960955340586</v>
      </c>
      <c r="D7" s="224">
        <v>34.003548727327697</v>
      </c>
      <c r="E7" s="224">
        <v>33.350519850382412</v>
      </c>
      <c r="F7" s="224">
        <v>33.022755096454517</v>
      </c>
      <c r="G7" s="224">
        <v>33.042490665910712</v>
      </c>
      <c r="H7" s="224">
        <v>34.228200170702699</v>
      </c>
      <c r="I7" s="224">
        <v>35.483993980764438</v>
      </c>
      <c r="J7" s="224">
        <v>33.744217429470382</v>
      </c>
      <c r="K7" s="224">
        <v>29.91000709392025</v>
      </c>
      <c r="L7" s="224">
        <v>31.355687190784121</v>
      </c>
      <c r="M7" s="224">
        <v>31.928639810469949</v>
      </c>
      <c r="N7" s="224">
        <v>31.217773261114228</v>
      </c>
      <c r="O7" s="224">
        <v>30.618868176465831</v>
      </c>
      <c r="P7" s="224">
        <v>31.58783022376458</v>
      </c>
      <c r="Q7" s="224">
        <v>31.74938634556349</v>
      </c>
      <c r="R7" s="224">
        <v>33.118546047710737</v>
      </c>
      <c r="S7" s="224">
        <v>33.585884675753867</v>
      </c>
      <c r="T7" s="224">
        <v>33.881334996564618</v>
      </c>
      <c r="U7" s="224">
        <v>33.64126110728386</v>
      </c>
      <c r="V7" s="224">
        <v>33.369535650987402</v>
      </c>
      <c r="W7" s="224">
        <v>32.594999341919497</v>
      </c>
      <c r="X7" s="224">
        <v>32.70763598485901</v>
      </c>
      <c r="Y7" s="224">
        <v>32.750409751222122</v>
      </c>
      <c r="DA7" s="177" t="s">
        <v>2138</v>
      </c>
    </row>
    <row r="8" spans="1:105" ht="12" customHeight="1" x14ac:dyDescent="0.25">
      <c r="A8" s="173" t="s">
        <v>93</v>
      </c>
      <c r="B8" s="224">
        <v>74.693932074187074</v>
      </c>
      <c r="C8" s="224">
        <v>78.627678979213371</v>
      </c>
      <c r="D8" s="224">
        <v>77.72239709103475</v>
      </c>
      <c r="E8" s="224">
        <v>76.22975965801696</v>
      </c>
      <c r="F8" s="224">
        <v>75.480583077610362</v>
      </c>
      <c r="G8" s="224">
        <v>75.525692950653024</v>
      </c>
      <c r="H8" s="224">
        <v>78.235886104463304</v>
      </c>
      <c r="I8" s="224">
        <v>81.106271956033012</v>
      </c>
      <c r="J8" s="224">
        <v>77.129639838789444</v>
      </c>
      <c r="K8" s="224">
        <v>68.36573050038912</v>
      </c>
      <c r="L8" s="224">
        <v>71.670142150363702</v>
      </c>
      <c r="M8" s="224">
        <v>72.979748138217033</v>
      </c>
      <c r="N8" s="224">
        <v>71.354910311118218</v>
      </c>
      <c r="O8" s="224">
        <v>69.985984403350486</v>
      </c>
      <c r="P8" s="224">
        <v>72.200754797176145</v>
      </c>
      <c r="Q8" s="224">
        <v>72.570025932716533</v>
      </c>
      <c r="R8" s="224">
        <v>75.699533823338825</v>
      </c>
      <c r="S8" s="224">
        <v>76.767736401723127</v>
      </c>
      <c r="T8" s="224">
        <v>77.443051420719115</v>
      </c>
      <c r="U8" s="224">
        <v>76.894311102363133</v>
      </c>
      <c r="V8" s="224">
        <v>76.273224345114073</v>
      </c>
      <c r="W8" s="224">
        <v>74.502855638673125</v>
      </c>
      <c r="X8" s="224">
        <v>74.760310822534876</v>
      </c>
      <c r="Y8" s="224">
        <v>74.858079431364843</v>
      </c>
      <c r="DA8" s="177" t="s">
        <v>2139</v>
      </c>
    </row>
    <row r="9" spans="1:105" ht="12" customHeight="1" x14ac:dyDescent="0.25">
      <c r="A9" s="173" t="s">
        <v>94</v>
      </c>
      <c r="B9" s="224">
        <v>56.020449055640313</v>
      </c>
      <c r="C9" s="224">
        <v>58.970759234410032</v>
      </c>
      <c r="D9" s="224">
        <v>58.291797818276059</v>
      </c>
      <c r="E9" s="224">
        <v>57.172319743512688</v>
      </c>
      <c r="F9" s="224">
        <v>56.610437308207771</v>
      </c>
      <c r="G9" s="224">
        <v>56.644269712989768</v>
      </c>
      <c r="H9" s="224">
        <v>58.676914578347478</v>
      </c>
      <c r="I9" s="224">
        <v>60.829703967024763</v>
      </c>
      <c r="J9" s="224">
        <v>57.847229879092062</v>
      </c>
      <c r="K9" s="224">
        <v>51.274297875291829</v>
      </c>
      <c r="L9" s="224">
        <v>53.752606612772773</v>
      </c>
      <c r="M9" s="224">
        <v>54.734811103662757</v>
      </c>
      <c r="N9" s="224">
        <v>53.516182733338688</v>
      </c>
      <c r="O9" s="224">
        <v>52.489488302512846</v>
      </c>
      <c r="P9" s="224">
        <v>54.150566097882113</v>
      </c>
      <c r="Q9" s="224">
        <v>54.4275194495374</v>
      </c>
      <c r="R9" s="224">
        <v>56.774650367504108</v>
      </c>
      <c r="S9" s="224">
        <v>57.575802301292342</v>
      </c>
      <c r="T9" s="224">
        <v>58.082288565539329</v>
      </c>
      <c r="U9" s="224">
        <v>57.670733326772329</v>
      </c>
      <c r="V9" s="224">
        <v>57.204918258835548</v>
      </c>
      <c r="W9" s="224">
        <v>55.877141729004848</v>
      </c>
      <c r="X9" s="224">
        <v>56.070233116901171</v>
      </c>
      <c r="Y9" s="224">
        <v>56.143559573523632</v>
      </c>
      <c r="DA9" s="177" t="s">
        <v>2140</v>
      </c>
    </row>
    <row r="10" spans="1:105" ht="12" customHeight="1" x14ac:dyDescent="0.25">
      <c r="A10" s="56" t="s">
        <v>95</v>
      </c>
      <c r="B10" s="260">
        <v>47.5959827668405</v>
      </c>
      <c r="C10" s="260">
        <v>46.199787222500348</v>
      </c>
      <c r="D10" s="260">
        <v>46.987461522513748</v>
      </c>
      <c r="E10" s="260">
        <v>45.217303410312958</v>
      </c>
      <c r="F10" s="260">
        <v>44.598619494693189</v>
      </c>
      <c r="G10" s="260">
        <v>43.674106568166351</v>
      </c>
      <c r="H10" s="260">
        <v>42.623313285790999</v>
      </c>
      <c r="I10" s="260">
        <v>42.605570238507347</v>
      </c>
      <c r="J10" s="260">
        <v>40.752952907578717</v>
      </c>
      <c r="K10" s="260">
        <v>35.432456553005267</v>
      </c>
      <c r="L10" s="260">
        <v>37.62945779952657</v>
      </c>
      <c r="M10" s="260">
        <v>39.57813078292196</v>
      </c>
      <c r="N10" s="260">
        <v>37.892442855178707</v>
      </c>
      <c r="O10" s="260">
        <v>37.316407552122158</v>
      </c>
      <c r="P10" s="260">
        <v>39.669300523727422</v>
      </c>
      <c r="Q10" s="260">
        <v>38.951216551976451</v>
      </c>
      <c r="R10" s="260">
        <v>39.430866473494042</v>
      </c>
      <c r="S10" s="260">
        <v>39.73194321826572</v>
      </c>
      <c r="T10" s="260">
        <v>41.131274858007437</v>
      </c>
      <c r="U10" s="260">
        <v>40.167357445013117</v>
      </c>
      <c r="V10" s="260">
        <v>39.50024002633711</v>
      </c>
      <c r="W10" s="260">
        <v>39.662279640845718</v>
      </c>
      <c r="X10" s="260">
        <v>38.361793727146939</v>
      </c>
      <c r="Y10" s="260">
        <v>37.154357710162543</v>
      </c>
      <c r="DA10" s="68" t="s">
        <v>2141</v>
      </c>
    </row>
    <row r="11" spans="1:105" ht="12" customHeight="1" x14ac:dyDescent="0.25">
      <c r="A11" s="37" t="s">
        <v>159</v>
      </c>
      <c r="B11" s="226">
        <v>0.321393147612686</v>
      </c>
      <c r="C11" s="226">
        <v>0.33749073517911737</v>
      </c>
      <c r="D11" s="226">
        <v>0.10426561685571251</v>
      </c>
      <c r="E11" s="226">
        <v>2.575059384230044E-2</v>
      </c>
      <c r="F11" s="226">
        <v>2.560664727711482E-2</v>
      </c>
      <c r="G11" s="226">
        <v>0.27898980788303501</v>
      </c>
      <c r="H11" s="226">
        <v>0.48418161678002769</v>
      </c>
      <c r="I11" s="226">
        <v>0.33088797689463822</v>
      </c>
      <c r="J11" s="226">
        <v>7.1379227145831128E-2</v>
      </c>
      <c r="K11" s="226">
        <v>2.3398055486431969E-2</v>
      </c>
      <c r="L11" s="226">
        <v>0</v>
      </c>
      <c r="M11" s="226">
        <v>4.7845826753187409E-2</v>
      </c>
      <c r="N11" s="226">
        <v>0.21017854302758379</v>
      </c>
      <c r="O11" s="226">
        <v>2.358352793215002E-2</v>
      </c>
      <c r="P11" s="226">
        <v>9.6998698389431273E-2</v>
      </c>
      <c r="Q11" s="226">
        <v>0.22537502956752781</v>
      </c>
      <c r="R11" s="226">
        <v>0.1199788720216365</v>
      </c>
      <c r="S11" s="226">
        <v>7.4873577299389106E-3</v>
      </c>
      <c r="T11" s="226">
        <v>0.88802216822612967</v>
      </c>
      <c r="U11" s="226">
        <v>0.6582544921044543</v>
      </c>
      <c r="V11" s="226">
        <v>0.47207049060743861</v>
      </c>
      <c r="W11" s="226">
        <v>0.2834808666387284</v>
      </c>
      <c r="X11" s="226">
        <v>0.47095978454342552</v>
      </c>
      <c r="Y11" s="226">
        <v>4.4855601661023752E-2</v>
      </c>
      <c r="DA11" s="69" t="s">
        <v>2142</v>
      </c>
    </row>
    <row r="12" spans="1:105" ht="12" customHeight="1" x14ac:dyDescent="0.25">
      <c r="A12" s="37" t="s">
        <v>35</v>
      </c>
      <c r="B12" s="226">
        <v>39.738179356013923</v>
      </c>
      <c r="C12" s="226">
        <v>36.465837551688431</v>
      </c>
      <c r="D12" s="226">
        <v>38.200373062093909</v>
      </c>
      <c r="E12" s="226">
        <v>36.362979357585083</v>
      </c>
      <c r="F12" s="226">
        <v>35.787755793896082</v>
      </c>
      <c r="G12" s="226">
        <v>34.1907991332736</v>
      </c>
      <c r="H12" s="226">
        <v>31.44191942901444</v>
      </c>
      <c r="I12" s="226">
        <v>30.254881515418958</v>
      </c>
      <c r="J12" s="226">
        <v>29.390089709761611</v>
      </c>
      <c r="K12" s="226">
        <v>24.979309278842571</v>
      </c>
      <c r="L12" s="226">
        <v>26.963405294234501</v>
      </c>
      <c r="M12" s="226">
        <v>29.564397709559</v>
      </c>
      <c r="N12" s="226">
        <v>27.583452082048311</v>
      </c>
      <c r="O12" s="226">
        <v>27.402523679246801</v>
      </c>
      <c r="P12" s="226">
        <v>29.937560411334829</v>
      </c>
      <c r="Q12" s="226">
        <v>28.541579941268761</v>
      </c>
      <c r="R12" s="226">
        <v>28.045265684148429</v>
      </c>
      <c r="S12" s="226">
        <v>28.005458466933309</v>
      </c>
      <c r="T12" s="226">
        <v>29.244105208426021</v>
      </c>
      <c r="U12" s="226">
        <v>28.62928691364213</v>
      </c>
      <c r="V12" s="226">
        <v>28.00756636387996</v>
      </c>
      <c r="W12" s="226">
        <v>29.22131479845558</v>
      </c>
      <c r="X12" s="226">
        <v>26.839413242043729</v>
      </c>
      <c r="Y12" s="226">
        <v>25.150920187655242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2145</v>
      </c>
    </row>
    <row r="15" spans="1:105" ht="12" customHeight="1" x14ac:dyDescent="0.25">
      <c r="A15" s="37" t="s">
        <v>40</v>
      </c>
      <c r="B15" s="226">
        <v>7.5364102632138872</v>
      </c>
      <c r="C15" s="226">
        <v>9.3964589356328059</v>
      </c>
      <c r="D15" s="226">
        <v>8.6828228435641357</v>
      </c>
      <c r="E15" s="226">
        <v>8.8285734588855789</v>
      </c>
      <c r="F15" s="226">
        <v>8.7852570535199916</v>
      </c>
      <c r="G15" s="226">
        <v>9.2043176270097149</v>
      </c>
      <c r="H15" s="226">
        <v>10.69721223999653</v>
      </c>
      <c r="I15" s="226">
        <v>12.019800746193759</v>
      </c>
      <c r="J15" s="226">
        <v>11.29148397067128</v>
      </c>
      <c r="K15" s="226">
        <v>10.42974921867626</v>
      </c>
      <c r="L15" s="226">
        <v>10.66605250529207</v>
      </c>
      <c r="M15" s="226">
        <v>9.9658872466097712</v>
      </c>
      <c r="N15" s="226">
        <v>10.098812230102819</v>
      </c>
      <c r="O15" s="226">
        <v>9.8903003449432028</v>
      </c>
      <c r="P15" s="226">
        <v>9.6347414140031624</v>
      </c>
      <c r="Q15" s="226">
        <v>10.184261581140159</v>
      </c>
      <c r="R15" s="226">
        <v>11.265621917323969</v>
      </c>
      <c r="S15" s="226">
        <v>11.71899739360247</v>
      </c>
      <c r="T15" s="226">
        <v>10.999147481355291</v>
      </c>
      <c r="U15" s="226">
        <v>10.87981603926654</v>
      </c>
      <c r="V15" s="226">
        <v>11.020603171849711</v>
      </c>
      <c r="W15" s="226">
        <v>10.157483975751409</v>
      </c>
      <c r="X15" s="226">
        <v>11.051420700559779</v>
      </c>
      <c r="Y15" s="226">
        <v>11.958581920846269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145.21739988053645</v>
      </c>
      <c r="C16" s="261">
        <f t="shared" si="0"/>
        <v>141.13513231879142</v>
      </c>
      <c r="D16" s="261">
        <f t="shared" si="0"/>
        <v>143.46974083790113</v>
      </c>
      <c r="E16" s="261">
        <f t="shared" si="0"/>
        <v>138.09557363451265</v>
      </c>
      <c r="F16" s="261">
        <f t="shared" si="0"/>
        <v>136.16619769580205</v>
      </c>
      <c r="G16" s="261">
        <f t="shared" si="0"/>
        <v>133.38510244611854</v>
      </c>
      <c r="H16" s="261">
        <f t="shared" si="0"/>
        <v>130.31116388668448</v>
      </c>
      <c r="I16" s="261">
        <f t="shared" si="0"/>
        <v>130.38089469991817</v>
      </c>
      <c r="J16" s="261">
        <f t="shared" si="0"/>
        <v>124.66710257255231</v>
      </c>
      <c r="K16" s="261">
        <f t="shared" si="0"/>
        <v>108.41645742374172</v>
      </c>
      <c r="L16" s="261">
        <f t="shared" si="0"/>
        <v>115.12577632667961</v>
      </c>
      <c r="M16" s="261">
        <f t="shared" si="0"/>
        <v>121.01103915135242</v>
      </c>
      <c r="N16" s="261">
        <f t="shared" si="0"/>
        <v>115.90356301113498</v>
      </c>
      <c r="O16" s="261">
        <f t="shared" si="0"/>
        <v>114.11761299730695</v>
      </c>
      <c r="P16" s="261">
        <f t="shared" si="0"/>
        <v>121.27499806570847</v>
      </c>
      <c r="Q16" s="261">
        <f t="shared" si="0"/>
        <v>119.09614333809851</v>
      </c>
      <c r="R16" s="261">
        <f t="shared" si="0"/>
        <v>120.6198533831849</v>
      </c>
      <c r="S16" s="261">
        <f t="shared" si="0"/>
        <v>121.56769874905712</v>
      </c>
      <c r="T16" s="261">
        <f t="shared" si="0"/>
        <v>125.78520659987578</v>
      </c>
      <c r="U16" s="261">
        <f t="shared" si="0"/>
        <v>122.86305196660362</v>
      </c>
      <c r="V16" s="261">
        <f t="shared" si="0"/>
        <v>120.82530783692009</v>
      </c>
      <c r="W16" s="261">
        <f t="shared" si="0"/>
        <v>121.27050440969361</v>
      </c>
      <c r="X16" s="261">
        <f t="shared" si="0"/>
        <v>117.34759020860159</v>
      </c>
      <c r="Y16" s="261">
        <f t="shared" si="0"/>
        <v>113.71847223699254</v>
      </c>
      <c r="DA16" s="70"/>
    </row>
    <row r="17" spans="1:105" ht="12" customHeight="1" x14ac:dyDescent="0.25">
      <c r="A17" s="60" t="s">
        <v>2148</v>
      </c>
      <c r="B17" s="329">
        <v>120.70140574251489</v>
      </c>
      <c r="C17" s="329">
        <v>111.048555462886</v>
      </c>
      <c r="D17" s="329">
        <v>115.4858964913481</v>
      </c>
      <c r="E17" s="329">
        <v>109.71299301657361</v>
      </c>
      <c r="F17" s="329">
        <v>107.8153814332003</v>
      </c>
      <c r="G17" s="329">
        <v>103.7846233070358</v>
      </c>
      <c r="H17" s="329">
        <v>96.279796329780751</v>
      </c>
      <c r="I17" s="329">
        <v>92.686987692155299</v>
      </c>
      <c r="J17" s="329">
        <v>89.01930256908777</v>
      </c>
      <c r="K17" s="329">
        <v>75.564339352915539</v>
      </c>
      <c r="L17" s="329">
        <v>81.512541757363323</v>
      </c>
      <c r="M17" s="329">
        <v>89.317359977385792</v>
      </c>
      <c r="N17" s="329">
        <v>83.935342847279188</v>
      </c>
      <c r="O17" s="329">
        <v>82.708722938086822</v>
      </c>
      <c r="P17" s="329">
        <v>90.614477063922067</v>
      </c>
      <c r="Q17" s="329">
        <v>86.688575035826673</v>
      </c>
      <c r="R17" s="329">
        <v>84.93229992057752</v>
      </c>
      <c r="S17" s="329">
        <v>84.610314223723066</v>
      </c>
      <c r="T17" s="329">
        <v>90.836704274619322</v>
      </c>
      <c r="U17" s="329">
        <v>88.274897614722306</v>
      </c>
      <c r="V17" s="329">
        <v>85.74291165455908</v>
      </c>
      <c r="W17" s="329">
        <v>88.825179029092141</v>
      </c>
      <c r="X17" s="329">
        <v>82.112380693702562</v>
      </c>
      <c r="Y17" s="329">
        <v>75.75250722987893</v>
      </c>
      <c r="DA17" s="72" t="s">
        <v>2149</v>
      </c>
    </row>
    <row r="18" spans="1:105" ht="12" customHeight="1" x14ac:dyDescent="0.25">
      <c r="A18" s="59" t="s">
        <v>28</v>
      </c>
      <c r="B18" s="230">
        <v>1.989081162992054</v>
      </c>
      <c r="C18" s="230">
        <v>1.9233318364576879</v>
      </c>
      <c r="D18" s="230">
        <v>2.09477432382976</v>
      </c>
      <c r="E18" s="230">
        <v>1.4860183634314861</v>
      </c>
      <c r="F18" s="230">
        <v>0.95416408957739307</v>
      </c>
      <c r="G18" s="230">
        <v>1.0499653990928759</v>
      </c>
      <c r="H18" s="230">
        <v>1.6473717064533</v>
      </c>
      <c r="I18" s="230">
        <v>2.8945147754309311</v>
      </c>
      <c r="J18" s="230">
        <v>1.9018078526290081</v>
      </c>
      <c r="K18" s="230">
        <v>1.726318251055742</v>
      </c>
      <c r="L18" s="230">
        <v>1.7499168599282739</v>
      </c>
      <c r="M18" s="230">
        <v>1.5736354774849279</v>
      </c>
      <c r="N18" s="230">
        <v>1.7710124869401609</v>
      </c>
      <c r="O18" s="230">
        <v>1.358277810887637</v>
      </c>
      <c r="P18" s="230">
        <v>1.711211356176995</v>
      </c>
      <c r="Q18" s="230">
        <v>1.259677601696795</v>
      </c>
      <c r="R18" s="230">
        <v>1.337389235116951</v>
      </c>
      <c r="S18" s="230">
        <v>1.7076026215280791</v>
      </c>
      <c r="T18" s="230">
        <v>1.420908933443527</v>
      </c>
      <c r="U18" s="230">
        <v>1.3457313360301131</v>
      </c>
      <c r="V18" s="230">
        <v>0.96624959558489931</v>
      </c>
      <c r="W18" s="230">
        <v>1.0462884311365339</v>
      </c>
      <c r="X18" s="230">
        <v>0.55833816843973538</v>
      </c>
      <c r="Y18" s="230">
        <v>0.44560516005454931</v>
      </c>
      <c r="DA18" s="71" t="s">
        <v>2150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7.5217445133387822E-2</v>
      </c>
      <c r="K19" s="230">
        <v>0</v>
      </c>
      <c r="L19" s="230">
        <v>0.22493897165692339</v>
      </c>
      <c r="M19" s="230">
        <v>7.5852850456703841E-2</v>
      </c>
      <c r="N19" s="230">
        <v>7.3830658802236729E-2</v>
      </c>
      <c r="O19" s="230">
        <v>7.4825110636684511E-2</v>
      </c>
      <c r="P19" s="230">
        <v>7.683451909170759E-2</v>
      </c>
      <c r="Q19" s="230">
        <v>3.8465237352958578E-2</v>
      </c>
      <c r="R19" s="230">
        <v>4.9962940433893988E-2</v>
      </c>
      <c r="S19" s="230">
        <v>6.5377938115512527E-2</v>
      </c>
      <c r="T19" s="230">
        <v>3.9140590534284862E-2</v>
      </c>
      <c r="U19" s="230">
        <v>3.0579049959075569E-2</v>
      </c>
      <c r="V19" s="230">
        <v>2.931413590694663E-2</v>
      </c>
      <c r="W19" s="230">
        <v>2.6160511698805431E-2</v>
      </c>
      <c r="X19" s="230">
        <v>2.2918097813005418E-2</v>
      </c>
      <c r="Y19" s="230">
        <v>4.7249517356327417E-2</v>
      </c>
      <c r="DA19" s="71" t="s">
        <v>2151</v>
      </c>
    </row>
    <row r="20" spans="1:105" ht="12" customHeight="1" x14ac:dyDescent="0.25">
      <c r="A20" s="59" t="s">
        <v>159</v>
      </c>
      <c r="B20" s="230">
        <v>0.94993355387120382</v>
      </c>
      <c r="C20" s="230">
        <v>0.9958919217017439</v>
      </c>
      <c r="D20" s="230">
        <v>0.30803802296669502</v>
      </c>
      <c r="E20" s="230">
        <v>7.6114160620489063E-2</v>
      </c>
      <c r="F20" s="230">
        <v>7.6034794197958319E-2</v>
      </c>
      <c r="G20" s="230">
        <v>0.82853562211759035</v>
      </c>
      <c r="H20" s="230">
        <v>1.4341073997624709</v>
      </c>
      <c r="I20" s="230">
        <v>0.97067731572155835</v>
      </c>
      <c r="J20" s="230">
        <v>0.21072064552584491</v>
      </c>
      <c r="K20" s="230">
        <v>6.9099161608692811E-2</v>
      </c>
      <c r="L20" s="230">
        <v>0</v>
      </c>
      <c r="M20" s="230">
        <v>0.1416489025431793</v>
      </c>
      <c r="N20" s="230">
        <v>0.62077753915707412</v>
      </c>
      <c r="O20" s="230">
        <v>6.9888367327671216E-2</v>
      </c>
      <c r="P20" s="230">
        <v>0.28687113988925339</v>
      </c>
      <c r="Q20" s="230">
        <v>0.66899229343678768</v>
      </c>
      <c r="R20" s="230">
        <v>0.35588643917380869</v>
      </c>
      <c r="S20" s="230">
        <v>2.2140932782271219E-2</v>
      </c>
      <c r="T20" s="230">
        <v>2.6340141785661459</v>
      </c>
      <c r="U20" s="230">
        <v>1.95309618545245</v>
      </c>
      <c r="V20" s="230">
        <v>1.404748323025683</v>
      </c>
      <c r="W20" s="230">
        <v>0.84312463157290563</v>
      </c>
      <c r="X20" s="230">
        <v>1.405981557137792</v>
      </c>
      <c r="Y20" s="230">
        <v>0.13398345120502311</v>
      </c>
      <c r="DA20" s="71" t="s">
        <v>2152</v>
      </c>
    </row>
    <row r="21" spans="1:105" ht="12" customHeight="1" x14ac:dyDescent="0.25">
      <c r="A21" s="59" t="s">
        <v>32</v>
      </c>
      <c r="B21" s="230">
        <v>0.30926478314425249</v>
      </c>
      <c r="C21" s="230">
        <v>0.52331693060095497</v>
      </c>
      <c r="D21" s="230">
        <v>0.22548305327783791</v>
      </c>
      <c r="E21" s="230">
        <v>0.66838189755419219</v>
      </c>
      <c r="F21" s="230">
        <v>0.51923460443200653</v>
      </c>
      <c r="G21" s="230">
        <v>0.36730534645925561</v>
      </c>
      <c r="H21" s="230">
        <v>6.9855189512354199E-2</v>
      </c>
      <c r="I21" s="230">
        <v>6.7506453132151381E-2</v>
      </c>
      <c r="J21" s="230">
        <v>6.823733332994697E-2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2153</v>
      </c>
    </row>
    <row r="22" spans="1:105" ht="12" customHeight="1" x14ac:dyDescent="0.25">
      <c r="A22" s="59" t="s">
        <v>35</v>
      </c>
      <c r="B22" s="230">
        <v>117.4531262425073</v>
      </c>
      <c r="C22" s="230">
        <v>107.6060147741256</v>
      </c>
      <c r="D22" s="230">
        <v>112.85760109127381</v>
      </c>
      <c r="E22" s="230">
        <v>107.4824785949675</v>
      </c>
      <c r="F22" s="230">
        <v>106.265947944993</v>
      </c>
      <c r="G22" s="230">
        <v>101.5388169393661</v>
      </c>
      <c r="H22" s="230">
        <v>93.128462034052632</v>
      </c>
      <c r="I22" s="230">
        <v>88.754289147870651</v>
      </c>
      <c r="J22" s="230">
        <v>86.763319292469589</v>
      </c>
      <c r="K22" s="230">
        <v>73.768921940251104</v>
      </c>
      <c r="L22" s="230">
        <v>79.537685925778121</v>
      </c>
      <c r="M22" s="230">
        <v>87.526222746900984</v>
      </c>
      <c r="N22" s="230">
        <v>81.469722162379711</v>
      </c>
      <c r="O22" s="230">
        <v>81.205731649234835</v>
      </c>
      <c r="P22" s="230">
        <v>88.539560048764116</v>
      </c>
      <c r="Q22" s="230">
        <v>84.721439903340126</v>
      </c>
      <c r="R22" s="230">
        <v>83.18906130585286</v>
      </c>
      <c r="S22" s="230">
        <v>82.815192731297202</v>
      </c>
      <c r="T22" s="230">
        <v>86.742640572075359</v>
      </c>
      <c r="U22" s="230">
        <v>84.945491043280668</v>
      </c>
      <c r="V22" s="230">
        <v>83.342599600041552</v>
      </c>
      <c r="W22" s="230">
        <v>86.909605454683899</v>
      </c>
      <c r="X22" s="230">
        <v>80.125142870312033</v>
      </c>
      <c r="Y22" s="230">
        <v>75.125669101263028</v>
      </c>
      <c r="DA22" s="71" t="s">
        <v>2154</v>
      </c>
    </row>
    <row r="23" spans="1:105" ht="12" customHeight="1" x14ac:dyDescent="0.25">
      <c r="A23" s="60" t="s">
        <v>2155</v>
      </c>
      <c r="B23" s="329">
        <v>22.275176175795959</v>
      </c>
      <c r="C23" s="329">
        <v>27.727746486529039</v>
      </c>
      <c r="D23" s="329">
        <v>25.652172433821981</v>
      </c>
      <c r="E23" s="329">
        <v>26.095687828198528</v>
      </c>
      <c r="F23" s="329">
        <v>26.086398770273458</v>
      </c>
      <c r="G23" s="329">
        <v>27.33470835056313</v>
      </c>
      <c r="H23" s="329">
        <v>31.68429097376983</v>
      </c>
      <c r="I23" s="329">
        <v>35.260718849081883</v>
      </c>
      <c r="J23" s="329">
        <v>33.333910808300857</v>
      </c>
      <c r="K23" s="329">
        <v>30.801146155814511</v>
      </c>
      <c r="L23" s="329">
        <v>31.463130304805379</v>
      </c>
      <c r="M23" s="329">
        <v>29.504286729820119</v>
      </c>
      <c r="N23" s="329">
        <v>29.827572854522248</v>
      </c>
      <c r="O23" s="329">
        <v>29.309310527119599</v>
      </c>
      <c r="P23" s="329">
        <v>28.49449835787112</v>
      </c>
      <c r="Q23" s="329">
        <v>30.230467524290351</v>
      </c>
      <c r="R23" s="329">
        <v>33.416567447907212</v>
      </c>
      <c r="S23" s="329">
        <v>34.654352433282362</v>
      </c>
      <c r="T23" s="329">
        <v>32.625210782634888</v>
      </c>
      <c r="U23" s="329">
        <v>32.281325018810421</v>
      </c>
      <c r="V23" s="329">
        <v>32.794199452007582</v>
      </c>
      <c r="W23" s="329">
        <v>30.210239711441279</v>
      </c>
      <c r="X23" s="329">
        <v>32.992400190222973</v>
      </c>
      <c r="Y23" s="329">
        <v>35.720222624172663</v>
      </c>
      <c r="DA23" s="72" t="s">
        <v>2156</v>
      </c>
    </row>
    <row r="24" spans="1:105" ht="12" customHeight="1" x14ac:dyDescent="0.25">
      <c r="A24" s="60" t="s">
        <v>2157</v>
      </c>
      <c r="B24" s="329">
        <v>2.2408179622256128</v>
      </c>
      <c r="C24" s="329">
        <v>2.3588303693764021</v>
      </c>
      <c r="D24" s="329">
        <v>2.331671912731041</v>
      </c>
      <c r="E24" s="329">
        <v>2.286892789740508</v>
      </c>
      <c r="F24" s="329">
        <v>2.26441749232831</v>
      </c>
      <c r="G24" s="329">
        <v>2.2657707885195899</v>
      </c>
      <c r="H24" s="329">
        <v>2.347076583133898</v>
      </c>
      <c r="I24" s="329">
        <v>2.43318815868099</v>
      </c>
      <c r="J24" s="329">
        <v>2.3138891951636822</v>
      </c>
      <c r="K24" s="329">
        <v>2.0509719150116741</v>
      </c>
      <c r="L24" s="329">
        <v>2.1501042645109112</v>
      </c>
      <c r="M24" s="329">
        <v>2.1893924441465109</v>
      </c>
      <c r="N24" s="329">
        <v>2.1406473093335472</v>
      </c>
      <c r="O24" s="329">
        <v>2.0995795321005151</v>
      </c>
      <c r="P24" s="329">
        <v>2.1660226439152841</v>
      </c>
      <c r="Q24" s="329">
        <v>2.177100777981495</v>
      </c>
      <c r="R24" s="329">
        <v>2.2709860147001639</v>
      </c>
      <c r="S24" s="329">
        <v>2.3030320920516938</v>
      </c>
      <c r="T24" s="329">
        <v>2.3232915426215728</v>
      </c>
      <c r="U24" s="329">
        <v>2.3068293330708931</v>
      </c>
      <c r="V24" s="329">
        <v>2.288196730353421</v>
      </c>
      <c r="W24" s="329">
        <v>2.2350856691601941</v>
      </c>
      <c r="X24" s="329">
        <v>2.2428093246760459</v>
      </c>
      <c r="Y24" s="329">
        <v>2.2457423829409451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121.01449990044709</v>
      </c>
      <c r="C25" s="261">
        <f t="shared" si="1"/>
        <v>117.61261026565953</v>
      </c>
      <c r="D25" s="261">
        <f t="shared" si="1"/>
        <v>119.55811736491761</v>
      </c>
      <c r="E25" s="261">
        <f t="shared" si="1"/>
        <v>115.07964469542726</v>
      </c>
      <c r="F25" s="261">
        <f t="shared" si="1"/>
        <v>113.47183141316842</v>
      </c>
      <c r="G25" s="261">
        <f t="shared" si="1"/>
        <v>111.15425203843216</v>
      </c>
      <c r="H25" s="261">
        <f t="shared" si="1"/>
        <v>108.59263657223707</v>
      </c>
      <c r="I25" s="261">
        <f t="shared" si="1"/>
        <v>108.65074558326513</v>
      </c>
      <c r="J25" s="261">
        <f t="shared" si="1"/>
        <v>103.88925214379361</v>
      </c>
      <c r="K25" s="261">
        <f t="shared" si="1"/>
        <v>90.347047853118141</v>
      </c>
      <c r="L25" s="261">
        <f t="shared" si="1"/>
        <v>95.938146938899692</v>
      </c>
      <c r="M25" s="261">
        <f t="shared" si="1"/>
        <v>100.84253262612705</v>
      </c>
      <c r="N25" s="261">
        <f t="shared" si="1"/>
        <v>96.586302509279179</v>
      </c>
      <c r="O25" s="261">
        <f t="shared" si="1"/>
        <v>95.098010831089113</v>
      </c>
      <c r="P25" s="261">
        <f t="shared" si="1"/>
        <v>101.0624983880904</v>
      </c>
      <c r="Q25" s="261">
        <f t="shared" si="1"/>
        <v>99.246786115082088</v>
      </c>
      <c r="R25" s="261">
        <f t="shared" si="1"/>
        <v>100.51654448598738</v>
      </c>
      <c r="S25" s="261">
        <f t="shared" si="1"/>
        <v>101.30641562421428</v>
      </c>
      <c r="T25" s="261">
        <f t="shared" si="1"/>
        <v>104.8210054998965</v>
      </c>
      <c r="U25" s="261">
        <f t="shared" si="1"/>
        <v>102.38587663883636</v>
      </c>
      <c r="V25" s="261">
        <f t="shared" si="1"/>
        <v>100.68775653076672</v>
      </c>
      <c r="W25" s="261">
        <f t="shared" si="1"/>
        <v>101.05875367474469</v>
      </c>
      <c r="X25" s="261">
        <f t="shared" si="1"/>
        <v>97.789658507167957</v>
      </c>
      <c r="Y25" s="261">
        <f t="shared" si="1"/>
        <v>94.76539353082714</v>
      </c>
      <c r="DA25" s="70"/>
    </row>
    <row r="26" spans="1:105" ht="12" customHeight="1" x14ac:dyDescent="0.25">
      <c r="A26" s="60" t="s">
        <v>2160</v>
      </c>
      <c r="B26" s="329">
        <v>100.5845047854291</v>
      </c>
      <c r="C26" s="329">
        <v>92.540462885738322</v>
      </c>
      <c r="D26" s="329">
        <v>96.238247076123429</v>
      </c>
      <c r="E26" s="329">
        <v>91.427494180478064</v>
      </c>
      <c r="F26" s="329">
        <v>89.846151194333601</v>
      </c>
      <c r="G26" s="329">
        <v>86.487186089196555</v>
      </c>
      <c r="H26" s="329">
        <v>80.233163608150633</v>
      </c>
      <c r="I26" s="329">
        <v>77.239156410129411</v>
      </c>
      <c r="J26" s="329">
        <v>74.182752140906487</v>
      </c>
      <c r="K26" s="329">
        <v>62.970282794096313</v>
      </c>
      <c r="L26" s="329">
        <v>67.927118131136112</v>
      </c>
      <c r="M26" s="329">
        <v>74.431133314488179</v>
      </c>
      <c r="N26" s="329">
        <v>69.946119039399335</v>
      </c>
      <c r="O26" s="329">
        <v>68.923935781739019</v>
      </c>
      <c r="P26" s="329">
        <v>75.512064219935084</v>
      </c>
      <c r="Q26" s="329">
        <v>72.24047919652223</v>
      </c>
      <c r="R26" s="329">
        <v>70.776916600481243</v>
      </c>
      <c r="S26" s="329">
        <v>70.508595186435883</v>
      </c>
      <c r="T26" s="329">
        <v>75.697253562182766</v>
      </c>
      <c r="U26" s="329">
        <v>73.562414678935269</v>
      </c>
      <c r="V26" s="329">
        <v>71.452426378799217</v>
      </c>
      <c r="W26" s="329">
        <v>74.02098252424345</v>
      </c>
      <c r="X26" s="329">
        <v>68.426983911418787</v>
      </c>
      <c r="Y26" s="329">
        <v>63.12708935823246</v>
      </c>
      <c r="DA26" s="72" t="s">
        <v>2161</v>
      </c>
    </row>
    <row r="27" spans="1:105" ht="12" customHeight="1" x14ac:dyDescent="0.25">
      <c r="A27" s="59" t="s">
        <v>28</v>
      </c>
      <c r="B27" s="230">
        <v>1.657567635826712</v>
      </c>
      <c r="C27" s="230">
        <v>1.602776530381407</v>
      </c>
      <c r="D27" s="230">
        <v>1.745645269858134</v>
      </c>
      <c r="E27" s="230">
        <v>1.238348636192905</v>
      </c>
      <c r="F27" s="230">
        <v>0.7951367413144943</v>
      </c>
      <c r="G27" s="230">
        <v>0.87497116591072976</v>
      </c>
      <c r="H27" s="230">
        <v>1.3728097553777501</v>
      </c>
      <c r="I27" s="230">
        <v>2.412095646192443</v>
      </c>
      <c r="J27" s="230">
        <v>1.5848398771908401</v>
      </c>
      <c r="K27" s="230">
        <v>1.438598542546452</v>
      </c>
      <c r="L27" s="230">
        <v>1.4582640499402291</v>
      </c>
      <c r="M27" s="230">
        <v>1.311362897904107</v>
      </c>
      <c r="N27" s="230">
        <v>1.4758437391168009</v>
      </c>
      <c r="O27" s="230">
        <v>1.131898175739698</v>
      </c>
      <c r="P27" s="230">
        <v>1.4260094634808289</v>
      </c>
      <c r="Q27" s="230">
        <v>1.0497313347473289</v>
      </c>
      <c r="R27" s="230">
        <v>1.1144910292641259</v>
      </c>
      <c r="S27" s="230">
        <v>1.4230021846067329</v>
      </c>
      <c r="T27" s="230">
        <v>1.1840907778696059</v>
      </c>
      <c r="U27" s="230">
        <v>1.1214427800250939</v>
      </c>
      <c r="V27" s="230">
        <v>0.80520799632074957</v>
      </c>
      <c r="W27" s="230">
        <v>0.87190702594711156</v>
      </c>
      <c r="X27" s="230">
        <v>0.46528180703311262</v>
      </c>
      <c r="Y27" s="230">
        <v>0.37133763337879122</v>
      </c>
      <c r="DA27" s="71" t="s">
        <v>2162</v>
      </c>
    </row>
    <row r="28" spans="1:105" ht="12" customHeight="1" x14ac:dyDescent="0.25">
      <c r="A28" s="59" t="s">
        <v>31</v>
      </c>
      <c r="B28" s="230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6.2681204277823213E-2</v>
      </c>
      <c r="K28" s="230">
        <v>0</v>
      </c>
      <c r="L28" s="230">
        <v>0.18744914304743621</v>
      </c>
      <c r="M28" s="230">
        <v>6.3210708713919872E-2</v>
      </c>
      <c r="N28" s="230">
        <v>6.1525549001863959E-2</v>
      </c>
      <c r="O28" s="230">
        <v>6.2354258863903743E-2</v>
      </c>
      <c r="P28" s="230">
        <v>6.4028765909756327E-2</v>
      </c>
      <c r="Q28" s="230">
        <v>3.2054364460798818E-2</v>
      </c>
      <c r="R28" s="230">
        <v>4.1635783694911652E-2</v>
      </c>
      <c r="S28" s="230">
        <v>5.4481615096260462E-2</v>
      </c>
      <c r="T28" s="230">
        <v>3.2617158778570722E-2</v>
      </c>
      <c r="U28" s="230">
        <v>2.5482541632562979E-2</v>
      </c>
      <c r="V28" s="230">
        <v>2.4428446589122191E-2</v>
      </c>
      <c r="W28" s="230">
        <v>2.18004264156712E-2</v>
      </c>
      <c r="X28" s="230">
        <v>1.9098414844171178E-2</v>
      </c>
      <c r="Y28" s="230">
        <v>3.9374597796939532E-2</v>
      </c>
      <c r="DA28" s="71" t="s">
        <v>2163</v>
      </c>
    </row>
    <row r="29" spans="1:105" ht="12" customHeight="1" x14ac:dyDescent="0.25">
      <c r="A29" s="59" t="s">
        <v>159</v>
      </c>
      <c r="B29" s="230">
        <v>0.79161129489267013</v>
      </c>
      <c r="C29" s="230">
        <v>0.82990993475145325</v>
      </c>
      <c r="D29" s="230">
        <v>0.25669835247224582</v>
      </c>
      <c r="E29" s="230">
        <v>6.34284671837409E-2</v>
      </c>
      <c r="F29" s="230">
        <v>6.3362328498298606E-2</v>
      </c>
      <c r="G29" s="230">
        <v>0.69044635176465863</v>
      </c>
      <c r="H29" s="230">
        <v>1.1950894998020589</v>
      </c>
      <c r="I29" s="230">
        <v>0.80889776310129868</v>
      </c>
      <c r="J29" s="230">
        <v>0.1756005379382041</v>
      </c>
      <c r="K29" s="230">
        <v>5.7582634673910713E-2</v>
      </c>
      <c r="L29" s="230">
        <v>0</v>
      </c>
      <c r="M29" s="230">
        <v>0.1180407521193161</v>
      </c>
      <c r="N29" s="230">
        <v>0.51731461596422845</v>
      </c>
      <c r="O29" s="230">
        <v>5.8240306106392678E-2</v>
      </c>
      <c r="P29" s="230">
        <v>0.23905928324104461</v>
      </c>
      <c r="Q29" s="230">
        <v>0.55749357786398979</v>
      </c>
      <c r="R29" s="230">
        <v>0.29657203264484061</v>
      </c>
      <c r="S29" s="230">
        <v>1.8450777318559351E-2</v>
      </c>
      <c r="T29" s="230">
        <v>2.1950118154717879</v>
      </c>
      <c r="U29" s="230">
        <v>1.627580154543709</v>
      </c>
      <c r="V29" s="230">
        <v>1.170623602521403</v>
      </c>
      <c r="W29" s="230">
        <v>0.70260385964408789</v>
      </c>
      <c r="X29" s="230">
        <v>1.171651297614827</v>
      </c>
      <c r="Y29" s="230">
        <v>0.111652876004186</v>
      </c>
      <c r="DA29" s="71" t="s">
        <v>2164</v>
      </c>
    </row>
    <row r="30" spans="1:105" ht="12" customHeight="1" x14ac:dyDescent="0.25">
      <c r="A30" s="59" t="s">
        <v>32</v>
      </c>
      <c r="B30" s="230">
        <v>0.25772065262021038</v>
      </c>
      <c r="C30" s="230">
        <v>0.43609744216746249</v>
      </c>
      <c r="D30" s="230">
        <v>0.1879025443981982</v>
      </c>
      <c r="E30" s="230">
        <v>0.55698491462849353</v>
      </c>
      <c r="F30" s="230">
        <v>0.43269550369333892</v>
      </c>
      <c r="G30" s="230">
        <v>0.30608778871604631</v>
      </c>
      <c r="H30" s="230">
        <v>5.8212657926961828E-2</v>
      </c>
      <c r="I30" s="230">
        <v>5.625537761012616E-2</v>
      </c>
      <c r="J30" s="230">
        <v>5.6864444441622503E-2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2165</v>
      </c>
    </row>
    <row r="31" spans="1:105" ht="12" customHeight="1" x14ac:dyDescent="0.25">
      <c r="A31" s="59" t="s">
        <v>35</v>
      </c>
      <c r="B31" s="230">
        <v>97.87760520208947</v>
      </c>
      <c r="C31" s="230">
        <v>89.671678978437996</v>
      </c>
      <c r="D31" s="230">
        <v>94.048000909394844</v>
      </c>
      <c r="E31" s="230">
        <v>89.568732162472926</v>
      </c>
      <c r="F31" s="230">
        <v>88.554956620827468</v>
      </c>
      <c r="G31" s="230">
        <v>84.615680782805114</v>
      </c>
      <c r="H31" s="230">
        <v>77.607051695043864</v>
      </c>
      <c r="I31" s="230">
        <v>73.961907623225542</v>
      </c>
      <c r="J31" s="230">
        <v>72.302766077057996</v>
      </c>
      <c r="K31" s="230">
        <v>61.474101616875942</v>
      </c>
      <c r="L31" s="230">
        <v>66.281404938148441</v>
      </c>
      <c r="M31" s="230">
        <v>72.938518955750837</v>
      </c>
      <c r="N31" s="230">
        <v>67.891435135316442</v>
      </c>
      <c r="O31" s="230">
        <v>67.671443041029022</v>
      </c>
      <c r="P31" s="230">
        <v>73.782966707303459</v>
      </c>
      <c r="Q31" s="230">
        <v>70.60119991945011</v>
      </c>
      <c r="R31" s="230">
        <v>69.324217754877367</v>
      </c>
      <c r="S31" s="230">
        <v>69.012660609414326</v>
      </c>
      <c r="T31" s="230">
        <v>72.285533810062802</v>
      </c>
      <c r="U31" s="230">
        <v>70.7879092027339</v>
      </c>
      <c r="V31" s="230">
        <v>69.452166333367941</v>
      </c>
      <c r="W31" s="230">
        <v>72.424671212236575</v>
      </c>
      <c r="X31" s="230">
        <v>66.77095239192667</v>
      </c>
      <c r="Y31" s="230">
        <v>62.604724251052552</v>
      </c>
      <c r="DA31" s="71" t="s">
        <v>2166</v>
      </c>
    </row>
    <row r="32" spans="1:105" ht="12" customHeight="1" x14ac:dyDescent="0.25">
      <c r="A32" s="60" t="s">
        <v>2167</v>
      </c>
      <c r="B32" s="329">
        <v>18.562646813163308</v>
      </c>
      <c r="C32" s="329">
        <v>23.106455405440869</v>
      </c>
      <c r="D32" s="329">
        <v>21.376810361518309</v>
      </c>
      <c r="E32" s="329">
        <v>21.746406523498781</v>
      </c>
      <c r="F32" s="329">
        <v>21.738665641894549</v>
      </c>
      <c r="G32" s="329">
        <v>22.778923625469272</v>
      </c>
      <c r="H32" s="329">
        <v>26.403575811474859</v>
      </c>
      <c r="I32" s="329">
        <v>29.383932374234899</v>
      </c>
      <c r="J32" s="329">
        <v>27.778259006917391</v>
      </c>
      <c r="K32" s="329">
        <v>25.667621796512101</v>
      </c>
      <c r="L32" s="329">
        <v>26.21927525400449</v>
      </c>
      <c r="M32" s="329">
        <v>24.586905608183439</v>
      </c>
      <c r="N32" s="329">
        <v>24.85631071210188</v>
      </c>
      <c r="O32" s="329">
        <v>24.424425439266329</v>
      </c>
      <c r="P32" s="329">
        <v>23.745415298225929</v>
      </c>
      <c r="Q32" s="329">
        <v>25.192056270241949</v>
      </c>
      <c r="R32" s="329">
        <v>27.847139539922669</v>
      </c>
      <c r="S32" s="329">
        <v>28.87862702773532</v>
      </c>
      <c r="T32" s="329">
        <v>27.18767565219575</v>
      </c>
      <c r="U32" s="329">
        <v>26.901104182342021</v>
      </c>
      <c r="V32" s="329">
        <v>27.328499543339639</v>
      </c>
      <c r="W32" s="329">
        <v>25.175199759534401</v>
      </c>
      <c r="X32" s="329">
        <v>27.493666825185802</v>
      </c>
      <c r="Y32" s="329">
        <v>29.76685218681056</v>
      </c>
      <c r="DA32" s="72" t="s">
        <v>2168</v>
      </c>
    </row>
    <row r="33" spans="1:105" ht="12" customHeight="1" x14ac:dyDescent="0.25">
      <c r="A33" s="60" t="s">
        <v>2169</v>
      </c>
      <c r="B33" s="329">
        <v>1.867348301854677</v>
      </c>
      <c r="C33" s="329">
        <v>1.9656919744803349</v>
      </c>
      <c r="D33" s="329">
        <v>1.943059927275868</v>
      </c>
      <c r="E33" s="329">
        <v>1.9057439914504231</v>
      </c>
      <c r="F33" s="329">
        <v>1.8870145769402591</v>
      </c>
      <c r="G33" s="329">
        <v>1.888142323766326</v>
      </c>
      <c r="H33" s="329">
        <v>1.9558971526115829</v>
      </c>
      <c r="I33" s="329">
        <v>2.0276567989008258</v>
      </c>
      <c r="J33" s="329">
        <v>1.9282409959697351</v>
      </c>
      <c r="K33" s="329">
        <v>1.709143262509728</v>
      </c>
      <c r="L33" s="329">
        <v>1.7917535537590921</v>
      </c>
      <c r="M33" s="329">
        <v>1.8244937034554261</v>
      </c>
      <c r="N33" s="329">
        <v>1.7838727577779561</v>
      </c>
      <c r="O33" s="329">
        <v>1.749649610083762</v>
      </c>
      <c r="P33" s="329">
        <v>1.8050188699294041</v>
      </c>
      <c r="Q33" s="329">
        <v>1.8142506483179131</v>
      </c>
      <c r="R33" s="329">
        <v>1.89248834558347</v>
      </c>
      <c r="S33" s="329">
        <v>1.9191934100430781</v>
      </c>
      <c r="T33" s="329">
        <v>1.9360762855179781</v>
      </c>
      <c r="U33" s="329">
        <v>1.9223577775590781</v>
      </c>
      <c r="V33" s="329">
        <v>1.906830608627851</v>
      </c>
      <c r="W33" s="329">
        <v>1.862571390966828</v>
      </c>
      <c r="X33" s="329">
        <v>1.8690077705633721</v>
      </c>
      <c r="Y33" s="329">
        <v>1.871451985784121</v>
      </c>
      <c r="DA33" s="72" t="s">
        <v>2170</v>
      </c>
    </row>
    <row r="34" spans="1:105" ht="12" customHeight="1" x14ac:dyDescent="0.25">
      <c r="A34" s="57" t="s">
        <v>2171</v>
      </c>
      <c r="B34" s="261">
        <v>1289.999408814027</v>
      </c>
      <c r="C34" s="261">
        <v>1238.2738401524959</v>
      </c>
      <c r="D34" s="261">
        <v>1262.4265689824381</v>
      </c>
      <c r="E34" s="261">
        <v>1209.973761007391</v>
      </c>
      <c r="F34" s="261">
        <v>1192.38642967121</v>
      </c>
      <c r="G34" s="261">
        <v>1163.307869448874</v>
      </c>
      <c r="H34" s="261">
        <v>1114.6850928408201</v>
      </c>
      <c r="I34" s="261">
        <v>1099.539856249713</v>
      </c>
      <c r="J34" s="261">
        <v>1055.205907073532</v>
      </c>
      <c r="K34" s="261">
        <v>910.53571944323028</v>
      </c>
      <c r="L34" s="261">
        <v>972.58758591614196</v>
      </c>
      <c r="M34" s="261">
        <v>1030.495768623638</v>
      </c>
      <c r="N34" s="261">
        <v>977.29277124045723</v>
      </c>
      <c r="O34" s="261">
        <v>966.03741331084984</v>
      </c>
      <c r="P34" s="261">
        <v>1037.905463069857</v>
      </c>
      <c r="Q34" s="261">
        <v>1012.732567452523</v>
      </c>
      <c r="R34" s="261">
        <v>1012.671997142239</v>
      </c>
      <c r="S34" s="261">
        <v>1020.079476784636</v>
      </c>
      <c r="T34" s="261">
        <v>1062.6332130740229</v>
      </c>
      <c r="U34" s="261">
        <v>1022.058587772789</v>
      </c>
      <c r="V34" s="261">
        <v>1002.872719499547</v>
      </c>
      <c r="W34" s="261">
        <v>1016.912936758266</v>
      </c>
      <c r="X34" s="261">
        <v>971.57353731739499</v>
      </c>
      <c r="Y34" s="261">
        <v>927.89359260421895</v>
      </c>
      <c r="DA34" s="70" t="s">
        <v>2172</v>
      </c>
    </row>
    <row r="35" spans="1:105" ht="12" customHeight="1" x14ac:dyDescent="0.25">
      <c r="A35" s="64" t="s">
        <v>28</v>
      </c>
      <c r="B35" s="229">
        <v>18.198367994013552</v>
      </c>
      <c r="C35" s="229">
        <v>18.294922727272759</v>
      </c>
      <c r="D35" s="229">
        <v>19.82361219011268</v>
      </c>
      <c r="E35" s="229">
        <v>14.26562688662675</v>
      </c>
      <c r="F35" s="229">
        <v>9.1714852078958113</v>
      </c>
      <c r="G35" s="229">
        <v>10.204579058330911</v>
      </c>
      <c r="H35" s="229">
        <v>17.002624732142579</v>
      </c>
      <c r="I35" s="229">
        <v>31.104910938949359</v>
      </c>
      <c r="J35" s="229">
        <v>20.168946520694611</v>
      </c>
      <c r="K35" s="229">
        <v>18.666619556909939</v>
      </c>
      <c r="L35" s="229">
        <v>18.621981659089968</v>
      </c>
      <c r="M35" s="229">
        <v>16.550235639375391</v>
      </c>
      <c r="N35" s="229">
        <v>19.242695950176291</v>
      </c>
      <c r="O35" s="229">
        <v>14.51407633129492</v>
      </c>
      <c r="P35" s="229">
        <v>17.723271715255621</v>
      </c>
      <c r="Q35" s="229">
        <v>13.23276182451005</v>
      </c>
      <c r="R35" s="229">
        <v>14.56723347171337</v>
      </c>
      <c r="S35" s="229">
        <v>18.51817952745127</v>
      </c>
      <c r="T35" s="229">
        <v>15.28707250734737</v>
      </c>
      <c r="U35" s="229">
        <v>15.44421616983256</v>
      </c>
      <c r="V35" s="229">
        <v>11.111879809649601</v>
      </c>
      <c r="W35" s="229">
        <v>11.72352132358256</v>
      </c>
      <c r="X35" s="229">
        <v>6.4339921636001751</v>
      </c>
      <c r="Y35" s="229">
        <v>5.2971476239432311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0.79769185210874083</v>
      </c>
      <c r="K37" s="229">
        <v>0</v>
      </c>
      <c r="L37" s="229">
        <v>2.3937190963355119</v>
      </c>
      <c r="M37" s="229">
        <v>0.79775943472193112</v>
      </c>
      <c r="N37" s="229">
        <v>0.80219700855257237</v>
      </c>
      <c r="O37" s="229">
        <v>0.79955467031351424</v>
      </c>
      <c r="P37" s="229">
        <v>0.79578659530148599</v>
      </c>
      <c r="Q37" s="229">
        <v>0.40407269584639749</v>
      </c>
      <c r="R37" s="229">
        <v>0.54421091416231993</v>
      </c>
      <c r="S37" s="229">
        <v>0.70899422376984933</v>
      </c>
      <c r="T37" s="229">
        <v>0.42110020663177672</v>
      </c>
      <c r="U37" s="229">
        <v>0.35093888742255253</v>
      </c>
      <c r="V37" s="229">
        <v>0.33711284994075191</v>
      </c>
      <c r="W37" s="229">
        <v>0.29312501945914687</v>
      </c>
      <c r="X37" s="229">
        <v>0.264095972778574</v>
      </c>
      <c r="Y37" s="229">
        <v>0.5616803642172703</v>
      </c>
      <c r="DA37" s="73" t="s">
        <v>2175</v>
      </c>
    </row>
    <row r="38" spans="1:105" ht="12" customHeight="1" x14ac:dyDescent="0.25">
      <c r="A38" s="64" t="s">
        <v>159</v>
      </c>
      <c r="B38" s="229">
        <v>8.6910683710890506</v>
      </c>
      <c r="C38" s="229">
        <v>9.4730224950703139</v>
      </c>
      <c r="D38" s="229">
        <v>2.9150759762687648</v>
      </c>
      <c r="E38" s="229">
        <v>0.73068828953992826</v>
      </c>
      <c r="F38" s="229">
        <v>0.73085122138775915</v>
      </c>
      <c r="G38" s="229">
        <v>8.0525103644815008</v>
      </c>
      <c r="H38" s="229">
        <v>14.80151070230932</v>
      </c>
      <c r="I38" s="229">
        <v>10.43105107365791</v>
      </c>
      <c r="J38" s="229">
        <v>2.234722832036848</v>
      </c>
      <c r="K38" s="229">
        <v>0.74716684519907683</v>
      </c>
      <c r="L38" s="229">
        <v>0</v>
      </c>
      <c r="M38" s="229">
        <v>1.4897495313815401</v>
      </c>
      <c r="N38" s="229">
        <v>6.7449741471539664</v>
      </c>
      <c r="O38" s="229">
        <v>0.74680237719594977</v>
      </c>
      <c r="P38" s="229">
        <v>2.9711672618168761</v>
      </c>
      <c r="Q38" s="229">
        <v>7.0276836466388026</v>
      </c>
      <c r="R38" s="229">
        <v>3.8764188560320201</v>
      </c>
      <c r="S38" s="229">
        <v>0.24010842042419969</v>
      </c>
      <c r="T38" s="229">
        <v>28.338456311578991</v>
      </c>
      <c r="U38" s="229">
        <v>22.414607493340029</v>
      </c>
      <c r="V38" s="229">
        <v>16.154619468502219</v>
      </c>
      <c r="W38" s="229">
        <v>9.4470982403443955</v>
      </c>
      <c r="X38" s="229">
        <v>16.201783850941091</v>
      </c>
      <c r="Y38" s="229">
        <v>1.5927331723706251</v>
      </c>
      <c r="DA38" s="73" t="s">
        <v>2176</v>
      </c>
    </row>
    <row r="39" spans="1:105" ht="12" customHeight="1" x14ac:dyDescent="0.25">
      <c r="A39" s="64" t="s">
        <v>32</v>
      </c>
      <c r="B39" s="229">
        <v>2.829504615478776</v>
      </c>
      <c r="C39" s="229">
        <v>4.9778424220602009</v>
      </c>
      <c r="D39" s="229">
        <v>2.133828237616699</v>
      </c>
      <c r="E39" s="229">
        <v>6.4163990182906696</v>
      </c>
      <c r="F39" s="229">
        <v>4.990915656954745</v>
      </c>
      <c r="G39" s="229">
        <v>3.5698285388541162</v>
      </c>
      <c r="H39" s="229">
        <v>0.72097970859798188</v>
      </c>
      <c r="I39" s="229">
        <v>0.72543496074132652</v>
      </c>
      <c r="J39" s="229">
        <v>0.72366675989058871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0.94798942517603413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6.6356092407088021E-2</v>
      </c>
      <c r="U40" s="229">
        <v>3.7453975785853133E-2</v>
      </c>
      <c r="V40" s="229">
        <v>4.5926651069340364E-3</v>
      </c>
      <c r="W40" s="229">
        <v>4.4342973446263659E-3</v>
      </c>
      <c r="X40" s="229">
        <v>1.789555714081453E-2</v>
      </c>
      <c r="Y40" s="229">
        <v>3.6424585330908929E-3</v>
      </c>
      <c r="DA40" s="73" t="s">
        <v>2178</v>
      </c>
    </row>
    <row r="41" spans="1:105" ht="12" customHeight="1" x14ac:dyDescent="0.25">
      <c r="A41" s="64" t="s">
        <v>35</v>
      </c>
      <c r="B41" s="229">
        <v>1074.5942665271809</v>
      </c>
      <c r="C41" s="229">
        <v>1023.559059318731</v>
      </c>
      <c r="D41" s="229">
        <v>1068.0125736168161</v>
      </c>
      <c r="E41" s="229">
        <v>1031.8209883658319</v>
      </c>
      <c r="F41" s="229">
        <v>1021.434971538485</v>
      </c>
      <c r="G41" s="229">
        <v>986.85241041499978</v>
      </c>
      <c r="H41" s="229">
        <v>961.18458611603671</v>
      </c>
      <c r="I41" s="229">
        <v>953.76754778640498</v>
      </c>
      <c r="J41" s="229">
        <v>920.13751249829022</v>
      </c>
      <c r="K41" s="229">
        <v>797.66080219561513</v>
      </c>
      <c r="L41" s="229">
        <v>846.41125669079395</v>
      </c>
      <c r="M41" s="229">
        <v>920.53060051802527</v>
      </c>
      <c r="N41" s="229">
        <v>885.19821530144952</v>
      </c>
      <c r="O41" s="229">
        <v>867.7357299427664</v>
      </c>
      <c r="P41" s="229">
        <v>917.01745353022955</v>
      </c>
      <c r="Q41" s="229">
        <v>889.98854481520812</v>
      </c>
      <c r="R41" s="229">
        <v>906.11950994884705</v>
      </c>
      <c r="S41" s="229">
        <v>898.09337797003445</v>
      </c>
      <c r="T41" s="229">
        <v>933.23435773640324</v>
      </c>
      <c r="U41" s="229">
        <v>974.87254045457337</v>
      </c>
      <c r="V41" s="229">
        <v>958.44071139695575</v>
      </c>
      <c r="W41" s="229">
        <v>973.81045460415294</v>
      </c>
      <c r="X41" s="229">
        <v>923.31954087171755</v>
      </c>
      <c r="Y41" s="229">
        <v>893.05913676624664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2181</v>
      </c>
    </row>
    <row r="44" spans="1:105" ht="12" customHeight="1" x14ac:dyDescent="0.25">
      <c r="A44" s="64" t="s">
        <v>39</v>
      </c>
      <c r="B44" s="229">
        <v>185.68620130626419</v>
      </c>
      <c r="C44" s="229">
        <v>181.96899318936229</v>
      </c>
      <c r="D44" s="229">
        <v>169.5414789616232</v>
      </c>
      <c r="E44" s="229">
        <v>156.7400584471016</v>
      </c>
      <c r="F44" s="229">
        <v>156.05820604648619</v>
      </c>
      <c r="G44" s="229">
        <v>154.62854107220781</v>
      </c>
      <c r="H44" s="229">
        <v>120.9753915817338</v>
      </c>
      <c r="I44" s="229">
        <v>103.5109114899589</v>
      </c>
      <c r="J44" s="229">
        <v>111.14336661051141</v>
      </c>
      <c r="K44" s="229">
        <v>92.513141420330072</v>
      </c>
      <c r="L44" s="229">
        <v>105.1606284699226</v>
      </c>
      <c r="M44" s="229">
        <v>91.127423500133858</v>
      </c>
      <c r="N44" s="229">
        <v>65.304688833124828</v>
      </c>
      <c r="O44" s="229">
        <v>82.24124998927897</v>
      </c>
      <c r="P44" s="229">
        <v>99.397783967253659</v>
      </c>
      <c r="Q44" s="229">
        <v>102.07950447031931</v>
      </c>
      <c r="R44" s="229">
        <v>87.564623951484137</v>
      </c>
      <c r="S44" s="229">
        <v>102.5188166429557</v>
      </c>
      <c r="T44" s="229">
        <v>85.285870219654697</v>
      </c>
      <c r="U44" s="229">
        <v>8.9388307918342544</v>
      </c>
      <c r="V44" s="229">
        <v>16.823803309392069</v>
      </c>
      <c r="W44" s="229">
        <v>21.634303273382798</v>
      </c>
      <c r="X44" s="229">
        <v>25.336228901216831</v>
      </c>
      <c r="Y44" s="229">
        <v>27.379252218908089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231.73449329220605</v>
      </c>
      <c r="C45" s="261">
        <f t="shared" si="2"/>
        <v>225.2333712346564</v>
      </c>
      <c r="D45" s="261">
        <f t="shared" si="2"/>
        <v>228.81943554208127</v>
      </c>
      <c r="E45" s="261">
        <f t="shared" si="2"/>
        <v>220.09012555218487</v>
      </c>
      <c r="F45" s="261">
        <f t="shared" si="2"/>
        <v>217.01874676354646</v>
      </c>
      <c r="G45" s="261">
        <f t="shared" si="2"/>
        <v>212.46961016763711</v>
      </c>
      <c r="H45" s="261">
        <f t="shared" si="2"/>
        <v>206.2962660433941</v>
      </c>
      <c r="I45" s="261">
        <f t="shared" si="2"/>
        <v>205.27053239971062</v>
      </c>
      <c r="J45" s="261">
        <f t="shared" si="2"/>
        <v>196.57798989417574</v>
      </c>
      <c r="K45" s="261">
        <f t="shared" si="2"/>
        <v>170.3922873147153</v>
      </c>
      <c r="L45" s="261">
        <f t="shared" si="2"/>
        <v>181.3936402211493</v>
      </c>
      <c r="M45" s="261">
        <f t="shared" si="2"/>
        <v>191.20761297004421</v>
      </c>
      <c r="N45" s="261">
        <f t="shared" si="2"/>
        <v>182.43082227904731</v>
      </c>
      <c r="O45" s="261">
        <f t="shared" si="2"/>
        <v>179.92132041587652</v>
      </c>
      <c r="P45" s="261">
        <f t="shared" si="2"/>
        <v>191.9687739753079</v>
      </c>
      <c r="Q45" s="261">
        <f t="shared" si="2"/>
        <v>188.12164905412141</v>
      </c>
      <c r="R45" s="261">
        <f t="shared" si="2"/>
        <v>189.54342154067743</v>
      </c>
      <c r="S45" s="261">
        <f t="shared" si="2"/>
        <v>190.98737808554594</v>
      </c>
      <c r="T45" s="261">
        <f t="shared" si="2"/>
        <v>198.15303608898384</v>
      </c>
      <c r="U45" s="261">
        <f t="shared" si="2"/>
        <v>192.29756781940762</v>
      </c>
      <c r="V45" s="261">
        <f t="shared" si="2"/>
        <v>188.94335976591555</v>
      </c>
      <c r="W45" s="261">
        <f t="shared" si="2"/>
        <v>190.39625289129367</v>
      </c>
      <c r="X45" s="261">
        <f t="shared" si="2"/>
        <v>183.31012774343904</v>
      </c>
      <c r="Y45" s="261">
        <f t="shared" si="2"/>
        <v>176.43863907341574</v>
      </c>
      <c r="DA45" s="70"/>
    </row>
    <row r="46" spans="1:105" ht="12" customHeight="1" x14ac:dyDescent="0.25">
      <c r="A46" s="165" t="s">
        <v>2184</v>
      </c>
      <c r="B46" s="346">
        <v>108.34749616526931</v>
      </c>
      <c r="C46" s="346">
        <v>103.99637333672889</v>
      </c>
      <c r="D46" s="346">
        <v>106.20240755808869</v>
      </c>
      <c r="E46" s="346">
        <v>101.86655765914441</v>
      </c>
      <c r="F46" s="346">
        <v>100.3687098672508</v>
      </c>
      <c r="G46" s="346">
        <v>97.902891709071142</v>
      </c>
      <c r="H46" s="346">
        <v>94.149315298113791</v>
      </c>
      <c r="I46" s="346">
        <v>93.059222116311517</v>
      </c>
      <c r="J46" s="346">
        <v>89.176295928712562</v>
      </c>
      <c r="K46" s="346">
        <v>76.984455616733698</v>
      </c>
      <c r="L46" s="346">
        <v>82.167112711330233</v>
      </c>
      <c r="M46" s="346">
        <v>87.267259880429194</v>
      </c>
      <c r="N46" s="346">
        <v>82.991521997233491</v>
      </c>
      <c r="O46" s="346">
        <v>81.848157977169265</v>
      </c>
      <c r="P46" s="346">
        <v>87.807434713482152</v>
      </c>
      <c r="Q46" s="346">
        <v>85.630482515518054</v>
      </c>
      <c r="R46" s="346">
        <v>85.79309365755482</v>
      </c>
      <c r="S46" s="346">
        <v>86.270418743445063</v>
      </c>
      <c r="T46" s="346">
        <v>90.088024662096586</v>
      </c>
      <c r="U46" s="346">
        <v>87.386471957233653</v>
      </c>
      <c r="V46" s="346">
        <v>85.669606218274481</v>
      </c>
      <c r="W46" s="346">
        <v>86.822587618670227</v>
      </c>
      <c r="X46" s="346">
        <v>82.909230761467029</v>
      </c>
      <c r="Y46" s="346">
        <v>79.155053673865027</v>
      </c>
      <c r="DA46" s="167" t="s">
        <v>2185</v>
      </c>
    </row>
    <row r="47" spans="1:105" ht="12" customHeight="1" x14ac:dyDescent="0.25">
      <c r="A47" s="59" t="s">
        <v>28</v>
      </c>
      <c r="B47" s="230">
        <v>1.7854967169100751</v>
      </c>
      <c r="C47" s="230">
        <v>1.801189892843942</v>
      </c>
      <c r="D47" s="230">
        <v>1.9263830756879881</v>
      </c>
      <c r="E47" s="230">
        <v>1.3797415523808869</v>
      </c>
      <c r="F47" s="230">
        <v>0.8882611868500272</v>
      </c>
      <c r="G47" s="230">
        <v>0.99046125996482492</v>
      </c>
      <c r="H47" s="230">
        <v>1.610918636271452</v>
      </c>
      <c r="I47" s="230">
        <v>2.9061392554951961</v>
      </c>
      <c r="J47" s="230">
        <v>1.9051618578338161</v>
      </c>
      <c r="K47" s="230">
        <v>1.7587617640387709</v>
      </c>
      <c r="L47" s="230">
        <v>1.7639692342460269</v>
      </c>
      <c r="M47" s="230">
        <v>1.5375158446858499</v>
      </c>
      <c r="N47" s="230">
        <v>1.751098128409371</v>
      </c>
      <c r="O47" s="230">
        <v>1.3441452472387381</v>
      </c>
      <c r="P47" s="230">
        <v>1.6582016947742799</v>
      </c>
      <c r="Q47" s="230">
        <v>1.244302387052826</v>
      </c>
      <c r="R47" s="230">
        <v>1.350943751815145</v>
      </c>
      <c r="S47" s="230">
        <v>1.7411067971820331</v>
      </c>
      <c r="T47" s="230">
        <v>1.409197747329767</v>
      </c>
      <c r="U47" s="230">
        <v>1.3321874829153371</v>
      </c>
      <c r="V47" s="230">
        <v>0.96542350574496594</v>
      </c>
      <c r="W47" s="230">
        <v>1.022699531593404</v>
      </c>
      <c r="X47" s="230">
        <v>0.56375649638977143</v>
      </c>
      <c r="Y47" s="230">
        <v>0.4656202368910744</v>
      </c>
      <c r="DA47" s="71" t="s">
        <v>2186</v>
      </c>
    </row>
    <row r="48" spans="1:105" ht="12" customHeight="1" x14ac:dyDescent="0.25">
      <c r="A48" s="59" t="s">
        <v>31</v>
      </c>
      <c r="B48" s="230">
        <v>0</v>
      </c>
      <c r="C48" s="230">
        <v>0</v>
      </c>
      <c r="D48" s="230">
        <v>0</v>
      </c>
      <c r="E48" s="230">
        <v>0</v>
      </c>
      <c r="F48" s="230">
        <v>0</v>
      </c>
      <c r="G48" s="230">
        <v>0</v>
      </c>
      <c r="H48" s="230">
        <v>0</v>
      </c>
      <c r="I48" s="230">
        <v>0</v>
      </c>
      <c r="J48" s="230">
        <v>7.5350097705055852E-2</v>
      </c>
      <c r="K48" s="230">
        <v>0</v>
      </c>
      <c r="L48" s="230">
        <v>0.2267453012607786</v>
      </c>
      <c r="M48" s="230">
        <v>7.4111801055836007E-2</v>
      </c>
      <c r="N48" s="230">
        <v>7.3000461262245145E-2</v>
      </c>
      <c r="O48" s="230">
        <v>7.4046572822010312E-2</v>
      </c>
      <c r="P48" s="230">
        <v>7.4454350314548876E-2</v>
      </c>
      <c r="Q48" s="230">
        <v>3.7995743190455143E-2</v>
      </c>
      <c r="R48" s="230">
        <v>5.0469317704339801E-2</v>
      </c>
      <c r="S48" s="230">
        <v>6.6660692015571177E-2</v>
      </c>
      <c r="T48" s="230">
        <v>3.8817992280758093E-2</v>
      </c>
      <c r="U48" s="230">
        <v>3.0271293016848999E-2</v>
      </c>
      <c r="V48" s="230">
        <v>2.928907394578275E-2</v>
      </c>
      <c r="W48" s="230">
        <v>2.5570714789945732E-2</v>
      </c>
      <c r="X48" s="230">
        <v>2.3140503833157831E-2</v>
      </c>
      <c r="Y48" s="230">
        <v>4.9371805886962619E-2</v>
      </c>
      <c r="DA48" s="71" t="s">
        <v>2187</v>
      </c>
    </row>
    <row r="49" spans="1:105" ht="12" customHeight="1" x14ac:dyDescent="0.25">
      <c r="A49" s="59" t="s">
        <v>159</v>
      </c>
      <c r="B49" s="230">
        <v>0.85270690471393751</v>
      </c>
      <c r="C49" s="230">
        <v>0.93264741410293484</v>
      </c>
      <c r="D49" s="230">
        <v>0.28327597267210608</v>
      </c>
      <c r="E49" s="230">
        <v>7.0670640899871837E-2</v>
      </c>
      <c r="F49" s="230">
        <v>7.0783167459267382E-2</v>
      </c>
      <c r="G49" s="230">
        <v>0.78158045676297494</v>
      </c>
      <c r="H49" s="230">
        <v>1.402373445921294</v>
      </c>
      <c r="I49" s="230">
        <v>0.97457559228287238</v>
      </c>
      <c r="J49" s="230">
        <v>0.21109226989414109</v>
      </c>
      <c r="K49" s="230">
        <v>7.0397774738338581E-2</v>
      </c>
      <c r="L49" s="230">
        <v>0</v>
      </c>
      <c r="M49" s="230">
        <v>0.1383976372918205</v>
      </c>
      <c r="N49" s="230">
        <v>0.61379713299178862</v>
      </c>
      <c r="O49" s="230">
        <v>6.9161195175068274E-2</v>
      </c>
      <c r="P49" s="230">
        <v>0.27798448662059227</v>
      </c>
      <c r="Q49" s="230">
        <v>0.66082679133299815</v>
      </c>
      <c r="R49" s="230">
        <v>0.35949336867180232</v>
      </c>
      <c r="S49" s="230">
        <v>2.2575351007991559E-2</v>
      </c>
      <c r="T49" s="230">
        <v>2.612304532335187</v>
      </c>
      <c r="U49" s="230">
        <v>1.9334396261180811</v>
      </c>
      <c r="V49" s="230">
        <v>1.4035473410820749</v>
      </c>
      <c r="W49" s="230">
        <v>0.82411612335982298</v>
      </c>
      <c r="X49" s="230">
        <v>1.41962574196858</v>
      </c>
      <c r="Y49" s="230">
        <v>0.14000153472623519</v>
      </c>
      <c r="DA49" s="71" t="s">
        <v>2188</v>
      </c>
    </row>
    <row r="50" spans="1:105" ht="12" customHeight="1" x14ac:dyDescent="0.25">
      <c r="A50" s="59" t="s">
        <v>32</v>
      </c>
      <c r="B50" s="230">
        <v>0.27761122332954041</v>
      </c>
      <c r="C50" s="230">
        <v>0.49008348340377039</v>
      </c>
      <c r="D50" s="230">
        <v>0.20735729512606921</v>
      </c>
      <c r="E50" s="230">
        <v>0.62058067356932978</v>
      </c>
      <c r="F50" s="230">
        <v>0.48337172927001981</v>
      </c>
      <c r="G50" s="230">
        <v>0.34648924294091948</v>
      </c>
      <c r="H50" s="230">
        <v>6.8309432646502397E-2</v>
      </c>
      <c r="I50" s="230">
        <v>6.7777561583662785E-2</v>
      </c>
      <c r="J50" s="230">
        <v>6.8357675861309641E-2</v>
      </c>
      <c r="K50" s="230">
        <v>0</v>
      </c>
      <c r="L50" s="230">
        <v>0</v>
      </c>
      <c r="M50" s="230">
        <v>0</v>
      </c>
      <c r="N50" s="230">
        <v>0</v>
      </c>
      <c r="O50" s="230">
        <v>0</v>
      </c>
      <c r="P50" s="230">
        <v>0</v>
      </c>
      <c r="Q50" s="230">
        <v>0</v>
      </c>
      <c r="R50" s="230">
        <v>0</v>
      </c>
      <c r="S50" s="230">
        <v>0</v>
      </c>
      <c r="T50" s="230">
        <v>0</v>
      </c>
      <c r="U50" s="230">
        <v>0</v>
      </c>
      <c r="V50" s="230">
        <v>0</v>
      </c>
      <c r="W50" s="230">
        <v>0</v>
      </c>
      <c r="X50" s="230">
        <v>0</v>
      </c>
      <c r="Y50" s="230">
        <v>0</v>
      </c>
      <c r="DA50" s="71" t="s">
        <v>2189</v>
      </c>
    </row>
    <row r="51" spans="1:105" ht="12" customHeight="1" x14ac:dyDescent="0.25">
      <c r="A51" s="59" t="s">
        <v>35</v>
      </c>
      <c r="B51" s="230">
        <v>105.4316813203158</v>
      </c>
      <c r="C51" s="230">
        <v>100.7724525463782</v>
      </c>
      <c r="D51" s="230">
        <v>103.7853912146025</v>
      </c>
      <c r="E51" s="230">
        <v>99.795564792294272</v>
      </c>
      <c r="F51" s="230">
        <v>98.926293783671511</v>
      </c>
      <c r="G51" s="230">
        <v>95.784360749402424</v>
      </c>
      <c r="H51" s="230">
        <v>91.067713783274542</v>
      </c>
      <c r="I51" s="230">
        <v>89.110729706949783</v>
      </c>
      <c r="J51" s="230">
        <v>86.916334027418245</v>
      </c>
      <c r="K51" s="230">
        <v>75.155296077956592</v>
      </c>
      <c r="L51" s="230">
        <v>80.176398175823422</v>
      </c>
      <c r="M51" s="230">
        <v>85.517234597395685</v>
      </c>
      <c r="N51" s="230">
        <v>80.553626274570092</v>
      </c>
      <c r="O51" s="230">
        <v>80.360804961933454</v>
      </c>
      <c r="P51" s="230">
        <v>85.796794181772725</v>
      </c>
      <c r="Q51" s="230">
        <v>83.687357593941769</v>
      </c>
      <c r="R51" s="230">
        <v>84.032187219363536</v>
      </c>
      <c r="S51" s="230">
        <v>84.44007590323946</v>
      </c>
      <c r="T51" s="230">
        <v>86.027704390150873</v>
      </c>
      <c r="U51" s="230">
        <v>84.090573555183383</v>
      </c>
      <c r="V51" s="230">
        <v>83.271346297501651</v>
      </c>
      <c r="W51" s="230">
        <v>84.950201248927058</v>
      </c>
      <c r="X51" s="230">
        <v>80.902708019275522</v>
      </c>
      <c r="Y51" s="230">
        <v>78.500060096360755</v>
      </c>
      <c r="DA51" s="71" t="s">
        <v>2190</v>
      </c>
    </row>
    <row r="52" spans="1:105" ht="12" customHeight="1" x14ac:dyDescent="0.25">
      <c r="A52" s="165" t="s">
        <v>2191</v>
      </c>
      <c r="B52" s="346">
        <v>93.229322051983701</v>
      </c>
      <c r="C52" s="346">
        <v>89.491072510070097</v>
      </c>
      <c r="D52" s="346">
        <v>91.236610158487295</v>
      </c>
      <c r="E52" s="346">
        <v>87.445802431116135</v>
      </c>
      <c r="F52" s="346">
        <v>86.174751478710476</v>
      </c>
      <c r="G52" s="346">
        <v>84.073219929739821</v>
      </c>
      <c r="H52" s="346">
        <v>80.559211730603224</v>
      </c>
      <c r="I52" s="346">
        <v>79.464652981150778</v>
      </c>
      <c r="J52" s="346">
        <v>76.260601880551974</v>
      </c>
      <c r="K52" s="346">
        <v>65.805168008449513</v>
      </c>
      <c r="L52" s="346">
        <v>70.289707616609746</v>
      </c>
      <c r="M52" s="346">
        <v>74.474779778809889</v>
      </c>
      <c r="N52" s="346">
        <v>70.629755243699819</v>
      </c>
      <c r="O52" s="346">
        <v>69.816321235854488</v>
      </c>
      <c r="P52" s="346">
        <v>75.010284512465887</v>
      </c>
      <c r="Q52" s="346">
        <v>73.19101856826903</v>
      </c>
      <c r="R52" s="346">
        <v>73.186641101949562</v>
      </c>
      <c r="S52" s="346">
        <v>73.721985769905174</v>
      </c>
      <c r="T52" s="346">
        <v>76.797379415771914</v>
      </c>
      <c r="U52" s="346">
        <v>73.865017754594845</v>
      </c>
      <c r="V52" s="346">
        <v>72.478439218301261</v>
      </c>
      <c r="W52" s="346">
        <v>73.493137308509176</v>
      </c>
      <c r="X52" s="346">
        <v>70.216421487373552</v>
      </c>
      <c r="Y52" s="346">
        <v>67.059635829137179</v>
      </c>
      <c r="DA52" s="167" t="s">
        <v>2192</v>
      </c>
    </row>
    <row r="53" spans="1:105" ht="12" customHeight="1" x14ac:dyDescent="0.25">
      <c r="A53" s="64" t="s">
        <v>28</v>
      </c>
      <c r="B53" s="229">
        <v>1.3152110760222799</v>
      </c>
      <c r="C53" s="229">
        <v>1.3221891662920591</v>
      </c>
      <c r="D53" s="229">
        <v>1.4326688155653891</v>
      </c>
      <c r="E53" s="229">
        <v>1.030988630071922</v>
      </c>
      <c r="F53" s="229">
        <v>0.66283080620015378</v>
      </c>
      <c r="G53" s="229">
        <v>0.73749335149595741</v>
      </c>
      <c r="H53" s="229">
        <v>1.228793723509733</v>
      </c>
      <c r="I53" s="229">
        <v>2.247977587828216</v>
      </c>
      <c r="J53" s="229">
        <v>1.457626412678577</v>
      </c>
      <c r="K53" s="229">
        <v>1.34905200297181</v>
      </c>
      <c r="L53" s="229">
        <v>1.3458259852518419</v>
      </c>
      <c r="M53" s="229">
        <v>1.1960991903694651</v>
      </c>
      <c r="N53" s="229">
        <v>1.3906855194117509</v>
      </c>
      <c r="O53" s="229">
        <v>1.0489442765104739</v>
      </c>
      <c r="P53" s="229">
        <v>1.2808754758077481</v>
      </c>
      <c r="Q53" s="229">
        <v>0.95634261949673238</v>
      </c>
      <c r="R53" s="229">
        <v>1.052785986924891</v>
      </c>
      <c r="S53" s="229">
        <v>1.33832411951911</v>
      </c>
      <c r="T53" s="229">
        <v>1.1048093481917081</v>
      </c>
      <c r="U53" s="229">
        <v>1.1161662503872909</v>
      </c>
      <c r="V53" s="229">
        <v>0.80306472568787524</v>
      </c>
      <c r="W53" s="229">
        <v>0.84726856275416018</v>
      </c>
      <c r="X53" s="229">
        <v>0.46498992433778369</v>
      </c>
      <c r="Y53" s="229">
        <v>0.38282923109517458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5.7649848573853461E-2</v>
      </c>
      <c r="K55" s="229">
        <v>0</v>
      </c>
      <c r="L55" s="229">
        <v>0.17299605488921549</v>
      </c>
      <c r="M55" s="229">
        <v>5.7654732825091988E-2</v>
      </c>
      <c r="N55" s="229">
        <v>5.7975439948645402E-2</v>
      </c>
      <c r="O55" s="229">
        <v>5.7784475983099159E-2</v>
      </c>
      <c r="P55" s="229">
        <v>5.7512154091777221E-2</v>
      </c>
      <c r="Q55" s="229">
        <v>2.9202667254018828E-2</v>
      </c>
      <c r="R55" s="229">
        <v>3.9330571963043293E-2</v>
      </c>
      <c r="S55" s="229">
        <v>5.1239597761989872E-2</v>
      </c>
      <c r="T55" s="229">
        <v>3.0433259513137141E-2</v>
      </c>
      <c r="U55" s="229">
        <v>2.5362643062109159E-2</v>
      </c>
      <c r="V55" s="229">
        <v>2.4363423921165028E-2</v>
      </c>
      <c r="W55" s="229">
        <v>2.118438710431263E-2</v>
      </c>
      <c r="X55" s="229">
        <v>1.9086433939874119E-2</v>
      </c>
      <c r="Y55" s="229">
        <v>4.0593103537954117E-2</v>
      </c>
      <c r="DA55" s="73" t="s">
        <v>2195</v>
      </c>
    </row>
    <row r="56" spans="1:105" ht="12" customHeight="1" x14ac:dyDescent="0.25">
      <c r="A56" s="64" t="s">
        <v>159</v>
      </c>
      <c r="B56" s="229">
        <v>0.62811068486379595</v>
      </c>
      <c r="C56" s="229">
        <v>0.68462315483581571</v>
      </c>
      <c r="D56" s="229">
        <v>0.2106749469346007</v>
      </c>
      <c r="E56" s="229">
        <v>5.2807445801668448E-2</v>
      </c>
      <c r="F56" s="229">
        <v>5.2819221020796593E-2</v>
      </c>
      <c r="G56" s="229">
        <v>0.5819615706548058</v>
      </c>
      <c r="H56" s="229">
        <v>1.069717395754572</v>
      </c>
      <c r="I56" s="229">
        <v>0.7538606709756569</v>
      </c>
      <c r="J56" s="229">
        <v>0.16150526363141909</v>
      </c>
      <c r="K56" s="229">
        <v>5.399836462070165E-2</v>
      </c>
      <c r="L56" s="229">
        <v>0</v>
      </c>
      <c r="M56" s="229">
        <v>0.10766542828546689</v>
      </c>
      <c r="N56" s="229">
        <v>0.48746484897651338</v>
      </c>
      <c r="O56" s="229">
        <v>5.3972024217280513E-2</v>
      </c>
      <c r="P56" s="229">
        <v>0.214728710439409</v>
      </c>
      <c r="Q56" s="229">
        <v>0.50789649785521962</v>
      </c>
      <c r="R56" s="229">
        <v>0.2801519903560607</v>
      </c>
      <c r="S56" s="229">
        <v>1.735283373168427E-2</v>
      </c>
      <c r="T56" s="229">
        <v>2.048043628451885</v>
      </c>
      <c r="U56" s="229">
        <v>1.619922184760215</v>
      </c>
      <c r="V56" s="229">
        <v>1.167507683155353</v>
      </c>
      <c r="W56" s="229">
        <v>0.68274958754866311</v>
      </c>
      <c r="X56" s="229">
        <v>1.170916292004111</v>
      </c>
      <c r="Y56" s="229">
        <v>0.115108141023362</v>
      </c>
      <c r="DA56" s="73" t="s">
        <v>2196</v>
      </c>
    </row>
    <row r="57" spans="1:105" ht="12" customHeight="1" x14ac:dyDescent="0.25">
      <c r="A57" s="64" t="s">
        <v>32</v>
      </c>
      <c r="B57" s="229">
        <v>0.2044906340589453</v>
      </c>
      <c r="C57" s="229">
        <v>0.35975278059773219</v>
      </c>
      <c r="D57" s="229">
        <v>0.15421352801337879</v>
      </c>
      <c r="E57" s="229">
        <v>0.46371845320472699</v>
      </c>
      <c r="F57" s="229">
        <v>0.3606975940743255</v>
      </c>
      <c r="G57" s="229">
        <v>0.25799445507123692</v>
      </c>
      <c r="H57" s="229">
        <v>5.2105798643444862E-2</v>
      </c>
      <c r="I57" s="229">
        <v>5.2427783393249168E-2</v>
      </c>
      <c r="J57" s="229">
        <v>5.2299994058277607E-2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6.8511978236381332E-2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4.7956095691695406E-3</v>
      </c>
      <c r="U58" s="229">
        <v>2.7068297448885861E-3</v>
      </c>
      <c r="V58" s="229">
        <v>3.3191569810478021E-4</v>
      </c>
      <c r="W58" s="229">
        <v>3.2047032920464418E-4</v>
      </c>
      <c r="X58" s="229">
        <v>1.293326685718814E-3</v>
      </c>
      <c r="Y58" s="229">
        <v>2.6324348470417261E-4</v>
      </c>
      <c r="DA58" s="73" t="s">
        <v>2198</v>
      </c>
    </row>
    <row r="59" spans="1:105" ht="12" customHeight="1" x14ac:dyDescent="0.25">
      <c r="A59" s="64" t="s">
        <v>35</v>
      </c>
      <c r="B59" s="229">
        <v>77.66181462159166</v>
      </c>
      <c r="C59" s="229">
        <v>73.973458071722646</v>
      </c>
      <c r="D59" s="229">
        <v>77.186150242371639</v>
      </c>
      <c r="E59" s="229">
        <v>74.57055450342645</v>
      </c>
      <c r="F59" s="229">
        <v>73.819948494603338</v>
      </c>
      <c r="G59" s="229">
        <v>71.320638257455258</v>
      </c>
      <c r="H59" s="229">
        <v>69.465603408918597</v>
      </c>
      <c r="I59" s="229">
        <v>68.929567926746657</v>
      </c>
      <c r="J59" s="229">
        <v>66.499097517944136</v>
      </c>
      <c r="K59" s="229">
        <v>57.647604571003008</v>
      </c>
      <c r="L59" s="229">
        <v>61.170840156428632</v>
      </c>
      <c r="M59" s="229">
        <v>66.527506313588731</v>
      </c>
      <c r="N59" s="229">
        <v>63.97400567032156</v>
      </c>
      <c r="O59" s="229">
        <v>62.711977439758698</v>
      </c>
      <c r="P59" s="229">
        <v>66.273608280997934</v>
      </c>
      <c r="Q59" s="229">
        <v>64.320206738261504</v>
      </c>
      <c r="R59" s="229">
        <v>65.486004903111805</v>
      </c>
      <c r="S59" s="229">
        <v>64.905949720162241</v>
      </c>
      <c r="T59" s="229">
        <v>67.445617333555177</v>
      </c>
      <c r="U59" s="229">
        <v>70.454843167123968</v>
      </c>
      <c r="V59" s="229">
        <v>69.267301318152008</v>
      </c>
      <c r="W59" s="229">
        <v>70.378085346058981</v>
      </c>
      <c r="X59" s="229">
        <v>66.729065334966279</v>
      </c>
      <c r="Y59" s="229">
        <v>64.542120953057022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2201</v>
      </c>
    </row>
    <row r="62" spans="1:105" ht="12" customHeight="1" x14ac:dyDescent="0.25">
      <c r="A62" s="64" t="s">
        <v>39</v>
      </c>
      <c r="B62" s="229">
        <v>13.41969503544701</v>
      </c>
      <c r="C62" s="229">
        <v>13.151049336621851</v>
      </c>
      <c r="D62" s="229">
        <v>12.252902625602291</v>
      </c>
      <c r="E62" s="229">
        <v>11.32773339861137</v>
      </c>
      <c r="F62" s="229">
        <v>11.27845536281186</v>
      </c>
      <c r="G62" s="229">
        <v>11.175132295062561</v>
      </c>
      <c r="H62" s="229">
        <v>8.7429914037768821</v>
      </c>
      <c r="I62" s="229">
        <v>7.4808190122069984</v>
      </c>
      <c r="J62" s="229">
        <v>8.0324228436657155</v>
      </c>
      <c r="K62" s="229">
        <v>6.6860010916176167</v>
      </c>
      <c r="L62" s="229">
        <v>7.6000454200400513</v>
      </c>
      <c r="M62" s="229">
        <v>6.5858541137411297</v>
      </c>
      <c r="N62" s="229">
        <v>4.7196237650413542</v>
      </c>
      <c r="O62" s="229">
        <v>5.9436430193849388</v>
      </c>
      <c r="P62" s="229">
        <v>7.1835598911290202</v>
      </c>
      <c r="Q62" s="229">
        <v>7.3773700454015474</v>
      </c>
      <c r="R62" s="229">
        <v>6.3283676495937558</v>
      </c>
      <c r="S62" s="229">
        <v>7.4091194987301554</v>
      </c>
      <c r="T62" s="229">
        <v>6.1636802364908299</v>
      </c>
      <c r="U62" s="229">
        <v>0.64601667951635922</v>
      </c>
      <c r="V62" s="229">
        <v>1.21587015168676</v>
      </c>
      <c r="W62" s="229">
        <v>1.563528954713858</v>
      </c>
      <c r="X62" s="229">
        <v>1.831070175439786</v>
      </c>
      <c r="Y62" s="229">
        <v>1.978721156938964</v>
      </c>
      <c r="DA62" s="73" t="s">
        <v>2202</v>
      </c>
    </row>
    <row r="63" spans="1:105" ht="12" customHeight="1" x14ac:dyDescent="0.25">
      <c r="A63" s="166" t="s">
        <v>2203</v>
      </c>
      <c r="B63" s="347">
        <v>8.869904433809717</v>
      </c>
      <c r="C63" s="347">
        <v>9.3370368787815892</v>
      </c>
      <c r="D63" s="347">
        <v>9.2295346545603731</v>
      </c>
      <c r="E63" s="347">
        <v>9.0522839593895092</v>
      </c>
      <c r="F63" s="347">
        <v>8.9633192404662303</v>
      </c>
      <c r="G63" s="347">
        <v>8.968676037890047</v>
      </c>
      <c r="H63" s="347">
        <v>9.2905114749050171</v>
      </c>
      <c r="I63" s="347">
        <v>9.6313697947789212</v>
      </c>
      <c r="J63" s="347">
        <v>9.1591447308562426</v>
      </c>
      <c r="K63" s="347">
        <v>8.1184304969212064</v>
      </c>
      <c r="L63" s="347">
        <v>8.5108293803556894</v>
      </c>
      <c r="M63" s="347">
        <v>8.6663450914132731</v>
      </c>
      <c r="N63" s="347">
        <v>8.4733955994452934</v>
      </c>
      <c r="O63" s="347">
        <v>8.3108356478978695</v>
      </c>
      <c r="P63" s="347">
        <v>8.5738396321646704</v>
      </c>
      <c r="Q63" s="347">
        <v>8.6176905795100875</v>
      </c>
      <c r="R63" s="347">
        <v>8.9893196415214849</v>
      </c>
      <c r="S63" s="347">
        <v>9.1161686977046195</v>
      </c>
      <c r="T63" s="347">
        <v>9.1963623562103951</v>
      </c>
      <c r="U63" s="347">
        <v>9.1311994434056203</v>
      </c>
      <c r="V63" s="347">
        <v>9.057445390982295</v>
      </c>
      <c r="W63" s="347">
        <v>8.8472141070924319</v>
      </c>
      <c r="X63" s="347">
        <v>8.8777869101760167</v>
      </c>
      <c r="Y63" s="347">
        <v>8.8893969324745719</v>
      </c>
      <c r="DA63" s="168" t="s">
        <v>2204</v>
      </c>
    </row>
    <row r="64" spans="1:105" ht="12" customHeight="1" x14ac:dyDescent="0.25">
      <c r="A64" s="60" t="s">
        <v>2205</v>
      </c>
      <c r="B64" s="262">
        <v>17.739808867619431</v>
      </c>
      <c r="C64" s="262">
        <v>18.674073757563178</v>
      </c>
      <c r="D64" s="262">
        <v>18.45906930912075</v>
      </c>
      <c r="E64" s="262">
        <v>18.104567918779018</v>
      </c>
      <c r="F64" s="262">
        <v>17.926638480932461</v>
      </c>
      <c r="G64" s="262">
        <v>17.93735207578009</v>
      </c>
      <c r="H64" s="262">
        <v>18.581022949810031</v>
      </c>
      <c r="I64" s="262">
        <v>19.262739589557839</v>
      </c>
      <c r="J64" s="262">
        <v>18.318289461712489</v>
      </c>
      <c r="K64" s="262">
        <v>16.236860993842409</v>
      </c>
      <c r="L64" s="262">
        <v>17.021658760711379</v>
      </c>
      <c r="M64" s="262">
        <v>17.33269018282655</v>
      </c>
      <c r="N64" s="262">
        <v>16.94679119889059</v>
      </c>
      <c r="O64" s="262">
        <v>16.621671295795739</v>
      </c>
      <c r="P64" s="262">
        <v>17.147679264329341</v>
      </c>
      <c r="Q64" s="262">
        <v>17.235381159020179</v>
      </c>
      <c r="R64" s="262">
        <v>17.97863928304297</v>
      </c>
      <c r="S64" s="262">
        <v>18.232337395409239</v>
      </c>
      <c r="T64" s="262">
        <v>18.39272471242079</v>
      </c>
      <c r="U64" s="262">
        <v>18.262398886811241</v>
      </c>
      <c r="V64" s="262">
        <v>18.11489078196459</v>
      </c>
      <c r="W64" s="262">
        <v>17.69442821418486</v>
      </c>
      <c r="X64" s="262">
        <v>17.75557382035203</v>
      </c>
      <c r="Y64" s="262">
        <v>17.77879386494914</v>
      </c>
      <c r="DA64" s="72" t="s">
        <v>2206</v>
      </c>
    </row>
    <row r="65" spans="1:105" ht="12" customHeight="1" x14ac:dyDescent="0.25">
      <c r="A65" s="101" t="s">
        <v>2207</v>
      </c>
      <c r="B65" s="278">
        <v>3.5479617735238871</v>
      </c>
      <c r="C65" s="278">
        <v>3.7348147515126362</v>
      </c>
      <c r="D65" s="278">
        <v>3.6918138618241509</v>
      </c>
      <c r="E65" s="278">
        <v>3.6209135837558049</v>
      </c>
      <c r="F65" s="278">
        <v>3.5853276961864919</v>
      </c>
      <c r="G65" s="278">
        <v>3.5874704151560182</v>
      </c>
      <c r="H65" s="278">
        <v>3.716204589962008</v>
      </c>
      <c r="I65" s="278">
        <v>3.852547917911568</v>
      </c>
      <c r="J65" s="278">
        <v>3.6636578923424969</v>
      </c>
      <c r="K65" s="278">
        <v>3.2473721987684829</v>
      </c>
      <c r="L65" s="278">
        <v>3.4043317521422751</v>
      </c>
      <c r="M65" s="278">
        <v>3.4665380365653098</v>
      </c>
      <c r="N65" s="278">
        <v>3.3893582397781161</v>
      </c>
      <c r="O65" s="278">
        <v>3.3243342591591478</v>
      </c>
      <c r="P65" s="278">
        <v>3.4295358528658668</v>
      </c>
      <c r="Q65" s="278">
        <v>3.4470762318040351</v>
      </c>
      <c r="R65" s="278">
        <v>3.5957278566085948</v>
      </c>
      <c r="S65" s="278">
        <v>3.6464674790818492</v>
      </c>
      <c r="T65" s="278">
        <v>3.6785449424841579</v>
      </c>
      <c r="U65" s="278">
        <v>3.652479777362247</v>
      </c>
      <c r="V65" s="278">
        <v>3.622978156392918</v>
      </c>
      <c r="W65" s="278">
        <v>3.538885642836973</v>
      </c>
      <c r="X65" s="278">
        <v>3.551114764070407</v>
      </c>
      <c r="Y65" s="278">
        <v>3.5557587729898299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176.75307804290935</v>
      </c>
      <c r="C66" s="261">
        <f t="shared" si="3"/>
        <v>180.38497229214119</v>
      </c>
      <c r="D66" s="261">
        <f t="shared" si="3"/>
        <v>180.20554233554142</v>
      </c>
      <c r="E66" s="261">
        <f t="shared" si="3"/>
        <v>175.43914655692794</v>
      </c>
      <c r="F66" s="261">
        <f t="shared" si="3"/>
        <v>173.44397165104897</v>
      </c>
      <c r="G66" s="261">
        <f t="shared" si="3"/>
        <v>172.12224313269536</v>
      </c>
      <c r="H66" s="261">
        <f t="shared" si="3"/>
        <v>174.13889559905249</v>
      </c>
      <c r="I66" s="261">
        <f t="shared" si="3"/>
        <v>177.92699302244893</v>
      </c>
      <c r="J66" s="261">
        <f t="shared" si="3"/>
        <v>169.61898678629584</v>
      </c>
      <c r="K66" s="261">
        <f t="shared" si="3"/>
        <v>149.18157972588753</v>
      </c>
      <c r="L66" s="261">
        <f t="shared" si="3"/>
        <v>157.22464980809349</v>
      </c>
      <c r="M66" s="261">
        <f t="shared" si="3"/>
        <v>162.0954291677362</v>
      </c>
      <c r="N66" s="261">
        <f t="shared" si="3"/>
        <v>157.13120083860289</v>
      </c>
      <c r="O66" s="261">
        <f t="shared" si="3"/>
        <v>154.40567635935759</v>
      </c>
      <c r="P66" s="261">
        <f t="shared" si="3"/>
        <v>161.20561557228996</v>
      </c>
      <c r="Q66" s="261">
        <f t="shared" si="3"/>
        <v>160.56115129447122</v>
      </c>
      <c r="R66" s="261">
        <f t="shared" si="3"/>
        <v>165.47095880947566</v>
      </c>
      <c r="S66" s="261">
        <f t="shared" si="3"/>
        <v>167.41509258913715</v>
      </c>
      <c r="T66" s="261">
        <f t="shared" si="3"/>
        <v>170.56498302181205</v>
      </c>
      <c r="U66" s="261">
        <f t="shared" si="3"/>
        <v>168.08215715650192</v>
      </c>
      <c r="V66" s="261">
        <f t="shared" si="3"/>
        <v>166.17503949254015</v>
      </c>
      <c r="W66" s="261">
        <f t="shared" si="3"/>
        <v>164.09198821062063</v>
      </c>
      <c r="X66" s="261">
        <f t="shared" si="3"/>
        <v>162.30006834866165</v>
      </c>
      <c r="Y66" s="261">
        <f t="shared" si="3"/>
        <v>160.35374619922408</v>
      </c>
      <c r="DA66" s="70"/>
    </row>
    <row r="67" spans="1:105" ht="12" customHeight="1" x14ac:dyDescent="0.25">
      <c r="A67" s="165" t="s">
        <v>2210</v>
      </c>
      <c r="B67" s="346">
        <v>43.565669254297973</v>
      </c>
      <c r="C67" s="346">
        <v>41.812281102998121</v>
      </c>
      <c r="D67" s="346">
        <v>42.705428173863019</v>
      </c>
      <c r="E67" s="346">
        <v>40.963693106827733</v>
      </c>
      <c r="F67" s="346">
        <v>40.36766588748349</v>
      </c>
      <c r="G67" s="346">
        <v>39.371963643914619</v>
      </c>
      <c r="H67" s="346">
        <v>37.855155550116102</v>
      </c>
      <c r="I67" s="346">
        <v>37.406072946647619</v>
      </c>
      <c r="J67" s="346">
        <v>35.857426399291562</v>
      </c>
      <c r="K67" s="346">
        <v>30.955995602214301</v>
      </c>
      <c r="L67" s="346">
        <v>33.039103227669941</v>
      </c>
      <c r="M67" s="346">
        <v>35.094288675928347</v>
      </c>
      <c r="N67" s="346">
        <v>33.369579852693853</v>
      </c>
      <c r="O67" s="346">
        <v>32.916375705081613</v>
      </c>
      <c r="P67" s="346">
        <v>35.309486074661017</v>
      </c>
      <c r="Q67" s="346">
        <v>34.436077292891127</v>
      </c>
      <c r="R67" s="346">
        <v>34.50223115750515</v>
      </c>
      <c r="S67" s="346">
        <v>34.691946798955207</v>
      </c>
      <c r="T67" s="346">
        <v>36.217151056133062</v>
      </c>
      <c r="U67" s="346">
        <v>35.136131416823737</v>
      </c>
      <c r="V67" s="346">
        <v>34.451639821692787</v>
      </c>
      <c r="W67" s="346">
        <v>34.917985031044331</v>
      </c>
      <c r="X67" s="346">
        <v>33.34474525315769</v>
      </c>
      <c r="Y67" s="346">
        <v>31.84170728273628</v>
      </c>
      <c r="DA67" s="167" t="s">
        <v>2211</v>
      </c>
    </row>
    <row r="68" spans="1:105" ht="12" customHeight="1" x14ac:dyDescent="0.25">
      <c r="A68" s="165" t="s">
        <v>2212</v>
      </c>
      <c r="B68" s="346">
        <v>17.561201937769781</v>
      </c>
      <c r="C68" s="346">
        <v>16.857044129320681</v>
      </c>
      <c r="D68" s="346">
        <v>17.185843464756609</v>
      </c>
      <c r="E68" s="346">
        <v>16.471785499490029</v>
      </c>
      <c r="F68" s="346">
        <v>16.23236315942469</v>
      </c>
      <c r="G68" s="346">
        <v>15.836506801169829</v>
      </c>
      <c r="H68" s="346">
        <v>15.174588359227201</v>
      </c>
      <c r="I68" s="346">
        <v>14.968411087862201</v>
      </c>
      <c r="J68" s="346">
        <v>14.364877916558269</v>
      </c>
      <c r="K68" s="346">
        <v>12.395433309070819</v>
      </c>
      <c r="L68" s="346">
        <v>13.240166531660559</v>
      </c>
      <c r="M68" s="346">
        <v>14.028490373847839</v>
      </c>
      <c r="N68" s="346">
        <v>13.304219824298031</v>
      </c>
      <c r="O68" s="346">
        <v>13.15099679788948</v>
      </c>
      <c r="P68" s="346">
        <v>14.12936107160022</v>
      </c>
      <c r="Q68" s="346">
        <v>13.78667385773489</v>
      </c>
      <c r="R68" s="346">
        <v>13.78584929344202</v>
      </c>
      <c r="S68" s="346">
        <v>13.886689840314549</v>
      </c>
      <c r="T68" s="346">
        <v>14.46598836640579</v>
      </c>
      <c r="U68" s="346">
        <v>13.91363215322008</v>
      </c>
      <c r="V68" s="346">
        <v>13.652448384610761</v>
      </c>
      <c r="W68" s="346">
        <v>13.84358265091031</v>
      </c>
      <c r="X68" s="346">
        <v>13.226361942219951</v>
      </c>
      <c r="Y68" s="346">
        <v>12.63173195673498</v>
      </c>
      <c r="DA68" s="167" t="s">
        <v>2213</v>
      </c>
    </row>
    <row r="69" spans="1:105" ht="12" customHeight="1" x14ac:dyDescent="0.25">
      <c r="A69" s="64" t="s">
        <v>28</v>
      </c>
      <c r="B69" s="229">
        <v>0.2477405904972716</v>
      </c>
      <c r="C69" s="229">
        <v>0.24905502301346269</v>
      </c>
      <c r="D69" s="229">
        <v>0.26986559406771871</v>
      </c>
      <c r="E69" s="229">
        <v>0.19420284444568059</v>
      </c>
      <c r="F69" s="229">
        <v>0.1248545562925497</v>
      </c>
      <c r="G69" s="229">
        <v>0.13891841524023571</v>
      </c>
      <c r="H69" s="229">
        <v>0.23146252963618241</v>
      </c>
      <c r="I69" s="229">
        <v>0.42344176169617359</v>
      </c>
      <c r="J69" s="229">
        <v>0.27456674809457948</v>
      </c>
      <c r="K69" s="229">
        <v>0.25411505873153217</v>
      </c>
      <c r="L69" s="229">
        <v>0.2535073878036711</v>
      </c>
      <c r="M69" s="229">
        <v>0.22530400261807099</v>
      </c>
      <c r="N69" s="229">
        <v>0.26195738315789219</v>
      </c>
      <c r="O69" s="229">
        <v>0.19758507147565699</v>
      </c>
      <c r="P69" s="229">
        <v>0.24127294281143161</v>
      </c>
      <c r="Q69" s="229">
        <v>0.18014210007140671</v>
      </c>
      <c r="R69" s="229">
        <v>0.19830871775870521</v>
      </c>
      <c r="S69" s="229">
        <v>0.25209429398143901</v>
      </c>
      <c r="T69" s="229">
        <v>0.20810813206935211</v>
      </c>
      <c r="U69" s="229">
        <v>0.21024738234442039</v>
      </c>
      <c r="V69" s="229">
        <v>0.15126980982486291</v>
      </c>
      <c r="W69" s="229">
        <v>0.15959629436920461</v>
      </c>
      <c r="X69" s="229">
        <v>8.75881297921587E-2</v>
      </c>
      <c r="Y69" s="229">
        <v>7.2111877325406845E-2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1.085925125490868E-2</v>
      </c>
      <c r="K71" s="229">
        <v>0</v>
      </c>
      <c r="L71" s="229">
        <v>3.2586514494367447E-2</v>
      </c>
      <c r="M71" s="229">
        <v>1.0860171280072731E-2</v>
      </c>
      <c r="N71" s="229">
        <v>1.092058148617143E-2</v>
      </c>
      <c r="O71" s="229">
        <v>1.088461043448959E-2</v>
      </c>
      <c r="P71" s="229">
        <v>1.083331434415748E-2</v>
      </c>
      <c r="Q71" s="229">
        <v>5.50077942734981E-3</v>
      </c>
      <c r="R71" s="229">
        <v>7.4085287908225578E-3</v>
      </c>
      <c r="S71" s="229">
        <v>9.6517801878540505E-3</v>
      </c>
      <c r="T71" s="229">
        <v>5.7325807393166896E-3</v>
      </c>
      <c r="U71" s="229">
        <v>4.7774507707020013E-3</v>
      </c>
      <c r="V71" s="229">
        <v>4.5892322067568473E-3</v>
      </c>
      <c r="W71" s="229">
        <v>3.9904108672943446E-3</v>
      </c>
      <c r="X71" s="229">
        <v>3.595228553771302E-3</v>
      </c>
      <c r="Y71" s="229">
        <v>7.6463463728002204E-3</v>
      </c>
      <c r="DA71" s="73" t="s">
        <v>2216</v>
      </c>
    </row>
    <row r="72" spans="1:105" ht="12" customHeight="1" x14ac:dyDescent="0.25">
      <c r="A72" s="64" t="s">
        <v>159</v>
      </c>
      <c r="B72" s="229">
        <v>0.11831447803528571</v>
      </c>
      <c r="C72" s="229">
        <v>0.1289594862294611</v>
      </c>
      <c r="D72" s="229">
        <v>3.9683923522307048E-2</v>
      </c>
      <c r="E72" s="229">
        <v>9.9471089044694053E-3</v>
      </c>
      <c r="F72" s="229">
        <v>9.9493269512857824E-3</v>
      </c>
      <c r="G72" s="229">
        <v>0.10962157009564211</v>
      </c>
      <c r="H72" s="229">
        <v>0.20149801360473921</v>
      </c>
      <c r="I72" s="229">
        <v>0.1420014560286556</v>
      </c>
      <c r="J72" s="229">
        <v>3.0422044118937681E-2</v>
      </c>
      <c r="K72" s="229">
        <v>1.017143710306845E-2</v>
      </c>
      <c r="L72" s="229">
        <v>0</v>
      </c>
      <c r="M72" s="229">
        <v>2.0280468485905121E-2</v>
      </c>
      <c r="N72" s="229">
        <v>9.1821633602224131E-2</v>
      </c>
      <c r="O72" s="229">
        <v>1.016647547583123E-2</v>
      </c>
      <c r="P72" s="229">
        <v>4.0447513323766802E-2</v>
      </c>
      <c r="Q72" s="229">
        <v>9.5670254443642494E-2</v>
      </c>
      <c r="R72" s="229">
        <v>5.2771012033828613E-2</v>
      </c>
      <c r="S72" s="229">
        <v>3.26867782203471E-3</v>
      </c>
      <c r="T72" s="229">
        <v>0.38578107128733569</v>
      </c>
      <c r="U72" s="229">
        <v>0.3051376968523396</v>
      </c>
      <c r="V72" s="229">
        <v>0.21991834474948471</v>
      </c>
      <c r="W72" s="229">
        <v>0.1286065705077814</v>
      </c>
      <c r="X72" s="229">
        <v>0.22056040957418149</v>
      </c>
      <c r="Y72" s="229">
        <v>2.1682419915757929E-2</v>
      </c>
      <c r="DA72" s="73" t="s">
        <v>2217</v>
      </c>
    </row>
    <row r="73" spans="1:105" ht="12" customHeight="1" x14ac:dyDescent="0.25">
      <c r="A73" s="64" t="s">
        <v>32</v>
      </c>
      <c r="B73" s="229">
        <v>3.851901140168499E-2</v>
      </c>
      <c r="C73" s="229">
        <v>6.7765066705390009E-2</v>
      </c>
      <c r="D73" s="229">
        <v>2.9048531592547801E-2</v>
      </c>
      <c r="E73" s="229">
        <v>8.7348628304491513E-2</v>
      </c>
      <c r="F73" s="229">
        <v>6.7943037110953258E-2</v>
      </c>
      <c r="G73" s="229">
        <v>4.8597293476022457E-2</v>
      </c>
      <c r="H73" s="229">
        <v>9.8149426807596953E-3</v>
      </c>
      <c r="I73" s="229">
        <v>9.8755935477588472E-3</v>
      </c>
      <c r="J73" s="229">
        <v>9.8515224264899681E-3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1.290530337970618E-2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9.0332811829232332E-4</v>
      </c>
      <c r="U74" s="229">
        <v>5.0987374695962294E-4</v>
      </c>
      <c r="V74" s="229">
        <v>6.2521516540512599E-5</v>
      </c>
      <c r="W74" s="229">
        <v>6.0365602177052047E-5</v>
      </c>
      <c r="X74" s="229">
        <v>2.4361832307168789E-4</v>
      </c>
      <c r="Y74" s="229">
        <v>4.9586030359788728E-5</v>
      </c>
      <c r="DA74" s="73" t="s">
        <v>2219</v>
      </c>
    </row>
    <row r="75" spans="1:105" ht="12" customHeight="1" x14ac:dyDescent="0.25">
      <c r="A75" s="64" t="s">
        <v>35</v>
      </c>
      <c r="B75" s="229">
        <v>14.628818266671001</v>
      </c>
      <c r="C75" s="229">
        <v>13.9340585841472</v>
      </c>
      <c r="D75" s="229">
        <v>14.539219436236211</v>
      </c>
      <c r="E75" s="229">
        <v>14.046531042196669</v>
      </c>
      <c r="F75" s="229">
        <v>13.905142652723059</v>
      </c>
      <c r="G75" s="229">
        <v>13.43435845292786</v>
      </c>
      <c r="H75" s="229">
        <v>13.08493360611209</v>
      </c>
      <c r="I75" s="229">
        <v>12.983962933570011</v>
      </c>
      <c r="J75" s="229">
        <v>12.52614579285374</v>
      </c>
      <c r="K75" s="229">
        <v>10.858828561850981</v>
      </c>
      <c r="L75" s="229">
        <v>11.52248512641869</v>
      </c>
      <c r="M75" s="229">
        <v>12.531497034138599</v>
      </c>
      <c r="N75" s="229">
        <v>12.050505223218471</v>
      </c>
      <c r="O75" s="229">
        <v>11.812782454026561</v>
      </c>
      <c r="P75" s="229">
        <v>12.48367136594975</v>
      </c>
      <c r="Q75" s="229">
        <v>12.11571761274732</v>
      </c>
      <c r="R75" s="229">
        <v>12.33531394296843</v>
      </c>
      <c r="S75" s="229">
        <v>12.226051470833889</v>
      </c>
      <c r="T75" s="229">
        <v>12.70443761407687</v>
      </c>
      <c r="U75" s="229">
        <v>13.27127239713138</v>
      </c>
      <c r="V75" s="229">
        <v>13.04758030369622</v>
      </c>
      <c r="W75" s="229">
        <v>13.25681386019947</v>
      </c>
      <c r="X75" s="229">
        <v>12.569463830409161</v>
      </c>
      <c r="Y75" s="229">
        <v>12.157518628276669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2222</v>
      </c>
    </row>
    <row r="78" spans="1:105" ht="12" customHeight="1" x14ac:dyDescent="0.25">
      <c r="A78" s="64" t="s">
        <v>39</v>
      </c>
      <c r="B78" s="229">
        <v>2.5278095911645351</v>
      </c>
      <c r="C78" s="229">
        <v>2.4772059692251669</v>
      </c>
      <c r="D78" s="229">
        <v>2.308025979337827</v>
      </c>
      <c r="E78" s="229">
        <v>2.1337558756387072</v>
      </c>
      <c r="F78" s="229">
        <v>2.124473586346832</v>
      </c>
      <c r="G78" s="229">
        <v>2.1050110694300659</v>
      </c>
      <c r="H78" s="229">
        <v>1.646879267193428</v>
      </c>
      <c r="I78" s="229">
        <v>1.409129343019601</v>
      </c>
      <c r="J78" s="229">
        <v>1.5130325578096091</v>
      </c>
      <c r="K78" s="229">
        <v>1.2594129480055349</v>
      </c>
      <c r="L78" s="229">
        <v>1.4315875029438321</v>
      </c>
      <c r="M78" s="229">
        <v>1.2405486973251989</v>
      </c>
      <c r="N78" s="229">
        <v>0.8890150028332745</v>
      </c>
      <c r="O78" s="229">
        <v>1.119578186476941</v>
      </c>
      <c r="P78" s="229">
        <v>1.353135935171117</v>
      </c>
      <c r="Q78" s="229">
        <v>1.389643111045167</v>
      </c>
      <c r="R78" s="229">
        <v>1.1920470918902359</v>
      </c>
      <c r="S78" s="229">
        <v>1.3956236174893371</v>
      </c>
      <c r="T78" s="229">
        <v>1.161025640114616</v>
      </c>
      <c r="U78" s="229">
        <v>0.1216873523742726</v>
      </c>
      <c r="V78" s="229">
        <v>0.2290281726168967</v>
      </c>
      <c r="W78" s="229">
        <v>0.29451514936438311</v>
      </c>
      <c r="X78" s="229">
        <v>0.34491072556760521</v>
      </c>
      <c r="Y78" s="229">
        <v>0.37272309881398757</v>
      </c>
      <c r="DA78" s="73" t="s">
        <v>2223</v>
      </c>
    </row>
    <row r="79" spans="1:105" ht="12" customHeight="1" x14ac:dyDescent="0.25">
      <c r="A79" s="165" t="s">
        <v>2224</v>
      </c>
      <c r="B79" s="346">
        <v>115.6262068508416</v>
      </c>
      <c r="C79" s="346">
        <v>121.7156470598224</v>
      </c>
      <c r="D79" s="346">
        <v>120.3142706969218</v>
      </c>
      <c r="E79" s="346">
        <v>118.00366795061019</v>
      </c>
      <c r="F79" s="346">
        <v>116.84394260414081</v>
      </c>
      <c r="G79" s="346">
        <v>116.9137726876109</v>
      </c>
      <c r="H79" s="346">
        <v>121.10915168970919</v>
      </c>
      <c r="I79" s="346">
        <v>125.55250898793911</v>
      </c>
      <c r="J79" s="346">
        <v>119.396682470446</v>
      </c>
      <c r="K79" s="346">
        <v>105.8301508146024</v>
      </c>
      <c r="L79" s="346">
        <v>110.945380048763</v>
      </c>
      <c r="M79" s="346">
        <v>112.97265011796</v>
      </c>
      <c r="N79" s="346">
        <v>110.457401161611</v>
      </c>
      <c r="O79" s="346">
        <v>108.3383038563865</v>
      </c>
      <c r="P79" s="346">
        <v>111.7667684260287</v>
      </c>
      <c r="Q79" s="346">
        <v>112.33840014384521</v>
      </c>
      <c r="R79" s="346">
        <v>117.1828783585285</v>
      </c>
      <c r="S79" s="346">
        <v>118.8364559498674</v>
      </c>
      <c r="T79" s="346">
        <v>119.8818435992732</v>
      </c>
      <c r="U79" s="346">
        <v>119.0323935864581</v>
      </c>
      <c r="V79" s="346">
        <v>118.07095128623661</v>
      </c>
      <c r="W79" s="346">
        <v>115.330420528666</v>
      </c>
      <c r="X79" s="346">
        <v>115.728961153284</v>
      </c>
      <c r="Y79" s="346">
        <v>115.8803069597528</v>
      </c>
      <c r="DA79" s="167" t="s">
        <v>2225</v>
      </c>
    </row>
    <row r="80" spans="1:105" ht="12" customHeight="1" x14ac:dyDescent="0.25">
      <c r="A80" s="132" t="s">
        <v>2226</v>
      </c>
      <c r="B80" s="316">
        <v>158.48185037840639</v>
      </c>
      <c r="C80" s="316">
        <v>166.82827787414601</v>
      </c>
      <c r="D80" s="316">
        <v>164.90749602790299</v>
      </c>
      <c r="E80" s="316">
        <v>161.74049255439741</v>
      </c>
      <c r="F80" s="316">
        <v>160.15092714491979</v>
      </c>
      <c r="G80" s="316">
        <v>160.24663901804811</v>
      </c>
      <c r="H80" s="316">
        <v>165.99699134214501</v>
      </c>
      <c r="I80" s="316">
        <v>172.08723252271301</v>
      </c>
      <c r="J80" s="316">
        <v>163.64981332795151</v>
      </c>
      <c r="K80" s="316">
        <v>145.0549886892006</v>
      </c>
      <c r="L80" s="316">
        <v>152.06612410753411</v>
      </c>
      <c r="M80" s="316">
        <v>154.84478061226201</v>
      </c>
      <c r="N80" s="316">
        <v>151.39728095261509</v>
      </c>
      <c r="O80" s="316">
        <v>148.4927624078089</v>
      </c>
      <c r="P80" s="316">
        <v>153.19195149090851</v>
      </c>
      <c r="Q80" s="316">
        <v>153.97545252274131</v>
      </c>
      <c r="R80" s="316">
        <v>160.61548588966909</v>
      </c>
      <c r="S80" s="316">
        <v>162.88194471035609</v>
      </c>
      <c r="T80" s="316">
        <v>164.31479435191079</v>
      </c>
      <c r="U80" s="316">
        <v>163.1505045814389</v>
      </c>
      <c r="V80" s="316">
        <v>161.8327137542457</v>
      </c>
      <c r="W80" s="316">
        <v>158.07643395135469</v>
      </c>
      <c r="X80" s="316">
        <v>158.62268948771339</v>
      </c>
      <c r="Y80" s="316">
        <v>158.83013003349831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1.0000000000000004</v>
      </c>
      <c r="C84" s="232">
        <f t="shared" si="4"/>
        <v>0.99999999999999956</v>
      </c>
      <c r="D84" s="232">
        <f t="shared" si="4"/>
        <v>1.0000000000000004</v>
      </c>
      <c r="E84" s="232">
        <f t="shared" si="4"/>
        <v>0.99999999999999978</v>
      </c>
      <c r="F84" s="232">
        <f t="shared" si="4"/>
        <v>0.99999999999999978</v>
      </c>
      <c r="G84" s="232">
        <f t="shared" si="4"/>
        <v>1</v>
      </c>
      <c r="H84" s="232">
        <f t="shared" si="4"/>
        <v>0.99999999999999978</v>
      </c>
      <c r="I84" s="232">
        <f t="shared" si="4"/>
        <v>1.0000000000000002</v>
      </c>
      <c r="J84" s="232">
        <f t="shared" si="4"/>
        <v>0.99999999999999978</v>
      </c>
      <c r="K84" s="232">
        <f t="shared" si="4"/>
        <v>1.0000000000000002</v>
      </c>
      <c r="L84" s="232">
        <f t="shared" si="4"/>
        <v>1</v>
      </c>
      <c r="M84" s="232">
        <f t="shared" si="4"/>
        <v>0.99999999999999989</v>
      </c>
      <c r="N84" s="232">
        <f t="shared" si="4"/>
        <v>1</v>
      </c>
      <c r="O84" s="232">
        <f t="shared" si="4"/>
        <v>0.99999999999999989</v>
      </c>
      <c r="P84" s="232">
        <f t="shared" si="4"/>
        <v>0.99999999999999978</v>
      </c>
      <c r="Q84" s="232">
        <f t="shared" si="4"/>
        <v>1</v>
      </c>
      <c r="R84" s="232">
        <f t="shared" si="4"/>
        <v>1.0000000000000002</v>
      </c>
      <c r="S84" s="232">
        <f t="shared" si="4"/>
        <v>1.0000000000000007</v>
      </c>
      <c r="T84" s="232">
        <f t="shared" si="4"/>
        <v>1</v>
      </c>
      <c r="U84" s="232">
        <f t="shared" si="4"/>
        <v>1</v>
      </c>
      <c r="V84" s="232">
        <f t="shared" si="4"/>
        <v>0.99999999999999989</v>
      </c>
      <c r="W84" s="232">
        <f t="shared" si="4"/>
        <v>1</v>
      </c>
      <c r="X84" s="232">
        <f t="shared" si="4"/>
        <v>1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1.1857685863770059E-2</v>
      </c>
      <c r="C85" s="299">
        <f t="shared" si="5"/>
        <v>1.2724839377643888E-2</v>
      </c>
      <c r="D85" s="299">
        <f t="shared" si="5"/>
        <v>1.2426103881084368E-2</v>
      </c>
      <c r="E85" s="299">
        <f t="shared" si="5"/>
        <v>1.2643289871755619E-2</v>
      </c>
      <c r="F85" s="299">
        <f t="shared" si="5"/>
        <v>1.2689191983356907E-2</v>
      </c>
      <c r="G85" s="299">
        <f t="shared" si="5"/>
        <v>1.2933105228340172E-2</v>
      </c>
      <c r="H85" s="299">
        <f t="shared" si="5"/>
        <v>1.3689576424233097E-2</v>
      </c>
      <c r="I85" s="299">
        <f t="shared" si="5"/>
        <v>1.4184069182632455E-2</v>
      </c>
      <c r="J85" s="299">
        <f t="shared" si="5"/>
        <v>1.4095282848637826E-2</v>
      </c>
      <c r="K85" s="299">
        <f t="shared" si="5"/>
        <v>1.4366188491382839E-2</v>
      </c>
      <c r="L85" s="299">
        <f t="shared" si="5"/>
        <v>1.4178106160332566E-2</v>
      </c>
      <c r="M85" s="299">
        <f t="shared" si="5"/>
        <v>1.3772633368272275E-2</v>
      </c>
      <c r="N85" s="299">
        <f t="shared" si="5"/>
        <v>1.4072234517721547E-2</v>
      </c>
      <c r="O85" s="299">
        <f t="shared" si="5"/>
        <v>1.3999225544595387E-2</v>
      </c>
      <c r="P85" s="299">
        <f t="shared" si="5"/>
        <v>1.3596835106437345E-2</v>
      </c>
      <c r="Q85" s="299">
        <f t="shared" si="5"/>
        <v>1.3894172034972131E-2</v>
      </c>
      <c r="R85" s="299">
        <f t="shared" si="5"/>
        <v>1.4316431842132223E-2</v>
      </c>
      <c r="S85" s="299">
        <f t="shared" si="5"/>
        <v>1.4389005978384774E-2</v>
      </c>
      <c r="T85" s="299">
        <f t="shared" si="5"/>
        <v>1.4057712586688868E-2</v>
      </c>
      <c r="U85" s="299">
        <f t="shared" si="5"/>
        <v>1.435990785376587E-2</v>
      </c>
      <c r="V85" s="299">
        <f t="shared" si="5"/>
        <v>1.4472824624995068E-2</v>
      </c>
      <c r="W85" s="299">
        <f t="shared" si="5"/>
        <v>1.4093429398546957E-2</v>
      </c>
      <c r="X85" s="299">
        <f t="shared" si="5"/>
        <v>1.4594943270571585E-2</v>
      </c>
      <c r="Y85" s="299">
        <f t="shared" si="5"/>
        <v>1.5084421940663423E-2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1.3833966841065066E-2</v>
      </c>
      <c r="C86" s="233">
        <f t="shared" si="6"/>
        <v>1.4845645940584538E-2</v>
      </c>
      <c r="D86" s="233">
        <f t="shared" si="6"/>
        <v>1.4497121194598428E-2</v>
      </c>
      <c r="E86" s="233">
        <f t="shared" si="6"/>
        <v>1.4750504850381558E-2</v>
      </c>
      <c r="F86" s="233">
        <f t="shared" si="6"/>
        <v>1.4804057313916381E-2</v>
      </c>
      <c r="G86" s="233">
        <f t="shared" si="6"/>
        <v>1.5088622766396876E-2</v>
      </c>
      <c r="H86" s="233">
        <f t="shared" si="6"/>
        <v>1.5971172494938613E-2</v>
      </c>
      <c r="I86" s="233">
        <f t="shared" si="6"/>
        <v>1.6548080713071196E-2</v>
      </c>
      <c r="J86" s="233">
        <f t="shared" si="6"/>
        <v>1.6444496656744134E-2</v>
      </c>
      <c r="K86" s="233">
        <f t="shared" si="6"/>
        <v>1.6760553239946657E-2</v>
      </c>
      <c r="L86" s="233">
        <f t="shared" si="6"/>
        <v>1.6541123853721328E-2</v>
      </c>
      <c r="M86" s="233">
        <f t="shared" si="6"/>
        <v>1.6068072262984325E-2</v>
      </c>
      <c r="N86" s="233">
        <f t="shared" si="6"/>
        <v>1.6417606937341806E-2</v>
      </c>
      <c r="O86" s="233">
        <f t="shared" si="6"/>
        <v>1.6332429802027947E-2</v>
      </c>
      <c r="P86" s="233">
        <f t="shared" si="6"/>
        <v>1.5862974290843573E-2</v>
      </c>
      <c r="Q86" s="233">
        <f t="shared" si="6"/>
        <v>1.6209867374134157E-2</v>
      </c>
      <c r="R86" s="233">
        <f t="shared" si="6"/>
        <v>1.6702503815820932E-2</v>
      </c>
      <c r="S86" s="233">
        <f t="shared" si="6"/>
        <v>1.6787173641448903E-2</v>
      </c>
      <c r="T86" s="233">
        <f t="shared" si="6"/>
        <v>1.6400664684470351E-2</v>
      </c>
      <c r="U86" s="233">
        <f t="shared" si="6"/>
        <v>1.6753225829393519E-2</v>
      </c>
      <c r="V86" s="233">
        <f t="shared" si="6"/>
        <v>1.6884962062494249E-2</v>
      </c>
      <c r="W86" s="233">
        <f t="shared" si="6"/>
        <v>1.6442334298304787E-2</v>
      </c>
      <c r="X86" s="233">
        <f t="shared" si="6"/>
        <v>1.7027433815666845E-2</v>
      </c>
      <c r="Y86" s="233">
        <f t="shared" si="6"/>
        <v>1.7598492264107327E-2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3.1620495636720147E-2</v>
      </c>
      <c r="C87" s="233">
        <f t="shared" si="7"/>
        <v>3.3932905007050367E-2</v>
      </c>
      <c r="D87" s="233">
        <f t="shared" si="7"/>
        <v>3.3136277016224985E-2</v>
      </c>
      <c r="E87" s="233">
        <f t="shared" si="7"/>
        <v>3.3715439658014996E-2</v>
      </c>
      <c r="F87" s="233">
        <f t="shared" si="7"/>
        <v>3.3837845288951743E-2</v>
      </c>
      <c r="G87" s="233">
        <f t="shared" si="7"/>
        <v>3.4488280608907129E-2</v>
      </c>
      <c r="H87" s="233">
        <f t="shared" si="7"/>
        <v>3.6505537131288256E-2</v>
      </c>
      <c r="I87" s="233">
        <f t="shared" si="7"/>
        <v>3.782418448701988E-2</v>
      </c>
      <c r="J87" s="233">
        <f t="shared" si="7"/>
        <v>3.7587420929700882E-2</v>
      </c>
      <c r="K87" s="233">
        <f t="shared" si="7"/>
        <v>3.8309835977020916E-2</v>
      </c>
      <c r="L87" s="233">
        <f t="shared" si="7"/>
        <v>3.7808283094220171E-2</v>
      </c>
      <c r="M87" s="233">
        <f t="shared" si="7"/>
        <v>3.6727022315392745E-2</v>
      </c>
      <c r="N87" s="233">
        <f t="shared" si="7"/>
        <v>3.7525958713924112E-2</v>
      </c>
      <c r="O87" s="233">
        <f t="shared" si="7"/>
        <v>3.7331268118921034E-2</v>
      </c>
      <c r="P87" s="233">
        <f t="shared" si="7"/>
        <v>3.6258226950499579E-2</v>
      </c>
      <c r="Q87" s="233">
        <f t="shared" si="7"/>
        <v>3.7051125426592349E-2</v>
      </c>
      <c r="R87" s="233">
        <f t="shared" si="7"/>
        <v>3.8177151579019269E-2</v>
      </c>
      <c r="S87" s="233">
        <f t="shared" si="7"/>
        <v>3.8370682609026069E-2</v>
      </c>
      <c r="T87" s="233">
        <f t="shared" si="7"/>
        <v>3.7487233564503654E-2</v>
      </c>
      <c r="U87" s="233">
        <f t="shared" si="7"/>
        <v>3.829308761004234E-2</v>
      </c>
      <c r="V87" s="233">
        <f t="shared" si="7"/>
        <v>3.859419899998686E-2</v>
      </c>
      <c r="W87" s="233">
        <f t="shared" si="7"/>
        <v>3.7582478396125218E-2</v>
      </c>
      <c r="X87" s="233">
        <f t="shared" si="7"/>
        <v>3.8919848721524215E-2</v>
      </c>
      <c r="Y87" s="233">
        <f t="shared" si="7"/>
        <v>4.0225125175102454E-2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2.3715371727540114E-2</v>
      </c>
      <c r="C88" s="233">
        <f t="shared" si="8"/>
        <v>2.5449678755287773E-2</v>
      </c>
      <c r="D88" s="233">
        <f t="shared" si="8"/>
        <v>2.4852207762168736E-2</v>
      </c>
      <c r="E88" s="233">
        <f t="shared" si="8"/>
        <v>2.5286579743511235E-2</v>
      </c>
      <c r="F88" s="233">
        <f t="shared" si="8"/>
        <v>2.5378383966713811E-2</v>
      </c>
      <c r="G88" s="233">
        <f t="shared" si="8"/>
        <v>2.5866210456680347E-2</v>
      </c>
      <c r="H88" s="233">
        <f t="shared" si="8"/>
        <v>2.7379152848466193E-2</v>
      </c>
      <c r="I88" s="233">
        <f t="shared" si="8"/>
        <v>2.836813836526491E-2</v>
      </c>
      <c r="J88" s="233">
        <f t="shared" si="8"/>
        <v>2.8190565697275651E-2</v>
      </c>
      <c r="K88" s="233">
        <f t="shared" si="8"/>
        <v>2.8732376982765682E-2</v>
      </c>
      <c r="L88" s="233">
        <f t="shared" si="8"/>
        <v>2.8356212320665129E-2</v>
      </c>
      <c r="M88" s="233">
        <f t="shared" si="8"/>
        <v>2.754526673654455E-2</v>
      </c>
      <c r="N88" s="233">
        <f t="shared" si="8"/>
        <v>2.8144469035443098E-2</v>
      </c>
      <c r="O88" s="233">
        <f t="shared" si="8"/>
        <v>2.7998451089190763E-2</v>
      </c>
      <c r="P88" s="233">
        <f t="shared" si="8"/>
        <v>2.7193670212874686E-2</v>
      </c>
      <c r="Q88" s="233">
        <f t="shared" si="8"/>
        <v>2.7788344069944262E-2</v>
      </c>
      <c r="R88" s="233">
        <f t="shared" si="8"/>
        <v>2.8632863684264449E-2</v>
      </c>
      <c r="S88" s="233">
        <f t="shared" si="8"/>
        <v>2.8778011956769548E-2</v>
      </c>
      <c r="T88" s="233">
        <f t="shared" si="8"/>
        <v>2.8115425173377739E-2</v>
      </c>
      <c r="U88" s="233">
        <f t="shared" si="8"/>
        <v>2.8719815707531744E-2</v>
      </c>
      <c r="V88" s="233">
        <f t="shared" si="8"/>
        <v>2.894564924999014E-2</v>
      </c>
      <c r="W88" s="233">
        <f t="shared" si="8"/>
        <v>2.8186858797093917E-2</v>
      </c>
      <c r="X88" s="233">
        <f t="shared" si="8"/>
        <v>2.9189886541143167E-2</v>
      </c>
      <c r="Y88" s="233">
        <f t="shared" si="8"/>
        <v>3.0168843881326842E-2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2.0149007069402793E-2</v>
      </c>
      <c r="C89" s="300">
        <f t="shared" si="9"/>
        <v>1.9938182221829172E-2</v>
      </c>
      <c r="D89" s="300">
        <f t="shared" si="9"/>
        <v>2.0032700991910429E-2</v>
      </c>
      <c r="E89" s="300">
        <f t="shared" si="9"/>
        <v>1.9999030188051117E-2</v>
      </c>
      <c r="F89" s="300">
        <f t="shared" si="9"/>
        <v>1.9993501971368618E-2</v>
      </c>
      <c r="G89" s="300">
        <f t="shared" si="9"/>
        <v>1.9943475972479793E-2</v>
      </c>
      <c r="H89" s="300">
        <f t="shared" si="9"/>
        <v>1.9888404455921504E-2</v>
      </c>
      <c r="I89" s="300">
        <f t="shared" si="9"/>
        <v>1.9869251908774411E-2</v>
      </c>
      <c r="J89" s="300">
        <f t="shared" si="9"/>
        <v>1.9860048591787645E-2</v>
      </c>
      <c r="K89" s="300">
        <f t="shared" si="9"/>
        <v>1.9855146560612349E-2</v>
      </c>
      <c r="L89" s="300">
        <f t="shared" si="9"/>
        <v>1.9850737705831272E-2</v>
      </c>
      <c r="M89" s="300">
        <f t="shared" si="9"/>
        <v>1.9917674828268048E-2</v>
      </c>
      <c r="N89" s="300">
        <f t="shared" si="9"/>
        <v>1.9927854158224661E-2</v>
      </c>
      <c r="O89" s="300">
        <f t="shared" si="9"/>
        <v>1.9904968508187629E-2</v>
      </c>
      <c r="P89" s="300">
        <f t="shared" si="9"/>
        <v>1.9921377628217479E-2</v>
      </c>
      <c r="Q89" s="300">
        <f t="shared" si="9"/>
        <v>1.9886811275549122E-2</v>
      </c>
      <c r="R89" s="300">
        <f t="shared" si="9"/>
        <v>1.988596349567659E-2</v>
      </c>
      <c r="S89" s="300">
        <f t="shared" si="9"/>
        <v>1.9859147268457167E-2</v>
      </c>
      <c r="T89" s="300">
        <f t="shared" si="9"/>
        <v>1.9910084625041034E-2</v>
      </c>
      <c r="U89" s="300">
        <f t="shared" si="9"/>
        <v>2.0003198099508086E-2</v>
      </c>
      <c r="V89" s="300">
        <f t="shared" si="9"/>
        <v>1.9987094255067454E-2</v>
      </c>
      <c r="W89" s="300">
        <f t="shared" si="9"/>
        <v>2.0007377636266248E-2</v>
      </c>
      <c r="X89" s="300">
        <f t="shared" si="9"/>
        <v>1.9970960421647047E-2</v>
      </c>
      <c r="Y89" s="300">
        <f t="shared" si="9"/>
        <v>1.996496171214384E-2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6.1475491138124325E-2</v>
      </c>
      <c r="C90" s="301">
        <f t="shared" si="10"/>
        <v>6.0908894937584557E-2</v>
      </c>
      <c r="D90" s="301">
        <f t="shared" si="10"/>
        <v>6.1167092804437918E-2</v>
      </c>
      <c r="E90" s="301">
        <f t="shared" si="10"/>
        <v>6.107789137472007E-2</v>
      </c>
      <c r="F90" s="301">
        <f t="shared" si="10"/>
        <v>6.1043125839102069E-2</v>
      </c>
      <c r="G90" s="301">
        <f t="shared" si="10"/>
        <v>6.0909376167064821E-2</v>
      </c>
      <c r="H90" s="301">
        <f t="shared" si="10"/>
        <v>6.080430948957273E-2</v>
      </c>
      <c r="I90" s="301">
        <f t="shared" si="10"/>
        <v>6.0803571607702139E-2</v>
      </c>
      <c r="J90" s="301">
        <f t="shared" si="10"/>
        <v>6.075375005347964E-2</v>
      </c>
      <c r="K90" s="301">
        <f t="shared" si="10"/>
        <v>6.0752904572409665E-2</v>
      </c>
      <c r="L90" s="301">
        <f t="shared" si="10"/>
        <v>6.073251443633261E-2</v>
      </c>
      <c r="M90" s="301">
        <f t="shared" si="10"/>
        <v>6.0898745867186903E-2</v>
      </c>
      <c r="N90" s="301">
        <f t="shared" si="10"/>
        <v>6.0954352004487768E-2</v>
      </c>
      <c r="O90" s="301">
        <f t="shared" si="10"/>
        <v>6.0871547985110346E-2</v>
      </c>
      <c r="P90" s="301">
        <f t="shared" si="10"/>
        <v>6.0902637592091149E-2</v>
      </c>
      <c r="Q90" s="301">
        <f t="shared" si="10"/>
        <v>6.0805354386045056E-2</v>
      </c>
      <c r="R90" s="301">
        <f t="shared" si="10"/>
        <v>6.0831582355520303E-2</v>
      </c>
      <c r="S90" s="301">
        <f t="shared" si="10"/>
        <v>6.0762968961333909E-2</v>
      </c>
      <c r="T90" s="301">
        <f t="shared" si="10"/>
        <v>6.0887830893338844E-2</v>
      </c>
      <c r="U90" s="301">
        <f t="shared" si="10"/>
        <v>6.1185353578774027E-2</v>
      </c>
      <c r="V90" s="301">
        <f t="shared" si="10"/>
        <v>6.1137522570087588E-2</v>
      </c>
      <c r="W90" s="301">
        <f t="shared" si="10"/>
        <v>6.1174113032235564E-2</v>
      </c>
      <c r="X90" s="301">
        <f t="shared" si="10"/>
        <v>6.1090576115923813E-2</v>
      </c>
      <c r="Y90" s="301">
        <f t="shared" si="10"/>
        <v>6.1106827949660596E-2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5.1097032485000804E-2</v>
      </c>
      <c r="C91" s="302">
        <f t="shared" si="11"/>
        <v>4.7924600250357961E-2</v>
      </c>
      <c r="D91" s="302">
        <f t="shared" si="11"/>
        <v>4.9236420913809059E-2</v>
      </c>
      <c r="E91" s="302">
        <f t="shared" si="11"/>
        <v>4.852464198162388E-2</v>
      </c>
      <c r="F91" s="302">
        <f t="shared" si="11"/>
        <v>4.8333492508328565E-2</v>
      </c>
      <c r="G91" s="302">
        <f t="shared" si="11"/>
        <v>4.7392523943361256E-2</v>
      </c>
      <c r="H91" s="302">
        <f t="shared" si="11"/>
        <v>4.492498078460657E-2</v>
      </c>
      <c r="I91" s="302">
        <f t="shared" si="11"/>
        <v>4.3224890473509754E-2</v>
      </c>
      <c r="J91" s="302">
        <f t="shared" si="11"/>
        <v>4.3381584609059172E-2</v>
      </c>
      <c r="K91" s="302">
        <f t="shared" si="11"/>
        <v>4.2343692155906457E-2</v>
      </c>
      <c r="L91" s="302">
        <f t="shared" si="11"/>
        <v>4.3000462424451831E-2</v>
      </c>
      <c r="M91" s="302">
        <f t="shared" si="11"/>
        <v>4.4948917428828457E-2</v>
      </c>
      <c r="N91" s="302">
        <f t="shared" si="11"/>
        <v>4.4142080714454815E-2</v>
      </c>
      <c r="O91" s="302">
        <f t="shared" si="11"/>
        <v>4.411771211190476E-2</v>
      </c>
      <c r="P91" s="302">
        <f t="shared" si="11"/>
        <v>4.5505345250393778E-2</v>
      </c>
      <c r="Q91" s="302">
        <f t="shared" si="11"/>
        <v>4.4259447691019228E-2</v>
      </c>
      <c r="R91" s="302">
        <f t="shared" si="11"/>
        <v>4.2833464411942412E-2</v>
      </c>
      <c r="S91" s="302">
        <f t="shared" si="11"/>
        <v>4.2290624482390876E-2</v>
      </c>
      <c r="T91" s="302">
        <f t="shared" si="11"/>
        <v>4.3970591123445459E-2</v>
      </c>
      <c r="U91" s="302">
        <f t="shared" si="11"/>
        <v>4.396057835316499E-2</v>
      </c>
      <c r="V91" s="302">
        <f t="shared" si="11"/>
        <v>4.3385854258124405E-2</v>
      </c>
      <c r="W91" s="302">
        <f t="shared" si="11"/>
        <v>4.480728078508675E-2</v>
      </c>
      <c r="X91" s="302">
        <f t="shared" si="11"/>
        <v>4.2747299999183579E-2</v>
      </c>
      <c r="Y91" s="302">
        <f t="shared" si="11"/>
        <v>4.0705747579906575E-2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9.4298437840219223E-3</v>
      </c>
      <c r="C92" s="302">
        <f t="shared" si="12"/>
        <v>1.1966307537015095E-2</v>
      </c>
      <c r="D92" s="302">
        <f t="shared" si="12"/>
        <v>1.0936583580142108E-2</v>
      </c>
      <c r="E92" s="302">
        <f t="shared" si="12"/>
        <v>1.1541786203355737E-2</v>
      </c>
      <c r="F92" s="302">
        <f t="shared" si="12"/>
        <v>1.1694497972104961E-2</v>
      </c>
      <c r="G92" s="302">
        <f t="shared" si="12"/>
        <v>1.2482203805436345E-2</v>
      </c>
      <c r="H92" s="302">
        <f t="shared" si="12"/>
        <v>1.4784162591027517E-2</v>
      </c>
      <c r="I92" s="302">
        <f t="shared" si="12"/>
        <v>1.6443955599581787E-2</v>
      </c>
      <c r="J92" s="302">
        <f t="shared" si="12"/>
        <v>1.6244542816529442E-2</v>
      </c>
      <c r="K92" s="302">
        <f t="shared" si="12"/>
        <v>1.7259917337192589E-2</v>
      </c>
      <c r="L92" s="302">
        <f t="shared" si="12"/>
        <v>1.6597803519054176E-2</v>
      </c>
      <c r="M92" s="302">
        <f t="shared" si="12"/>
        <v>1.4848017768896661E-2</v>
      </c>
      <c r="N92" s="302">
        <f t="shared" si="12"/>
        <v>1.5686492528615228E-2</v>
      </c>
      <c r="O92" s="302">
        <f t="shared" si="12"/>
        <v>1.5633897829637949E-2</v>
      </c>
      <c r="P92" s="302">
        <f t="shared" si="12"/>
        <v>1.4309545533182387E-2</v>
      </c>
      <c r="Q92" s="302">
        <f t="shared" si="12"/>
        <v>1.543437293222806E-2</v>
      </c>
      <c r="R92" s="302">
        <f t="shared" si="12"/>
        <v>1.6852803396207313E-2</v>
      </c>
      <c r="S92" s="302">
        <f t="shared" si="12"/>
        <v>1.7321224000672254E-2</v>
      </c>
      <c r="T92" s="302">
        <f t="shared" si="12"/>
        <v>1.5792622762958279E-2</v>
      </c>
      <c r="U92" s="302">
        <f t="shared" si="12"/>
        <v>1.6075982597307768E-2</v>
      </c>
      <c r="V92" s="302">
        <f t="shared" si="12"/>
        <v>1.6593842341963573E-2</v>
      </c>
      <c r="W92" s="302">
        <f t="shared" si="12"/>
        <v>1.5239357895265057E-2</v>
      </c>
      <c r="X92" s="302">
        <f t="shared" si="12"/>
        <v>1.7175680655094505E-2</v>
      </c>
      <c r="Y92" s="302">
        <f t="shared" si="12"/>
        <v>1.9194326614500948E-2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9.4861486910160467E-4</v>
      </c>
      <c r="C93" s="302">
        <f t="shared" si="13"/>
        <v>1.0179871502115113E-3</v>
      </c>
      <c r="D93" s="302">
        <f t="shared" si="13"/>
        <v>9.940883104867489E-4</v>
      </c>
      <c r="E93" s="302">
        <f t="shared" si="13"/>
        <v>1.0114631897404495E-3</v>
      </c>
      <c r="F93" s="302">
        <f t="shared" si="13"/>
        <v>1.015135358668552E-3</v>
      </c>
      <c r="G93" s="302">
        <f t="shared" si="13"/>
        <v>1.0346484182672136E-3</v>
      </c>
      <c r="H93" s="302">
        <f t="shared" si="13"/>
        <v>1.0951661139386472E-3</v>
      </c>
      <c r="I93" s="302">
        <f t="shared" si="13"/>
        <v>1.1347255346105961E-3</v>
      </c>
      <c r="J93" s="302">
        <f t="shared" si="13"/>
        <v>1.1276226278910258E-3</v>
      </c>
      <c r="K93" s="302">
        <f t="shared" si="13"/>
        <v>1.1492950793106278E-3</v>
      </c>
      <c r="L93" s="302">
        <f t="shared" si="13"/>
        <v>1.1342484928266053E-3</v>
      </c>
      <c r="M93" s="302">
        <f t="shared" si="13"/>
        <v>1.1018106694617824E-3</v>
      </c>
      <c r="N93" s="302">
        <f t="shared" si="13"/>
        <v>1.1257787614177238E-3</v>
      </c>
      <c r="O93" s="302">
        <f t="shared" si="13"/>
        <v>1.1199380435676313E-3</v>
      </c>
      <c r="P93" s="302">
        <f t="shared" si="13"/>
        <v>1.0877468085149873E-3</v>
      </c>
      <c r="Q93" s="302">
        <f t="shared" si="13"/>
        <v>1.1115337627977699E-3</v>
      </c>
      <c r="R93" s="302">
        <f t="shared" si="13"/>
        <v>1.1453145473705778E-3</v>
      </c>
      <c r="S93" s="302">
        <f t="shared" si="13"/>
        <v>1.151120478270782E-3</v>
      </c>
      <c r="T93" s="302">
        <f t="shared" si="13"/>
        <v>1.1246170069351095E-3</v>
      </c>
      <c r="U93" s="302">
        <f t="shared" si="13"/>
        <v>1.1487926283012698E-3</v>
      </c>
      <c r="V93" s="302">
        <f t="shared" si="13"/>
        <v>1.1578259699996051E-3</v>
      </c>
      <c r="W93" s="302">
        <f t="shared" si="13"/>
        <v>1.1274743518837568E-3</v>
      </c>
      <c r="X93" s="302">
        <f t="shared" si="13"/>
        <v>1.1675954616457262E-3</v>
      </c>
      <c r="Y93" s="302">
        <f t="shared" si="13"/>
        <v>1.2067537552530735E-3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5.122957594843696E-2</v>
      </c>
      <c r="C94" s="301">
        <f t="shared" si="14"/>
        <v>5.0757412447987135E-2</v>
      </c>
      <c r="D94" s="301">
        <f t="shared" si="14"/>
        <v>5.0972577337031595E-2</v>
      </c>
      <c r="E94" s="301">
        <f t="shared" si="14"/>
        <v>5.089824281226675E-2</v>
      </c>
      <c r="F94" s="301">
        <f t="shared" si="14"/>
        <v>5.0869271532585074E-2</v>
      </c>
      <c r="G94" s="301">
        <f t="shared" si="14"/>
        <v>5.0757813472554036E-2</v>
      </c>
      <c r="H94" s="301">
        <f t="shared" si="14"/>
        <v>5.067025790797728E-2</v>
      </c>
      <c r="I94" s="301">
        <f t="shared" si="14"/>
        <v>5.0669643006418442E-2</v>
      </c>
      <c r="J94" s="301">
        <f t="shared" si="14"/>
        <v>5.0628125044566374E-2</v>
      </c>
      <c r="K94" s="301">
        <f t="shared" si="14"/>
        <v>5.0627420477008078E-2</v>
      </c>
      <c r="L94" s="301">
        <f t="shared" si="14"/>
        <v>5.0610428696943849E-2</v>
      </c>
      <c r="M94" s="301">
        <f t="shared" si="14"/>
        <v>5.0748954889322434E-2</v>
      </c>
      <c r="N94" s="301">
        <f t="shared" si="14"/>
        <v>5.0795293337073152E-2</v>
      </c>
      <c r="O94" s="301">
        <f t="shared" si="14"/>
        <v>5.0726289987591947E-2</v>
      </c>
      <c r="P94" s="301">
        <f t="shared" si="14"/>
        <v>5.0752197993409298E-2</v>
      </c>
      <c r="Q94" s="301">
        <f t="shared" si="14"/>
        <v>5.0671128655037541E-2</v>
      </c>
      <c r="R94" s="301">
        <f t="shared" si="14"/>
        <v>5.0692985296266903E-2</v>
      </c>
      <c r="S94" s="301">
        <f t="shared" si="14"/>
        <v>5.0635807467778265E-2</v>
      </c>
      <c r="T94" s="301">
        <f t="shared" si="14"/>
        <v>5.0739859077782383E-2</v>
      </c>
      <c r="U94" s="301">
        <f t="shared" si="14"/>
        <v>5.098779464897836E-2</v>
      </c>
      <c r="V94" s="301">
        <f t="shared" si="14"/>
        <v>5.0947935475072981E-2</v>
      </c>
      <c r="W94" s="301">
        <f t="shared" si="14"/>
        <v>5.0978427526862977E-2</v>
      </c>
      <c r="X94" s="301">
        <f t="shared" si="14"/>
        <v>5.0908813429936493E-2</v>
      </c>
      <c r="Y94" s="301">
        <f t="shared" si="14"/>
        <v>5.0922356624717176E-2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4.2580860404167351E-2</v>
      </c>
      <c r="C95" s="302">
        <f t="shared" si="15"/>
        <v>3.9937166875298295E-2</v>
      </c>
      <c r="D95" s="302">
        <f t="shared" si="15"/>
        <v>4.1030350761507552E-2</v>
      </c>
      <c r="E95" s="302">
        <f t="shared" si="15"/>
        <v>4.0437201651353262E-2</v>
      </c>
      <c r="F95" s="302">
        <f t="shared" si="15"/>
        <v>4.0277910423607143E-2</v>
      </c>
      <c r="G95" s="302">
        <f t="shared" si="15"/>
        <v>3.9493769952801072E-2</v>
      </c>
      <c r="H95" s="302">
        <f t="shared" si="15"/>
        <v>3.7437483987172143E-2</v>
      </c>
      <c r="I95" s="302">
        <f t="shared" si="15"/>
        <v>3.6020742061258125E-2</v>
      </c>
      <c r="J95" s="302">
        <f t="shared" si="15"/>
        <v>3.6151320507549316E-2</v>
      </c>
      <c r="K95" s="302">
        <f t="shared" si="15"/>
        <v>3.5286410129922063E-2</v>
      </c>
      <c r="L95" s="302">
        <f t="shared" si="15"/>
        <v>3.5833718687043194E-2</v>
      </c>
      <c r="M95" s="302">
        <f t="shared" si="15"/>
        <v>3.7457431190690393E-2</v>
      </c>
      <c r="N95" s="302">
        <f t="shared" si="15"/>
        <v>3.6785067262045688E-2</v>
      </c>
      <c r="O95" s="302">
        <f t="shared" si="15"/>
        <v>3.6764760093253968E-2</v>
      </c>
      <c r="P95" s="302">
        <f t="shared" si="15"/>
        <v>3.7921121041994826E-2</v>
      </c>
      <c r="Q95" s="302">
        <f t="shared" si="15"/>
        <v>3.6882873075849358E-2</v>
      </c>
      <c r="R95" s="302">
        <f t="shared" si="15"/>
        <v>3.5694553676618661E-2</v>
      </c>
      <c r="S95" s="302">
        <f t="shared" si="15"/>
        <v>3.5242187068659059E-2</v>
      </c>
      <c r="T95" s="302">
        <f t="shared" si="15"/>
        <v>3.6642159269537879E-2</v>
      </c>
      <c r="U95" s="302">
        <f t="shared" si="15"/>
        <v>3.6633815294304165E-2</v>
      </c>
      <c r="V95" s="302">
        <f t="shared" si="15"/>
        <v>3.6154878548436999E-2</v>
      </c>
      <c r="W95" s="302">
        <f t="shared" si="15"/>
        <v>3.7339400654238956E-2</v>
      </c>
      <c r="X95" s="302">
        <f t="shared" si="15"/>
        <v>3.5622749999319643E-2</v>
      </c>
      <c r="Y95" s="302">
        <f t="shared" si="15"/>
        <v>3.3921456316588827E-2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7.8582031533516068E-3</v>
      </c>
      <c r="C96" s="302">
        <f t="shared" si="16"/>
        <v>9.9719229475125799E-3</v>
      </c>
      <c r="D96" s="302">
        <f t="shared" si="16"/>
        <v>9.1138196501184196E-3</v>
      </c>
      <c r="E96" s="302">
        <f t="shared" si="16"/>
        <v>9.6181551694631169E-3</v>
      </c>
      <c r="F96" s="302">
        <f t="shared" si="16"/>
        <v>9.7454149767541333E-3</v>
      </c>
      <c r="G96" s="302">
        <f t="shared" si="16"/>
        <v>1.0401836504530287E-2</v>
      </c>
      <c r="H96" s="302">
        <f t="shared" si="16"/>
        <v>1.232013549252293E-2</v>
      </c>
      <c r="I96" s="302">
        <f t="shared" si="16"/>
        <v>1.370329633298482E-2</v>
      </c>
      <c r="J96" s="302">
        <f t="shared" si="16"/>
        <v>1.3537119013774539E-2</v>
      </c>
      <c r="K96" s="302">
        <f t="shared" si="16"/>
        <v>1.4383264447660495E-2</v>
      </c>
      <c r="L96" s="302">
        <f t="shared" si="16"/>
        <v>1.3831502932545149E-2</v>
      </c>
      <c r="M96" s="302">
        <f t="shared" si="16"/>
        <v>1.237334814074722E-2</v>
      </c>
      <c r="N96" s="302">
        <f t="shared" si="16"/>
        <v>1.3072077107179359E-2</v>
      </c>
      <c r="O96" s="302">
        <f t="shared" si="16"/>
        <v>1.3028248191364956E-2</v>
      </c>
      <c r="P96" s="302">
        <f t="shared" si="16"/>
        <v>1.1924621277651986E-2</v>
      </c>
      <c r="Q96" s="302">
        <f t="shared" si="16"/>
        <v>1.2861977443523378E-2</v>
      </c>
      <c r="R96" s="302">
        <f t="shared" si="16"/>
        <v>1.4044002830172755E-2</v>
      </c>
      <c r="S96" s="302">
        <f t="shared" si="16"/>
        <v>1.4434353333893554E-2</v>
      </c>
      <c r="T96" s="302">
        <f t="shared" si="16"/>
        <v>1.3160518969131904E-2</v>
      </c>
      <c r="U96" s="302">
        <f t="shared" si="16"/>
        <v>1.3396652164423142E-2</v>
      </c>
      <c r="V96" s="302">
        <f t="shared" si="16"/>
        <v>1.3828201951636303E-2</v>
      </c>
      <c r="W96" s="302">
        <f t="shared" si="16"/>
        <v>1.2699464912720882E-2</v>
      </c>
      <c r="X96" s="302">
        <f t="shared" si="16"/>
        <v>1.431306721257875E-2</v>
      </c>
      <c r="Y96" s="302">
        <f t="shared" si="16"/>
        <v>1.5995272178750793E-2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7.9051239091800375E-4</v>
      </c>
      <c r="C97" s="302">
        <f t="shared" si="17"/>
        <v>8.4832262517625938E-4</v>
      </c>
      <c r="D97" s="302">
        <f t="shared" si="17"/>
        <v>8.2840692540562426E-4</v>
      </c>
      <c r="E97" s="302">
        <f t="shared" si="17"/>
        <v>8.4288599145037452E-4</v>
      </c>
      <c r="F97" s="302">
        <f t="shared" si="17"/>
        <v>8.4594613222379364E-4</v>
      </c>
      <c r="G97" s="302">
        <f t="shared" si="17"/>
        <v>8.622070152226784E-4</v>
      </c>
      <c r="H97" s="302">
        <f t="shared" si="17"/>
        <v>9.1263842828220659E-4</v>
      </c>
      <c r="I97" s="302">
        <f t="shared" si="17"/>
        <v>9.4560461217549721E-4</v>
      </c>
      <c r="J97" s="302">
        <f t="shared" si="17"/>
        <v>9.3968552324252158E-4</v>
      </c>
      <c r="K97" s="302">
        <f t="shared" si="17"/>
        <v>9.5774589942552296E-4</v>
      </c>
      <c r="L97" s="302">
        <f t="shared" si="17"/>
        <v>9.4520707735550405E-4</v>
      </c>
      <c r="M97" s="302">
        <f t="shared" si="17"/>
        <v>9.1817555788481877E-4</v>
      </c>
      <c r="N97" s="302">
        <f t="shared" si="17"/>
        <v>9.3814896784810318E-4</v>
      </c>
      <c r="O97" s="302">
        <f t="shared" si="17"/>
        <v>9.3328170297302571E-4</v>
      </c>
      <c r="P97" s="302">
        <f t="shared" si="17"/>
        <v>9.0645567376248972E-4</v>
      </c>
      <c r="Q97" s="302">
        <f t="shared" si="17"/>
        <v>9.2627813566480859E-4</v>
      </c>
      <c r="R97" s="302">
        <f t="shared" si="17"/>
        <v>9.5442878947548152E-4</v>
      </c>
      <c r="S97" s="302">
        <f t="shared" si="17"/>
        <v>9.5926706522565157E-4</v>
      </c>
      <c r="T97" s="302">
        <f t="shared" si="17"/>
        <v>9.371808391125915E-4</v>
      </c>
      <c r="U97" s="302">
        <f t="shared" si="17"/>
        <v>9.573271902510584E-4</v>
      </c>
      <c r="V97" s="302">
        <f t="shared" si="17"/>
        <v>9.6485497499967108E-4</v>
      </c>
      <c r="W97" s="302">
        <f t="shared" si="17"/>
        <v>9.395619599031304E-4</v>
      </c>
      <c r="X97" s="302">
        <f t="shared" si="17"/>
        <v>9.7299621803810543E-4</v>
      </c>
      <c r="Y97" s="302">
        <f t="shared" si="17"/>
        <v>1.0056281293775613E-3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0.54610086181112927</v>
      </c>
      <c r="C98" s="301">
        <f t="shared" si="18"/>
        <v>0.53439487386774287</v>
      </c>
      <c r="D98" s="301">
        <f t="shared" si="18"/>
        <v>0.53822473402933479</v>
      </c>
      <c r="E98" s="301">
        <f t="shared" si="18"/>
        <v>0.53515579099344346</v>
      </c>
      <c r="F98" s="301">
        <f t="shared" si="18"/>
        <v>0.53454525504093808</v>
      </c>
      <c r="G98" s="301">
        <f t="shared" si="18"/>
        <v>0.53121642011701364</v>
      </c>
      <c r="H98" s="301">
        <f t="shared" si="18"/>
        <v>0.52012164842180519</v>
      </c>
      <c r="I98" s="301">
        <f t="shared" si="18"/>
        <v>0.51277413411586215</v>
      </c>
      <c r="J98" s="301">
        <f t="shared" si="18"/>
        <v>0.51423121746165523</v>
      </c>
      <c r="K98" s="301">
        <f t="shared" si="18"/>
        <v>0.51023332607980176</v>
      </c>
      <c r="L98" s="301">
        <f t="shared" si="18"/>
        <v>0.51307093412894922</v>
      </c>
      <c r="M98" s="301">
        <f t="shared" si="18"/>
        <v>0.51859648814461901</v>
      </c>
      <c r="N98" s="301">
        <f t="shared" si="18"/>
        <v>0.51396390276551884</v>
      </c>
      <c r="O98" s="301">
        <f t="shared" si="18"/>
        <v>0.51529462644080182</v>
      </c>
      <c r="P98" s="301">
        <f t="shared" si="18"/>
        <v>0.52122186172244966</v>
      </c>
      <c r="Q98" s="301">
        <f t="shared" si="18"/>
        <v>0.51705757160770138</v>
      </c>
      <c r="R98" s="301">
        <f t="shared" si="18"/>
        <v>0.51071559337407602</v>
      </c>
      <c r="S98" s="301">
        <f t="shared" si="18"/>
        <v>0.50986453000073195</v>
      </c>
      <c r="T98" s="301">
        <f t="shared" si="18"/>
        <v>0.51438029262942209</v>
      </c>
      <c r="U98" s="301">
        <f t="shared" si="18"/>
        <v>0.5089814640783844</v>
      </c>
      <c r="V98" s="301">
        <f t="shared" si="18"/>
        <v>0.50745290552939493</v>
      </c>
      <c r="W98" s="301">
        <f t="shared" si="18"/>
        <v>0.51297508194597896</v>
      </c>
      <c r="X98" s="301">
        <f t="shared" si="18"/>
        <v>0.50579638685545847</v>
      </c>
      <c r="Y98" s="301">
        <f t="shared" si="18"/>
        <v>0.49860531014427217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9.8101135266863704E-2</v>
      </c>
      <c r="C99" s="301">
        <f t="shared" si="19"/>
        <v>9.720269871559889E-2</v>
      </c>
      <c r="D99" s="301">
        <f t="shared" si="19"/>
        <v>9.7555202703510646E-2</v>
      </c>
      <c r="E99" s="301">
        <f t="shared" si="19"/>
        <v>9.7343024307951345E-2</v>
      </c>
      <c r="F99" s="301">
        <f t="shared" si="19"/>
        <v>9.728921635695939E-2</v>
      </c>
      <c r="G99" s="301">
        <f t="shared" si="19"/>
        <v>9.7022764704911169E-2</v>
      </c>
      <c r="H99" s="301">
        <f t="shared" si="19"/>
        <v>9.6259611478518275E-2</v>
      </c>
      <c r="I99" s="301">
        <f t="shared" si="19"/>
        <v>9.572860766482208E-2</v>
      </c>
      <c r="J99" s="301">
        <f t="shared" si="19"/>
        <v>9.5797927581543318E-2</v>
      </c>
      <c r="K99" s="301">
        <f t="shared" si="19"/>
        <v>9.5482057033516393E-2</v>
      </c>
      <c r="L99" s="301">
        <f t="shared" si="19"/>
        <v>9.569092365665878E-2</v>
      </c>
      <c r="M99" s="301">
        <f t="shared" si="19"/>
        <v>9.6225137076711195E-2</v>
      </c>
      <c r="N99" s="301">
        <f t="shared" si="19"/>
        <v>9.5941421202011642E-2</v>
      </c>
      <c r="O99" s="301">
        <f t="shared" si="19"/>
        <v>9.5971945097536329E-2</v>
      </c>
      <c r="P99" s="301">
        <f t="shared" si="19"/>
        <v>9.6404080452606331E-2</v>
      </c>
      <c r="Q99" s="301">
        <f t="shared" si="19"/>
        <v>9.6046800658773385E-2</v>
      </c>
      <c r="R99" s="301">
        <f t="shared" si="19"/>
        <v>9.5591446465861804E-2</v>
      </c>
      <c r="S99" s="301">
        <f t="shared" si="19"/>
        <v>9.5460885136715481E-2</v>
      </c>
      <c r="T99" s="301">
        <f t="shared" si="19"/>
        <v>9.5918342693246672E-2</v>
      </c>
      <c r="U99" s="301">
        <f t="shared" si="19"/>
        <v>9.5763490252276068E-2</v>
      </c>
      <c r="V99" s="301">
        <f t="shared" si="19"/>
        <v>9.5605209942838554E-2</v>
      </c>
      <c r="W99" s="301">
        <f t="shared" si="19"/>
        <v>9.6044144880748847E-2</v>
      </c>
      <c r="X99" s="301">
        <f t="shared" si="19"/>
        <v>9.543034749860102E-2</v>
      </c>
      <c r="Y99" s="301">
        <f t="shared" si="19"/>
        <v>9.4809623708822843E-2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4.5867200113935594E-2</v>
      </c>
      <c r="C100" s="302">
        <f t="shared" si="20"/>
        <v>4.4881129690295118E-2</v>
      </c>
      <c r="D100" s="302">
        <f t="shared" si="20"/>
        <v>4.5278485074423752E-2</v>
      </c>
      <c r="E100" s="302">
        <f t="shared" si="20"/>
        <v>4.5054264808578472E-2</v>
      </c>
      <c r="F100" s="302">
        <f t="shared" si="20"/>
        <v>4.4995159521325191E-2</v>
      </c>
      <c r="G100" s="302">
        <f t="shared" si="20"/>
        <v>4.4706672256446978E-2</v>
      </c>
      <c r="H100" s="302">
        <f t="shared" si="20"/>
        <v>4.3930880017278691E-2</v>
      </c>
      <c r="I100" s="302">
        <f t="shared" si="20"/>
        <v>4.3398483257300099E-2</v>
      </c>
      <c r="J100" s="302">
        <f t="shared" si="20"/>
        <v>4.3458091844198847E-2</v>
      </c>
      <c r="K100" s="302">
        <f t="shared" si="20"/>
        <v>4.3139477130878144E-2</v>
      </c>
      <c r="L100" s="302">
        <f t="shared" si="20"/>
        <v>4.3345769454552499E-2</v>
      </c>
      <c r="M100" s="302">
        <f t="shared" si="20"/>
        <v>4.3917205564502571E-2</v>
      </c>
      <c r="N100" s="302">
        <f t="shared" si="20"/>
        <v>4.3645719888020747E-2</v>
      </c>
      <c r="O100" s="302">
        <f t="shared" si="20"/>
        <v>4.3658677612874064E-2</v>
      </c>
      <c r="P100" s="302">
        <f t="shared" si="20"/>
        <v>4.4095687153496779E-2</v>
      </c>
      <c r="Q100" s="302">
        <f t="shared" si="20"/>
        <v>4.3719231283776361E-2</v>
      </c>
      <c r="R100" s="302">
        <f t="shared" si="20"/>
        <v>4.3267584033491797E-2</v>
      </c>
      <c r="S100" s="302">
        <f t="shared" si="20"/>
        <v>4.312039160344712E-2</v>
      </c>
      <c r="T100" s="302">
        <f t="shared" si="20"/>
        <v>4.3608183819178095E-2</v>
      </c>
      <c r="U100" s="302">
        <f t="shared" si="20"/>
        <v>4.3518145602945875E-2</v>
      </c>
      <c r="V100" s="302">
        <f t="shared" si="20"/>
        <v>4.3348761757839541E-2</v>
      </c>
      <c r="W100" s="302">
        <f t="shared" si="20"/>
        <v>4.3797086641878896E-2</v>
      </c>
      <c r="X100" s="302">
        <f t="shared" si="20"/>
        <v>4.3162136210401963E-2</v>
      </c>
      <c r="Y100" s="302">
        <f t="shared" si="20"/>
        <v>4.253411210198773E-2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3.9467160039602343E-2</v>
      </c>
      <c r="C101" s="302">
        <f t="shared" si="21"/>
        <v>3.8621158628707179E-2</v>
      </c>
      <c r="D101" s="302">
        <f t="shared" si="21"/>
        <v>3.8897945783786067E-2</v>
      </c>
      <c r="E101" s="302">
        <f t="shared" si="21"/>
        <v>3.8676150737449323E-2</v>
      </c>
      <c r="F101" s="302">
        <f t="shared" si="21"/>
        <v>3.8632026800219932E-2</v>
      </c>
      <c r="G101" s="302">
        <f t="shared" si="21"/>
        <v>3.8391449152617933E-2</v>
      </c>
      <c r="H101" s="302">
        <f t="shared" si="21"/>
        <v>3.7589620844481933E-2</v>
      </c>
      <c r="I101" s="302">
        <f t="shared" si="21"/>
        <v>3.7058609920887706E-2</v>
      </c>
      <c r="J101" s="302">
        <f t="shared" si="21"/>
        <v>3.7163914536977753E-2</v>
      </c>
      <c r="K101" s="302">
        <f t="shared" si="21"/>
        <v>3.6874983626916068E-2</v>
      </c>
      <c r="L101" s="302">
        <f t="shared" si="21"/>
        <v>3.7080059902814898E-2</v>
      </c>
      <c r="M101" s="302">
        <f t="shared" si="21"/>
        <v>3.7479396252368812E-2</v>
      </c>
      <c r="N101" s="302">
        <f t="shared" si="21"/>
        <v>3.7144595483244031E-2</v>
      </c>
      <c r="O101" s="302">
        <f t="shared" si="21"/>
        <v>3.7240767981647903E-2</v>
      </c>
      <c r="P101" s="302">
        <f t="shared" si="21"/>
        <v>3.7669134167845349E-2</v>
      </c>
      <c r="Q101" s="302">
        <f t="shared" si="21"/>
        <v>3.7368177484010355E-2</v>
      </c>
      <c r="R101" s="302">
        <f t="shared" si="21"/>
        <v>3.6909837482340981E-2</v>
      </c>
      <c r="S101" s="302">
        <f t="shared" si="21"/>
        <v>3.6848330429874093E-2</v>
      </c>
      <c r="T101" s="302">
        <f t="shared" si="21"/>
        <v>3.7174688322400229E-2</v>
      </c>
      <c r="U101" s="302">
        <f t="shared" si="21"/>
        <v>3.6784510526775588E-2</v>
      </c>
      <c r="V101" s="302">
        <f t="shared" si="21"/>
        <v>3.6674040338754314E-2</v>
      </c>
      <c r="W101" s="302">
        <f t="shared" si="21"/>
        <v>3.7073132586434403E-2</v>
      </c>
      <c r="X101" s="302">
        <f t="shared" si="21"/>
        <v>3.6554322366883656E-2</v>
      </c>
      <c r="Y101" s="302">
        <f t="shared" si="21"/>
        <v>3.6034617317387496E-2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3.7549338568605185E-3</v>
      </c>
      <c r="C102" s="302">
        <f t="shared" si="22"/>
        <v>4.0295324695872308E-3</v>
      </c>
      <c r="D102" s="302">
        <f t="shared" si="22"/>
        <v>3.9349328956767154E-3</v>
      </c>
      <c r="E102" s="302">
        <f t="shared" si="22"/>
        <v>4.0037084593892791E-3</v>
      </c>
      <c r="F102" s="302">
        <f t="shared" si="22"/>
        <v>4.0182441280630201E-3</v>
      </c>
      <c r="G102" s="302">
        <f t="shared" si="22"/>
        <v>4.0954833223077218E-3</v>
      </c>
      <c r="H102" s="302">
        <f t="shared" si="22"/>
        <v>4.3350325343404798E-3</v>
      </c>
      <c r="I102" s="302">
        <f t="shared" si="22"/>
        <v>4.4916219078336107E-3</v>
      </c>
      <c r="J102" s="302">
        <f t="shared" si="22"/>
        <v>4.4635062354019782E-3</v>
      </c>
      <c r="K102" s="302">
        <f t="shared" si="22"/>
        <v>4.5492930222712337E-3</v>
      </c>
      <c r="L102" s="302">
        <f t="shared" si="22"/>
        <v>4.4897336174386454E-3</v>
      </c>
      <c r="M102" s="302">
        <f t="shared" si="22"/>
        <v>4.3613338999528885E-3</v>
      </c>
      <c r="N102" s="302">
        <f t="shared" si="22"/>
        <v>4.4562075972784916E-3</v>
      </c>
      <c r="O102" s="302">
        <f t="shared" si="22"/>
        <v>4.4330880891218722E-3</v>
      </c>
      <c r="P102" s="302">
        <f t="shared" si="22"/>
        <v>4.3056644503718265E-3</v>
      </c>
      <c r="Q102" s="302">
        <f t="shared" si="22"/>
        <v>4.3998211444078407E-3</v>
      </c>
      <c r="R102" s="302">
        <f t="shared" si="22"/>
        <v>4.5335367500085383E-3</v>
      </c>
      <c r="S102" s="302">
        <f t="shared" si="22"/>
        <v>4.5565185598218441E-3</v>
      </c>
      <c r="T102" s="302">
        <f t="shared" si="22"/>
        <v>4.4516089857848089E-3</v>
      </c>
      <c r="U102" s="302">
        <f t="shared" si="22"/>
        <v>4.5473041536925269E-3</v>
      </c>
      <c r="V102" s="302">
        <f t="shared" si="22"/>
        <v>4.5830611312484386E-3</v>
      </c>
      <c r="W102" s="302">
        <f t="shared" si="22"/>
        <v>4.4629193095398687E-3</v>
      </c>
      <c r="X102" s="302">
        <f t="shared" si="22"/>
        <v>4.6217320356810006E-3</v>
      </c>
      <c r="Y102" s="302">
        <f t="shared" si="22"/>
        <v>4.7767336145434144E-3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7.5098677137210353E-3</v>
      </c>
      <c r="C103" s="302">
        <f t="shared" si="23"/>
        <v>8.0590649391744616E-3</v>
      </c>
      <c r="D103" s="302">
        <f t="shared" si="23"/>
        <v>7.8698657913534326E-3</v>
      </c>
      <c r="E103" s="302">
        <f t="shared" si="23"/>
        <v>8.0074169187785583E-3</v>
      </c>
      <c r="F103" s="302">
        <f t="shared" si="23"/>
        <v>8.0364882561260401E-3</v>
      </c>
      <c r="G103" s="302">
        <f t="shared" si="23"/>
        <v>8.1909666446154418E-3</v>
      </c>
      <c r="H103" s="302">
        <f t="shared" si="23"/>
        <v>8.6700650686809596E-3</v>
      </c>
      <c r="I103" s="302">
        <f t="shared" si="23"/>
        <v>8.9832438156672197E-3</v>
      </c>
      <c r="J103" s="302">
        <f t="shared" si="23"/>
        <v>8.9270124708039581E-3</v>
      </c>
      <c r="K103" s="302">
        <f t="shared" si="23"/>
        <v>9.098586044542464E-3</v>
      </c>
      <c r="L103" s="302">
        <f t="shared" si="23"/>
        <v>8.9794672348772909E-3</v>
      </c>
      <c r="M103" s="302">
        <f t="shared" si="23"/>
        <v>8.7226677999057787E-3</v>
      </c>
      <c r="N103" s="302">
        <f t="shared" si="23"/>
        <v>8.912415194556985E-3</v>
      </c>
      <c r="O103" s="302">
        <f t="shared" si="23"/>
        <v>8.8661761782437443E-3</v>
      </c>
      <c r="P103" s="302">
        <f t="shared" si="23"/>
        <v>8.611328900743653E-3</v>
      </c>
      <c r="Q103" s="302">
        <f t="shared" si="23"/>
        <v>8.7996422888156831E-3</v>
      </c>
      <c r="R103" s="302">
        <f t="shared" si="23"/>
        <v>9.0670735000170765E-3</v>
      </c>
      <c r="S103" s="302">
        <f t="shared" si="23"/>
        <v>9.1130371196436882E-3</v>
      </c>
      <c r="T103" s="302">
        <f t="shared" si="23"/>
        <v>8.9032179715696179E-3</v>
      </c>
      <c r="U103" s="302">
        <f t="shared" si="23"/>
        <v>9.0946083073850537E-3</v>
      </c>
      <c r="V103" s="302">
        <f t="shared" si="23"/>
        <v>9.1661222624968772E-3</v>
      </c>
      <c r="W103" s="302">
        <f t="shared" si="23"/>
        <v>8.9258386190797356E-3</v>
      </c>
      <c r="X103" s="302">
        <f t="shared" si="23"/>
        <v>9.2434640713619995E-3</v>
      </c>
      <c r="Y103" s="302">
        <f t="shared" si="23"/>
        <v>9.5534672290868271E-3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1.5019735427442074E-3</v>
      </c>
      <c r="C104" s="302">
        <f t="shared" si="24"/>
        <v>1.6118129878348927E-3</v>
      </c>
      <c r="D104" s="302">
        <f t="shared" si="24"/>
        <v>1.5739731582706869E-3</v>
      </c>
      <c r="E104" s="302">
        <f t="shared" si="24"/>
        <v>1.601483383755712E-3</v>
      </c>
      <c r="F104" s="302">
        <f t="shared" si="24"/>
        <v>1.6072976512252078E-3</v>
      </c>
      <c r="G104" s="302">
        <f t="shared" si="24"/>
        <v>1.6381933289230884E-3</v>
      </c>
      <c r="H104" s="302">
        <f t="shared" si="24"/>
        <v>1.7340130137361927E-3</v>
      </c>
      <c r="I104" s="302">
        <f t="shared" si="24"/>
        <v>1.7966487631334441E-3</v>
      </c>
      <c r="J104" s="302">
        <f t="shared" si="24"/>
        <v>1.785402494160791E-3</v>
      </c>
      <c r="K104" s="302">
        <f t="shared" si="24"/>
        <v>1.8197172089084936E-3</v>
      </c>
      <c r="L104" s="302">
        <f t="shared" si="24"/>
        <v>1.7958934469754577E-3</v>
      </c>
      <c r="M104" s="302">
        <f t="shared" si="24"/>
        <v>1.7445335599811558E-3</v>
      </c>
      <c r="N104" s="302">
        <f t="shared" si="24"/>
        <v>1.7824830389113959E-3</v>
      </c>
      <c r="O104" s="302">
        <f t="shared" si="24"/>
        <v>1.773235235648749E-3</v>
      </c>
      <c r="P104" s="302">
        <f t="shared" si="24"/>
        <v>1.7222657801487301E-3</v>
      </c>
      <c r="Q104" s="302">
        <f t="shared" si="24"/>
        <v>1.7599284577631364E-3</v>
      </c>
      <c r="R104" s="302">
        <f t="shared" si="24"/>
        <v>1.8134147000034156E-3</v>
      </c>
      <c r="S104" s="302">
        <f t="shared" si="24"/>
        <v>1.8226074239287384E-3</v>
      </c>
      <c r="T104" s="302">
        <f t="shared" si="24"/>
        <v>1.7806435943139235E-3</v>
      </c>
      <c r="U104" s="302">
        <f t="shared" si="24"/>
        <v>1.8189216614770104E-3</v>
      </c>
      <c r="V104" s="302">
        <f t="shared" si="24"/>
        <v>1.8332244524993755E-3</v>
      </c>
      <c r="W104" s="302">
        <f t="shared" si="24"/>
        <v>1.7851677238159478E-3</v>
      </c>
      <c r="X104" s="302">
        <f t="shared" si="24"/>
        <v>1.8486928142724002E-3</v>
      </c>
      <c r="Y104" s="302">
        <f t="shared" si="24"/>
        <v>1.9106934458173665E-3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7.4825622079737045E-2</v>
      </c>
      <c r="C105" s="301">
        <f t="shared" si="25"/>
        <v>7.7847727529981273E-2</v>
      </c>
      <c r="D105" s="301">
        <f t="shared" si="25"/>
        <v>7.6829086520523074E-2</v>
      </c>
      <c r="E105" s="301">
        <f t="shared" si="25"/>
        <v>7.759447210551032E-2</v>
      </c>
      <c r="F105" s="301">
        <f t="shared" si="25"/>
        <v>7.7754702464274253E-2</v>
      </c>
      <c r="G105" s="301">
        <f t="shared" si="25"/>
        <v>7.8598421123703299E-2</v>
      </c>
      <c r="H105" s="301">
        <f t="shared" si="25"/>
        <v>8.1254705938967761E-2</v>
      </c>
      <c r="I105" s="301">
        <f t="shared" si="25"/>
        <v>8.2976855513098288E-2</v>
      </c>
      <c r="J105" s="301">
        <f t="shared" si="25"/>
        <v>8.2660054777016295E-2</v>
      </c>
      <c r="K105" s="301">
        <f t="shared" si="25"/>
        <v>8.3596296101291448E-2</v>
      </c>
      <c r="L105" s="301">
        <f t="shared" si="25"/>
        <v>8.2941011291183295E-2</v>
      </c>
      <c r="M105" s="301">
        <f t="shared" si="25"/>
        <v>8.1574444913013869E-2</v>
      </c>
      <c r="N105" s="301">
        <f t="shared" si="25"/>
        <v>8.26362044269848E-2</v>
      </c>
      <c r="O105" s="301">
        <f t="shared" si="25"/>
        <v>8.2361629294715952E-2</v>
      </c>
      <c r="P105" s="301">
        <f t="shared" si="25"/>
        <v>8.0955245018348262E-2</v>
      </c>
      <c r="Q105" s="301">
        <f t="shared" si="25"/>
        <v>8.1975599137378369E-2</v>
      </c>
      <c r="R105" s="301">
        <f t="shared" si="25"/>
        <v>8.3451106728577445E-2</v>
      </c>
      <c r="S105" s="301">
        <f t="shared" si="25"/>
        <v>8.3678791153653245E-2</v>
      </c>
      <c r="T105" s="301">
        <f t="shared" si="25"/>
        <v>8.2564016256642697E-2</v>
      </c>
      <c r="U105" s="301">
        <f t="shared" si="25"/>
        <v>8.3704303704738289E-2</v>
      </c>
      <c r="V105" s="301">
        <f t="shared" si="25"/>
        <v>8.4084455561850138E-2</v>
      </c>
      <c r="W105" s="301">
        <f t="shared" si="25"/>
        <v>8.2775130550857848E-2</v>
      </c>
      <c r="X105" s="301">
        <f t="shared" si="25"/>
        <v>8.4492614304633423E-2</v>
      </c>
      <c r="Y105" s="301">
        <f t="shared" si="25"/>
        <v>8.6166377258909521E-2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1.8442837541315968E-2</v>
      </c>
      <c r="C106" s="302">
        <f t="shared" si="26"/>
        <v>1.8044690892773402E-2</v>
      </c>
      <c r="D106" s="302">
        <f t="shared" si="26"/>
        <v>1.8207092820466484E-2</v>
      </c>
      <c r="E106" s="302">
        <f t="shared" si="26"/>
        <v>1.8117713204247869E-2</v>
      </c>
      <c r="F106" s="302">
        <f t="shared" si="26"/>
        <v>1.8096771080481244E-2</v>
      </c>
      <c r="G106" s="302">
        <f t="shared" si="26"/>
        <v>1.797893242981859E-2</v>
      </c>
      <c r="H106" s="302">
        <f t="shared" si="26"/>
        <v>1.7663541059664924E-2</v>
      </c>
      <c r="I106" s="302">
        <f t="shared" si="26"/>
        <v>1.7444448745417649E-2</v>
      </c>
      <c r="J106" s="302">
        <f t="shared" si="26"/>
        <v>1.747432222350559E-2</v>
      </c>
      <c r="K106" s="302">
        <f t="shared" si="26"/>
        <v>1.7346689713488263E-2</v>
      </c>
      <c r="L106" s="302">
        <f t="shared" si="26"/>
        <v>1.7429179439747623E-2</v>
      </c>
      <c r="M106" s="302">
        <f t="shared" si="26"/>
        <v>1.7661183495763493E-2</v>
      </c>
      <c r="N106" s="302">
        <f t="shared" si="26"/>
        <v>1.7549254429629169E-2</v>
      </c>
      <c r="O106" s="302">
        <f t="shared" si="26"/>
        <v>1.7557944743157923E-2</v>
      </c>
      <c r="P106" s="302">
        <f t="shared" si="26"/>
        <v>1.7731938719990171E-2</v>
      </c>
      <c r="Q106" s="302">
        <f t="shared" si="26"/>
        <v>1.7581575899692902E-2</v>
      </c>
      <c r="R106" s="302">
        <f t="shared" si="26"/>
        <v>1.7400330519714936E-2</v>
      </c>
      <c r="S106" s="302">
        <f t="shared" si="26"/>
        <v>1.7340014726317358E-2</v>
      </c>
      <c r="T106" s="302">
        <f t="shared" si="26"/>
        <v>1.7531344333352759E-2</v>
      </c>
      <c r="U106" s="302">
        <f t="shared" si="26"/>
        <v>1.7497665813421187E-2</v>
      </c>
      <c r="V106" s="302">
        <f t="shared" si="26"/>
        <v>1.7432506027778242E-2</v>
      </c>
      <c r="W106" s="302">
        <f t="shared" si="26"/>
        <v>1.7614149240532645E-2</v>
      </c>
      <c r="X106" s="302">
        <f t="shared" si="26"/>
        <v>1.7359109755325876E-2</v>
      </c>
      <c r="Y106" s="302">
        <f t="shared" si="26"/>
        <v>1.7110199339423336E-2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7.4342572927782805E-3</v>
      </c>
      <c r="C107" s="302">
        <f t="shared" si="27"/>
        <v>7.274899686293872E-3</v>
      </c>
      <c r="D107" s="302">
        <f t="shared" si="27"/>
        <v>7.3270368789403106E-3</v>
      </c>
      <c r="E107" s="302">
        <f t="shared" si="27"/>
        <v>7.2852583106552777E-3</v>
      </c>
      <c r="F107" s="302">
        <f t="shared" si="27"/>
        <v>7.2769468764957226E-3</v>
      </c>
      <c r="G107" s="302">
        <f t="shared" si="27"/>
        <v>7.2316303112964532E-3</v>
      </c>
      <c r="H107" s="302">
        <f t="shared" si="27"/>
        <v>7.0805934000686193E-3</v>
      </c>
      <c r="I107" s="302">
        <f t="shared" si="27"/>
        <v>6.9805691817738632E-3</v>
      </c>
      <c r="J107" s="302">
        <f t="shared" si="27"/>
        <v>7.0004049543337613E-3</v>
      </c>
      <c r="K107" s="302">
        <f t="shared" si="27"/>
        <v>6.9459802953747698E-3</v>
      </c>
      <c r="L107" s="302">
        <f t="shared" si="27"/>
        <v>6.9846096215828608E-3</v>
      </c>
      <c r="M107" s="302">
        <f t="shared" si="27"/>
        <v>7.0598308730223762E-3</v>
      </c>
      <c r="N107" s="302">
        <f t="shared" si="27"/>
        <v>6.9967659082010936E-3</v>
      </c>
      <c r="O107" s="302">
        <f t="shared" si="27"/>
        <v>7.014881503468298E-3</v>
      </c>
      <c r="P107" s="302">
        <f t="shared" si="27"/>
        <v>7.0955709789847186E-3</v>
      </c>
      <c r="Q107" s="302">
        <f t="shared" si="27"/>
        <v>7.0388810773205114E-3</v>
      </c>
      <c r="R107" s="302">
        <f t="shared" si="27"/>
        <v>6.9525455645406825E-3</v>
      </c>
      <c r="S107" s="302">
        <f t="shared" si="27"/>
        <v>6.9409597485635419E-3</v>
      </c>
      <c r="T107" s="302">
        <f t="shared" si="27"/>
        <v>7.00243436543827E-3</v>
      </c>
      <c r="U107" s="302">
        <f t="shared" si="27"/>
        <v>6.9289382709715776E-3</v>
      </c>
      <c r="V107" s="302">
        <f t="shared" si="27"/>
        <v>6.9081294820922236E-3</v>
      </c>
      <c r="W107" s="302">
        <f t="shared" si="27"/>
        <v>6.9833047531233745E-3</v>
      </c>
      <c r="X107" s="302">
        <f t="shared" si="27"/>
        <v>6.885578728388058E-3</v>
      </c>
      <c r="Y107" s="302">
        <f t="shared" si="27"/>
        <v>6.7876841484275615E-3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4.8948527245642789E-2</v>
      </c>
      <c r="C108" s="302">
        <f t="shared" si="28"/>
        <v>5.2528136950914003E-2</v>
      </c>
      <c r="D108" s="302">
        <f t="shared" si="28"/>
        <v>5.1294956821116275E-2</v>
      </c>
      <c r="E108" s="302">
        <f t="shared" si="28"/>
        <v>5.219150059060719E-2</v>
      </c>
      <c r="F108" s="302">
        <f t="shared" si="28"/>
        <v>5.2380984507297286E-2</v>
      </c>
      <c r="G108" s="302">
        <f t="shared" si="28"/>
        <v>5.3387858382588242E-2</v>
      </c>
      <c r="H108" s="302">
        <f t="shared" si="28"/>
        <v>5.6510571479234217E-2</v>
      </c>
      <c r="I108" s="302">
        <f t="shared" si="28"/>
        <v>5.855183758590677E-2</v>
      </c>
      <c r="J108" s="302">
        <f t="shared" si="28"/>
        <v>5.8185327599176932E-2</v>
      </c>
      <c r="K108" s="302">
        <f t="shared" si="28"/>
        <v>5.930362609242841E-2</v>
      </c>
      <c r="L108" s="302">
        <f t="shared" si="28"/>
        <v>5.8527222229852821E-2</v>
      </c>
      <c r="M108" s="302">
        <f t="shared" si="28"/>
        <v>5.6853430544227986E-2</v>
      </c>
      <c r="N108" s="302">
        <f t="shared" si="28"/>
        <v>5.8090184089154534E-2</v>
      </c>
      <c r="O108" s="302">
        <f t="shared" si="28"/>
        <v>5.7788803048089733E-2</v>
      </c>
      <c r="P108" s="302">
        <f t="shared" si="28"/>
        <v>5.6127735319373366E-2</v>
      </c>
      <c r="Q108" s="302">
        <f t="shared" si="28"/>
        <v>5.7355142160364962E-2</v>
      </c>
      <c r="R108" s="302">
        <f t="shared" si="28"/>
        <v>5.9098230644321834E-2</v>
      </c>
      <c r="S108" s="302">
        <f t="shared" si="28"/>
        <v>5.939781667877235E-2</v>
      </c>
      <c r="T108" s="302">
        <f t="shared" si="28"/>
        <v>5.8030237557851666E-2</v>
      </c>
      <c r="U108" s="302">
        <f t="shared" si="28"/>
        <v>5.9277699620345528E-2</v>
      </c>
      <c r="V108" s="302">
        <f t="shared" si="28"/>
        <v>5.9743820051979667E-2</v>
      </c>
      <c r="W108" s="302">
        <f t="shared" si="28"/>
        <v>5.8177676557201838E-2</v>
      </c>
      <c r="X108" s="302">
        <f t="shared" si="28"/>
        <v>6.0247925820919486E-2</v>
      </c>
      <c r="Y108" s="302">
        <f t="shared" si="28"/>
        <v>6.2268493771058614E-2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6.7090786617210962E-2</v>
      </c>
      <c r="C109" s="235">
        <f t="shared" si="29"/>
        <v>7.1997141198709119E-2</v>
      </c>
      <c r="D109" s="235">
        <f t="shared" si="29"/>
        <v>7.030689575917537E-2</v>
      </c>
      <c r="E109" s="235">
        <f t="shared" si="29"/>
        <v>7.1535734094393288E-2</v>
      </c>
      <c r="F109" s="235">
        <f t="shared" si="29"/>
        <v>7.1795448241833371E-2</v>
      </c>
      <c r="G109" s="235">
        <f t="shared" si="29"/>
        <v>7.3175509381948722E-2</v>
      </c>
      <c r="H109" s="235">
        <f t="shared" si="29"/>
        <v>7.7455623408310859E-2</v>
      </c>
      <c r="I109" s="235">
        <f t="shared" si="29"/>
        <v>8.0253463435334405E-2</v>
      </c>
      <c r="J109" s="235">
        <f t="shared" si="29"/>
        <v>7.9751110357592844E-2</v>
      </c>
      <c r="K109" s="235">
        <f t="shared" si="29"/>
        <v>8.1283894484244126E-2</v>
      </c>
      <c r="L109" s="235">
        <f t="shared" si="29"/>
        <v>8.0219724655161612E-2</v>
      </c>
      <c r="M109" s="235">
        <f t="shared" si="29"/>
        <v>7.7925559597684574E-2</v>
      </c>
      <c r="N109" s="235">
        <f t="shared" si="29"/>
        <v>7.9620702901268492E-2</v>
      </c>
      <c r="O109" s="235">
        <f t="shared" si="29"/>
        <v>7.9207618131320698E-2</v>
      </c>
      <c r="P109" s="235">
        <f t="shared" si="29"/>
        <v>7.6930893032222503E-2</v>
      </c>
      <c r="Q109" s="235">
        <f t="shared" si="29"/>
        <v>7.8613225373872317E-2</v>
      </c>
      <c r="R109" s="235">
        <f t="shared" si="29"/>
        <v>8.1002371362784112E-2</v>
      </c>
      <c r="S109" s="235">
        <f t="shared" si="29"/>
        <v>8.1412995825701079E-2</v>
      </c>
      <c r="T109" s="235">
        <f t="shared" si="29"/>
        <v>7.9538537815485644E-2</v>
      </c>
      <c r="U109" s="235">
        <f t="shared" si="29"/>
        <v>8.1248358636607301E-2</v>
      </c>
      <c r="V109" s="235">
        <f t="shared" si="29"/>
        <v>8.1887241728222079E-2</v>
      </c>
      <c r="W109" s="235">
        <f t="shared" si="29"/>
        <v>7.974062353697868E-2</v>
      </c>
      <c r="X109" s="235">
        <f t="shared" si="29"/>
        <v>8.2578189024894E-2</v>
      </c>
      <c r="Y109" s="235">
        <f t="shared" si="29"/>
        <v>8.5347659340273607E-2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</v>
      </c>
      <c r="C113" s="320">
        <f t="shared" si="30"/>
        <v>109.19531160357127</v>
      </c>
      <c r="D113" s="320">
        <f t="shared" si="30"/>
        <v>111.52671379556693</v>
      </c>
      <c r="E113" s="320">
        <f t="shared" si="30"/>
        <v>112.0377738125603</v>
      </c>
      <c r="F113" s="320">
        <f t="shared" si="30"/>
        <v>110.07090512905101</v>
      </c>
      <c r="G113" s="320">
        <f t="shared" si="30"/>
        <v>105.75903992192647</v>
      </c>
      <c r="H113" s="320">
        <f t="shared" si="30"/>
        <v>101.66642059462859</v>
      </c>
      <c r="I113" s="320">
        <f t="shared" si="30"/>
        <v>101.40446830003896</v>
      </c>
      <c r="J113" s="320">
        <f t="shared" si="30"/>
        <v>100.46047410561015</v>
      </c>
      <c r="K113" s="320">
        <f t="shared" si="30"/>
        <v>96.667568135169148</v>
      </c>
      <c r="L113" s="320">
        <f t="shared" si="30"/>
        <v>99.194771286176589</v>
      </c>
      <c r="M113" s="320">
        <f t="shared" si="30"/>
        <v>99.212462675420085</v>
      </c>
      <c r="N113" s="320">
        <f t="shared" si="30"/>
        <v>99.996127920555367</v>
      </c>
      <c r="O113" s="320">
        <f t="shared" si="30"/>
        <v>98.644404463652762</v>
      </c>
      <c r="P113" s="320">
        <f t="shared" si="30"/>
        <v>97.287241633792547</v>
      </c>
      <c r="Q113" s="320">
        <f t="shared" si="30"/>
        <v>95.644111514181091</v>
      </c>
      <c r="R113" s="320">
        <f t="shared" si="30"/>
        <v>97.349277509353243</v>
      </c>
      <c r="S113" s="320">
        <f t="shared" si="30"/>
        <v>97.689943262779849</v>
      </c>
      <c r="T113" s="320">
        <f t="shared" si="30"/>
        <v>98.16648507663821</v>
      </c>
      <c r="U113" s="320">
        <f t="shared" si="30"/>
        <v>95.967479901010435</v>
      </c>
      <c r="V113" s="320">
        <f t="shared" si="30"/>
        <v>96.628114700679518</v>
      </c>
      <c r="W113" s="320">
        <f t="shared" si="30"/>
        <v>100.82155772557384</v>
      </c>
      <c r="X113" s="320">
        <f t="shared" si="30"/>
        <v>99.996916203670239</v>
      </c>
      <c r="Y113" s="320">
        <f t="shared" si="30"/>
        <v>91.00165229617707</v>
      </c>
      <c r="DA113" s="95"/>
    </row>
    <row r="114" spans="1:105" ht="12" customHeight="1" x14ac:dyDescent="0.25">
      <c r="A114" s="55" t="s">
        <v>91</v>
      </c>
      <c r="B114" s="330">
        <f>IF(B$6=0,0,B$6/FBT!B$5*1000)</f>
        <v>1.2918860123509763</v>
      </c>
      <c r="C114" s="330">
        <f>IF(C$6=0,0,C$6/FBT!C$5*1000)</f>
        <v>1.3894928009472192</v>
      </c>
      <c r="D114" s="330">
        <f>IF(D$6=0,0,D$6/FBT!D$5*1000)</f>
        <v>1.3858425311396796</v>
      </c>
      <c r="E114" s="330">
        <f>IF(E$6=0,0,E$6/FBT!E$5*1000)</f>
        <v>1.4165260508983912</v>
      </c>
      <c r="F114" s="330">
        <f>IF(F$6=0,0,F$6/FBT!F$5*1000)</f>
        <v>1.3967108469643932</v>
      </c>
      <c r="G114" s="330">
        <f>IF(G$6=0,0,G$6/FBT!G$5*1000)</f>
        <v>1.3677927921585045</v>
      </c>
      <c r="H114" s="330">
        <f>IF(H$6=0,0,H$6/FBT!H$5*1000)</f>
        <v>1.391770234508394</v>
      </c>
      <c r="I114" s="330">
        <f>IF(I$6=0,0,I$6/FBT!I$5*1000)</f>
        <v>1.4383279937958116</v>
      </c>
      <c r="J114" s="330">
        <f>IF(J$6=0,0,J$6/FBT!J$5*1000)</f>
        <v>1.4160187976268315</v>
      </c>
      <c r="K114" s="330">
        <f>IF(K$6=0,0,K$6/FBT!K$5*1000)</f>
        <v>1.3887445048334337</v>
      </c>
      <c r="L114" s="330">
        <f>IF(L$6=0,0,L$6/FBT!L$5*1000)</f>
        <v>1.4063939978453206</v>
      </c>
      <c r="M114" s="330">
        <f>IF(M$6=0,0,M$6/FBT!M$5*1000)</f>
        <v>1.3664168739919582</v>
      </c>
      <c r="N114" s="330">
        <f>IF(N$6=0,0,N$6/FBT!N$5*1000)</f>
        <v>1.4071689629621389</v>
      </c>
      <c r="O114" s="330">
        <f>IF(O$6=0,0,O$6/FBT!O$5*1000)</f>
        <v>1.380945266798967</v>
      </c>
      <c r="P114" s="330">
        <f>IF(P$6=0,0,P$6/FBT!P$5*1000)</f>
        <v>1.3227985824548036</v>
      </c>
      <c r="Q114" s="330">
        <f>IF(Q$6=0,0,Q$6/FBT!Q$5*1000)</f>
        <v>1.3288957395100911</v>
      </c>
      <c r="R114" s="330">
        <f>IF(R$6=0,0,R$6/FBT!R$5*1000)</f>
        <v>1.3936942963434706</v>
      </c>
      <c r="S114" s="330">
        <f>IF(S$6=0,0,S$6/FBT!S$5*1000)</f>
        <v>1.4056611776362082</v>
      </c>
      <c r="T114" s="330">
        <f>IF(T$6=0,0,T$6/FBT!T$5*1000)</f>
        <v>1.3799962328528619</v>
      </c>
      <c r="U114" s="330">
        <f>IF(U$6=0,0,U$6/FBT!U$5*1000)</f>
        <v>1.3780841683366378</v>
      </c>
      <c r="V114" s="330">
        <f>IF(V$6=0,0,V$6/FBT!V$5*1000)</f>
        <v>1.3984817579068423</v>
      </c>
      <c r="W114" s="330">
        <f>IF(W$6=0,0,W$6/FBT!W$5*1000)</f>
        <v>1.4209215056569016</v>
      </c>
      <c r="X114" s="330">
        <f>IF(X$6=0,0,X$6/FBT!X$5*1000)</f>
        <v>1.4594493192246676</v>
      </c>
      <c r="Y114" s="330">
        <f>IF(Y$6=0,0,Y$6/FBT!Y$5*1000)</f>
        <v>1.3727073205330775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1.5072003477428053</v>
      </c>
      <c r="C115" s="331">
        <f>IF(C$7=0,0,C$7/FBT!C$5*1000)</f>
        <v>1.6210749344384223</v>
      </c>
      <c r="D115" s="331">
        <f>IF(D$7=0,0,D$7/FBT!D$5*1000)</f>
        <v>1.6168162863296258</v>
      </c>
      <c r="E115" s="331">
        <f>IF(E$7=0,0,E$7/FBT!E$5*1000)</f>
        <v>1.6526137260481231</v>
      </c>
      <c r="F115" s="331">
        <f>IF(F$7=0,0,F$7/FBT!F$5*1000)</f>
        <v>1.6294959881251243</v>
      </c>
      <c r="G115" s="331">
        <f>IF(G$7=0,0,G$7/FBT!G$5*1000)</f>
        <v>1.5957582575182558</v>
      </c>
      <c r="H115" s="331">
        <f>IF(H$7=0,0,H$7/FBT!H$5*1000)</f>
        <v>1.6237319402597932</v>
      </c>
      <c r="I115" s="331">
        <f>IF(I$7=0,0,I$7/FBT!I$5*1000)</f>
        <v>1.6780493260951133</v>
      </c>
      <c r="J115" s="331">
        <f>IF(J$7=0,0,J$7/FBT!J$5*1000)</f>
        <v>1.6520219305646375</v>
      </c>
      <c r="K115" s="331">
        <f>IF(K$7=0,0,K$7/FBT!K$5*1000)</f>
        <v>1.6202019223056738</v>
      </c>
      <c r="L115" s="331">
        <f>IF(L$7=0,0,L$7/FBT!L$5*1000)</f>
        <v>1.6407929974862072</v>
      </c>
      <c r="M115" s="331">
        <f>IF(M$7=0,0,M$7/FBT!M$5*1000)</f>
        <v>1.5941530196572851</v>
      </c>
      <c r="N115" s="331">
        <f>IF(N$7=0,0,N$7/FBT!N$5*1000)</f>
        <v>1.6416971234558286</v>
      </c>
      <c r="O115" s="331">
        <f>IF(O$7=0,0,O$7/FBT!O$5*1000)</f>
        <v>1.6111028112654613</v>
      </c>
      <c r="P115" s="331">
        <f>IF(P$7=0,0,P$7/FBT!P$5*1000)</f>
        <v>1.5432650128639382</v>
      </c>
      <c r="Q115" s="331">
        <f>IF(Q$7=0,0,Q$7/FBT!Q$5*1000)</f>
        <v>1.5503783627617731</v>
      </c>
      <c r="R115" s="331">
        <f>IF(R$7=0,0,R$7/FBT!R$5*1000)</f>
        <v>1.6259766790673829</v>
      </c>
      <c r="S115" s="331">
        <f>IF(S$7=0,0,S$7/FBT!S$5*1000)</f>
        <v>1.6399380405755761</v>
      </c>
      <c r="T115" s="331">
        <f>IF(T$7=0,0,T$7/FBT!T$5*1000)</f>
        <v>1.6099956049950062</v>
      </c>
      <c r="U115" s="331">
        <f>IF(U$7=0,0,U$7/FBT!U$5*1000)</f>
        <v>1.607764863059411</v>
      </c>
      <c r="V115" s="331">
        <f>IF(V$7=0,0,V$7/FBT!V$5*1000)</f>
        <v>1.6315620508913165</v>
      </c>
      <c r="W115" s="331">
        <f>IF(W$7=0,0,W$7/FBT!W$5*1000)</f>
        <v>1.6577417565997188</v>
      </c>
      <c r="X115" s="331">
        <f>IF(X$7=0,0,X$7/FBT!X$5*1000)</f>
        <v>1.7026908724287784</v>
      </c>
      <c r="Y115" s="331">
        <f>IF(Y$7=0,0,Y$7/FBT!Y$5*1000)</f>
        <v>1.6014918739552568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3.445029366269269</v>
      </c>
      <c r="C116" s="331">
        <f>IF(C$8=0,0,C$8/FBT!C$5*1000)</f>
        <v>3.7053141358592501</v>
      </c>
      <c r="D116" s="331">
        <f>IF(D$8=0,0,D$8/FBT!D$5*1000)</f>
        <v>3.6955800830391454</v>
      </c>
      <c r="E116" s="331">
        <f>IF(E$8=0,0,E$8/FBT!E$5*1000)</f>
        <v>3.7774028023957107</v>
      </c>
      <c r="F116" s="331">
        <f>IF(F$8=0,0,F$8/FBT!F$5*1000)</f>
        <v>3.7245622585717153</v>
      </c>
      <c r="G116" s="331">
        <f>IF(G$8=0,0,G$8/FBT!G$5*1000)</f>
        <v>3.6474474457560122</v>
      </c>
      <c r="H116" s="331">
        <f>IF(H$8=0,0,H$8/FBT!H$5*1000)</f>
        <v>3.7113872920223843</v>
      </c>
      <c r="I116" s="331">
        <f>IF(I$8=0,0,I$8/FBT!I$5*1000)</f>
        <v>3.8355413167888304</v>
      </c>
      <c r="J116" s="331">
        <f>IF(J$8=0,0,J$8/FBT!J$5*1000)</f>
        <v>3.7760501270048858</v>
      </c>
      <c r="K116" s="331">
        <f>IF(K$8=0,0,K$8/FBT!K$5*1000)</f>
        <v>3.7033186795558244</v>
      </c>
      <c r="L116" s="331">
        <f>IF(L$8=0,0,L$8/FBT!L$5*1000)</f>
        <v>3.7503839942541877</v>
      </c>
      <c r="M116" s="331">
        <f>IF(M$8=0,0,M$8/FBT!M$5*1000)</f>
        <v>3.6437783306452234</v>
      </c>
      <c r="N116" s="331">
        <f>IF(N$8=0,0,N$8/FBT!N$5*1000)</f>
        <v>3.7524505678990354</v>
      </c>
      <c r="O116" s="331">
        <f>IF(O$8=0,0,O$8/FBT!O$5*1000)</f>
        <v>3.6825207114639125</v>
      </c>
      <c r="P116" s="331">
        <f>IF(P$8=0,0,P$8/FBT!P$5*1000)</f>
        <v>3.5274628865461422</v>
      </c>
      <c r="Q116" s="331">
        <f>IF(Q$8=0,0,Q$8/FBT!Q$5*1000)</f>
        <v>3.5437219720269098</v>
      </c>
      <c r="R116" s="331">
        <f>IF(R$8=0,0,R$8/FBT!R$5*1000)</f>
        <v>3.7165181235825897</v>
      </c>
      <c r="S116" s="331">
        <f>IF(S$8=0,0,S$8/FBT!S$5*1000)</f>
        <v>3.7484298070298889</v>
      </c>
      <c r="T116" s="331">
        <f>IF(T$8=0,0,T$8/FBT!T$5*1000)</f>
        <v>3.6799899542742991</v>
      </c>
      <c r="U116" s="331">
        <f>IF(U$8=0,0,U$8/FBT!U$5*1000)</f>
        <v>3.6748911155643693</v>
      </c>
      <c r="V116" s="331">
        <f>IF(V$8=0,0,V$8/FBT!V$5*1000)</f>
        <v>3.7292846877515808</v>
      </c>
      <c r="W116" s="331">
        <f>IF(W$8=0,0,W$8/FBT!W$5*1000)</f>
        <v>3.7891240150850707</v>
      </c>
      <c r="X116" s="331">
        <f>IF(X$8=0,0,X$8/FBT!X$5*1000)</f>
        <v>3.8918648512657783</v>
      </c>
      <c r="Y116" s="331">
        <f>IF(Y$8=0,0,Y$8/FBT!Y$5*1000)</f>
        <v>3.6605528547548727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2.5837720247019522</v>
      </c>
      <c r="C117" s="331">
        <f>IF(C$9=0,0,C$9/FBT!C$5*1000)</f>
        <v>2.7789856018944379</v>
      </c>
      <c r="D117" s="331">
        <f>IF(D$9=0,0,D$9/FBT!D$5*1000)</f>
        <v>2.7716850622793592</v>
      </c>
      <c r="E117" s="331">
        <f>IF(E$9=0,0,E$9/FBT!E$5*1000)</f>
        <v>2.8330521017967816</v>
      </c>
      <c r="F117" s="331">
        <f>IF(F$9=0,0,F$9/FBT!F$5*1000)</f>
        <v>2.7934216939287864</v>
      </c>
      <c r="G117" s="331">
        <f>IF(G$9=0,0,G$9/FBT!G$5*1000)</f>
        <v>2.7355855843170089</v>
      </c>
      <c r="H117" s="331">
        <f>IF(H$9=0,0,H$9/FBT!H$5*1000)</f>
        <v>2.783540469016788</v>
      </c>
      <c r="I117" s="331">
        <f>IF(I$9=0,0,I$9/FBT!I$5*1000)</f>
        <v>2.8766559875916231</v>
      </c>
      <c r="J117" s="331">
        <f>IF(J$9=0,0,J$9/FBT!J$5*1000)</f>
        <v>2.8320375952536629</v>
      </c>
      <c r="K117" s="331">
        <f>IF(K$9=0,0,K$9/FBT!K$5*1000)</f>
        <v>2.7774890096668678</v>
      </c>
      <c r="L117" s="331">
        <f>IF(L$9=0,0,L$9/FBT!L$5*1000)</f>
        <v>2.8127879956906408</v>
      </c>
      <c r="M117" s="331">
        <f>IF(M$9=0,0,M$9/FBT!M$5*1000)</f>
        <v>2.7328337479839164</v>
      </c>
      <c r="N117" s="331">
        <f>IF(N$9=0,0,N$9/FBT!N$5*1000)</f>
        <v>2.8143379259242782</v>
      </c>
      <c r="O117" s="331">
        <f>IF(O$9=0,0,O$9/FBT!O$5*1000)</f>
        <v>2.7618905335979336</v>
      </c>
      <c r="P117" s="331">
        <f>IF(P$9=0,0,P$9/FBT!P$5*1000)</f>
        <v>2.6455971649096073</v>
      </c>
      <c r="Q117" s="331">
        <f>IF(Q$9=0,0,Q$9/FBT!Q$5*1000)</f>
        <v>2.6577914790201822</v>
      </c>
      <c r="R117" s="331">
        <f>IF(R$9=0,0,R$9/FBT!R$5*1000)</f>
        <v>2.7873885926869417</v>
      </c>
      <c r="S117" s="331">
        <f>IF(S$9=0,0,S$9/FBT!S$5*1000)</f>
        <v>2.8113223552724165</v>
      </c>
      <c r="T117" s="331">
        <f>IF(T$9=0,0,T$9/FBT!T$5*1000)</f>
        <v>2.7599924657057242</v>
      </c>
      <c r="U117" s="331">
        <f>IF(U$9=0,0,U$9/FBT!U$5*1000)</f>
        <v>2.7561683366732757</v>
      </c>
      <c r="V117" s="331">
        <f>IF(V$9=0,0,V$9/FBT!V$5*1000)</f>
        <v>2.796963515813685</v>
      </c>
      <c r="W117" s="331">
        <f>IF(W$9=0,0,W$9/FBT!W$5*1000)</f>
        <v>2.8418430113138031</v>
      </c>
      <c r="X117" s="331">
        <f>IF(X$9=0,0,X$9/FBT!X$5*1000)</f>
        <v>2.9188986384493347</v>
      </c>
      <c r="Y117" s="331">
        <f>IF(Y$9=0,0,Y$9/FBT!Y$5*1000)</f>
        <v>2.7454146410661546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2.1952192607205987</v>
      </c>
      <c r="C118" s="332">
        <f>IF(C$10=0,0,C$10/FBT!C$5*1000)</f>
        <v>2.1771560205214224</v>
      </c>
      <c r="D118" s="332">
        <f>IF(D$10=0,0,D$10/FBT!D$5*1000)</f>
        <v>2.2341813100769636</v>
      </c>
      <c r="E118" s="332">
        <f>IF(E$10=0,0,E$10/FBT!E$5*1000)</f>
        <v>2.2406468206794368</v>
      </c>
      <c r="F118" s="332">
        <f>IF(F$10=0,0,F$10/FBT!F$5*1000)</f>
        <v>2.2007028586880102</v>
      </c>
      <c r="G118" s="332">
        <f>IF(G$10=0,0,G$10/FBT!G$5*1000)</f>
        <v>2.109202871555472</v>
      </c>
      <c r="H118" s="332">
        <f>IF(H$10=0,0,H$10/FBT!H$5*1000)</f>
        <v>2.0219828923718017</v>
      </c>
      <c r="I118" s="332">
        <f>IF(I$10=0,0,I$10/FBT!I$5*1000)</f>
        <v>2.0148309253288024</v>
      </c>
      <c r="J118" s="332">
        <f>IF(J$10=0,0,J$10/FBT!J$5*1000)</f>
        <v>1.9951498972914428</v>
      </c>
      <c r="K118" s="332">
        <f>IF(K$10=0,0,K$10/FBT!K$5*1000)</f>
        <v>1.9193487329817638</v>
      </c>
      <c r="L118" s="332">
        <f>IF(L$10=0,0,L$10/FBT!L$5*1000)</f>
        <v>1.9690893865918153</v>
      </c>
      <c r="M118" s="332">
        <f>IF(M$10=0,0,M$10/FBT!M$5*1000)</f>
        <v>1.976081570480698</v>
      </c>
      <c r="N118" s="332">
        <f>IF(N$10=0,0,N$10/FBT!N$5*1000)</f>
        <v>1.992708253588005</v>
      </c>
      <c r="O118" s="332">
        <f>IF(O$10=0,0,O$10/FBT!O$5*1000)</f>
        <v>1.9635137643579317</v>
      </c>
      <c r="P118" s="332">
        <f>IF(P$10=0,0,P$10/FBT!P$5*1000)</f>
        <v>1.9380958789944234</v>
      </c>
      <c r="Q118" s="332">
        <f>IF(Q$10=0,0,Q$10/FBT!Q$5*1000)</f>
        <v>1.9020563953000944</v>
      </c>
      <c r="R118" s="332">
        <f>IF(R$10=0,0,R$10/FBT!R$5*1000)</f>
        <v>1.935884178881488</v>
      </c>
      <c r="S118" s="332">
        <f>IF(S$10=0,0,S$10/FBT!S$5*1000)</f>
        <v>1.9400389699027694</v>
      </c>
      <c r="T118" s="332">
        <f>IF(T$10=0,0,T$10/FBT!T$5*1000)</f>
        <v>1.9545030252186946</v>
      </c>
      <c r="U118" s="332">
        <f>IF(U$10=0,0,U$10/FBT!U$5*1000)</f>
        <v>1.919656511570472</v>
      </c>
      <c r="V118" s="332">
        <f>IF(V$10=0,0,V$10/FBT!V$5*1000)</f>
        <v>1.9313152362119506</v>
      </c>
      <c r="W118" s="332">
        <f>IF(W$10=0,0,W$10/FBT!W$5*1000)</f>
        <v>2.0171749792921725</v>
      </c>
      <c r="X118" s="332">
        <f>IF(X$10=0,0,X$10/FBT!X$5*1000)</f>
        <v>1.9970344557902544</v>
      </c>
      <c r="Y118" s="332">
        <f>IF(Y$10=0,0,Y$10/FBT!Y$5*1000)</f>
        <v>1.8168445038350018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6.6977088123414372</v>
      </c>
      <c r="C119" s="348">
        <f>IF(C$16=0,0,C$16/FBT!C$5*1000)</f>
        <v>6.6509657621387328</v>
      </c>
      <c r="D119" s="348">
        <f>IF(D$16=0,0,D$16/FBT!D$5*1000)</f>
        <v>6.8217648529074273</v>
      </c>
      <c r="E119" s="348">
        <f>IF(E$16=0,0,E$16/FBT!E$5*1000)</f>
        <v>6.8430309787890167</v>
      </c>
      <c r="F119" s="348">
        <f>IF(F$16=0,0,F$16/FBT!F$5*1000)</f>
        <v>6.7190721130165301</v>
      </c>
      <c r="G119" s="348">
        <f>IF(G$16=0,0,G$16/FBT!G$5*1000)</f>
        <v>6.4417171456722455</v>
      </c>
      <c r="H119" s="348">
        <f>IF(H$16=0,0,H$16/FBT!H$5*1000)</f>
        <v>6.1817565025328696</v>
      </c>
      <c r="I119" s="348">
        <f>IF(I$16=0,0,I$16/FBT!I$5*1000)</f>
        <v>6.1657538496223774</v>
      </c>
      <c r="J119" s="348">
        <f>IF(J$16=0,0,J$16/FBT!J$5*1000)</f>
        <v>6.1033505340663048</v>
      </c>
      <c r="K119" s="348">
        <f>IF(K$16=0,0,K$16/FBT!K$5*1000)</f>
        <v>5.8728355421628411</v>
      </c>
      <c r="L119" s="348">
        <f>IF(L$16=0,0,L$16/FBT!L$5*1000)</f>
        <v>6.0243478791464318</v>
      </c>
      <c r="M119" s="348">
        <f>IF(M$16=0,0,M$16/FBT!M$5*1000)</f>
        <v>6.0419145513281736</v>
      </c>
      <c r="N119" s="348">
        <f>IF(N$16=0,0,N$16/FBT!N$5*1000)</f>
        <v>6.09519918035532</v>
      </c>
      <c r="O119" s="348">
        <f>IF(O$16=0,0,O$16/FBT!O$5*1000)</f>
        <v>6.0046375997718728</v>
      </c>
      <c r="P119" s="348">
        <f>IF(P$16=0,0,P$16/FBT!P$5*1000)</f>
        <v>5.9250496195570701</v>
      </c>
      <c r="Q119" s="348">
        <f>IF(Q$16=0,0,Q$16/FBT!Q$5*1000)</f>
        <v>5.8156740955581938</v>
      </c>
      <c r="R119" s="348">
        <f>IF(R$16=0,0,R$16/FBT!R$5*1000)</f>
        <v>5.9219105920606205</v>
      </c>
      <c r="S119" s="348">
        <f>IF(S$16=0,0,S$16/FBT!S$5*1000)</f>
        <v>5.9359309903107604</v>
      </c>
      <c r="T119" s="348">
        <f>IF(T$16=0,0,T$16/FBT!T$5*1000)</f>
        <v>5.9771443427398188</v>
      </c>
      <c r="U119" s="348">
        <f>IF(U$16=0,0,U$16/FBT!U$5*1000)</f>
        <v>5.8718041898072117</v>
      </c>
      <c r="V119" s="348">
        <f>IF(V$16=0,0,V$16/FBT!V$5*1000)</f>
        <v>5.9076035434178058</v>
      </c>
      <c r="W119" s="348">
        <f>IF(W$16=0,0,W$16/FBT!W$5*1000)</f>
        <v>6.1676693683903174</v>
      </c>
      <c r="X119" s="348">
        <f>IF(X$16=0,0,X$16/FBT!X$5*1000)</f>
        <v>6.1088692206979713</v>
      </c>
      <c r="Y119" s="348">
        <f>IF(Y$16=0,0,Y$16/FBT!Y$5*1000)</f>
        <v>5.5608223099973291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5.5814240102845334</v>
      </c>
      <c r="C120" s="348">
        <f>IF(C$25=0,0,C$25/FBT!C$5*1000)</f>
        <v>5.5424714684489444</v>
      </c>
      <c r="D120" s="348">
        <f>IF(D$25=0,0,D$25/FBT!D$5*1000)</f>
        <v>5.6848040440895229</v>
      </c>
      <c r="E120" s="348">
        <f>IF(E$25=0,0,E$25/FBT!E$5*1000)</f>
        <v>5.7025258156575171</v>
      </c>
      <c r="F120" s="348">
        <f>IF(F$25=0,0,F$25/FBT!F$5*1000)</f>
        <v>5.5992267608471096</v>
      </c>
      <c r="G120" s="348">
        <f>IF(G$25=0,0,G$25/FBT!G$5*1000)</f>
        <v>5.3680976213935407</v>
      </c>
      <c r="H120" s="348">
        <f>IF(H$25=0,0,H$25/FBT!H$5*1000)</f>
        <v>5.1514637521107245</v>
      </c>
      <c r="I120" s="348">
        <f>IF(I$25=0,0,I$25/FBT!I$5*1000)</f>
        <v>5.1381282080186468</v>
      </c>
      <c r="J120" s="348">
        <f>IF(J$25=0,0,J$25/FBT!J$5*1000)</f>
        <v>5.086125445055254</v>
      </c>
      <c r="K120" s="348">
        <f>IF(K$25=0,0,K$25/FBT!K$5*1000)</f>
        <v>4.8940296184690366</v>
      </c>
      <c r="L120" s="348">
        <f>IF(L$25=0,0,L$25/FBT!L$5*1000)</f>
        <v>5.0202898992886942</v>
      </c>
      <c r="M120" s="348">
        <f>IF(M$25=0,0,M$25/FBT!M$5*1000)</f>
        <v>5.0349287927734796</v>
      </c>
      <c r="N120" s="348">
        <f>IF(N$25=0,0,N$25/FBT!N$5*1000)</f>
        <v>5.0793326502961014</v>
      </c>
      <c r="O120" s="348">
        <f>IF(O$25=0,0,O$25/FBT!O$5*1000)</f>
        <v>5.0038646664765603</v>
      </c>
      <c r="P120" s="348">
        <f>IF(P$25=0,0,P$25/FBT!P$5*1000)</f>
        <v>4.9375413496308926</v>
      </c>
      <c r="Q120" s="348">
        <f>IF(Q$25=0,0,Q$25/FBT!Q$5*1000)</f>
        <v>4.8463950796318276</v>
      </c>
      <c r="R120" s="348">
        <f>IF(R$25=0,0,R$25/FBT!R$5*1000)</f>
        <v>4.9349254933838491</v>
      </c>
      <c r="S120" s="348">
        <f>IF(S$25=0,0,S$25/FBT!S$5*1000)</f>
        <v>4.9466091585923015</v>
      </c>
      <c r="T120" s="348">
        <f>IF(T$25=0,0,T$25/FBT!T$5*1000)</f>
        <v>4.9809536189498491</v>
      </c>
      <c r="U120" s="348">
        <f>IF(U$25=0,0,U$25/FBT!U$5*1000)</f>
        <v>4.8931701581726772</v>
      </c>
      <c r="V120" s="348">
        <f>IF(V$25=0,0,V$25/FBT!V$5*1000)</f>
        <v>4.9230029528481705</v>
      </c>
      <c r="W120" s="348">
        <f>IF(W$25=0,0,W$25/FBT!W$5*1000)</f>
        <v>5.1397244736585987</v>
      </c>
      <c r="X120" s="348">
        <f>IF(X$25=0,0,X$25/FBT!X$5*1000)</f>
        <v>5.0907243505816417</v>
      </c>
      <c r="Y120" s="348">
        <f>IF(Y$25=0,0,Y$25/FBT!Y$5*1000)</f>
        <v>4.6340185916644421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59.497280735206033</v>
      </c>
      <c r="C121" s="348">
        <f>IF(C$34=0,0,C$34/FBT!C$5*1000)</f>
        <v>58.353414771339381</v>
      </c>
      <c r="D121" s="348">
        <f>IF(D$34=0,0,D$34/FBT!D$5*1000)</f>
        <v>60.026435869784748</v>
      </c>
      <c r="E121" s="348">
        <f>IF(E$34=0,0,E$34/FBT!E$5*1000)</f>
        <v>59.957663465805226</v>
      </c>
      <c r="F121" s="348">
        <f>IF(F$34=0,0,F$34/FBT!F$5*1000)</f>
        <v>58.837880054795498</v>
      </c>
      <c r="G121" s="348">
        <f>IF(G$34=0,0,G$34/FBT!G$5*1000)</f>
        <v>56.180938582338108</v>
      </c>
      <c r="H121" s="348">
        <f>IF(H$34=0,0,H$34/FBT!H$5*1000)</f>
        <v>52.878906268822796</v>
      </c>
      <c r="I121" s="348">
        <f>IF(I$34=0,0,I$34/FBT!I$5*1000)</f>
        <v>51.997588428031847</v>
      </c>
      <c r="J121" s="348">
        <f>IF(J$34=0,0,J$34/FBT!J$5*1000)</f>
        <v>51.659911906103012</v>
      </c>
      <c r="K121" s="348">
        <f>IF(K$34=0,0,K$34/FBT!K$5*1000)</f>
        <v>49.323014813653216</v>
      </c>
      <c r="L121" s="348">
        <f>IF(L$34=0,0,L$34/FBT!L$5*1000)</f>
        <v>50.893953964506096</v>
      </c>
      <c r="M121" s="348">
        <f>IF(M$34=0,0,M$34/FBT!M$5*1000)</f>
        <v>51.45123472365195</v>
      </c>
      <c r="N121" s="348">
        <f>IF(N$34=0,0,N$34/FBT!N$5*1000)</f>
        <v>51.394400167488712</v>
      </c>
      <c r="O121" s="348">
        <f>IF(O$34=0,0,O$34/FBT!O$5*1000)</f>
        <v>50.830931548573318</v>
      </c>
      <c r="P121" s="348">
        <f>IF(P$34=0,0,P$34/FBT!P$5*1000)</f>
        <v>50.708237206207173</v>
      </c>
      <c r="Q121" s="348">
        <f>IF(Q$34=0,0,Q$34/FBT!Q$5*1000)</f>
        <v>49.453512038098665</v>
      </c>
      <c r="R121" s="348">
        <f>IF(R$34=0,0,R$34/FBT!R$5*1000)</f>
        <v>49.717794027726924</v>
      </c>
      <c r="S121" s="348">
        <f>IF(S$34=0,0,S$34/FBT!S$5*1000)</f>
        <v>49.808637007475397</v>
      </c>
      <c r="T121" s="348">
        <f>IF(T$34=0,0,T$34/FBT!T$5*1000)</f>
        <v>50.494905320122953</v>
      </c>
      <c r="U121" s="348">
        <f>IF(U$34=0,0,U$34/FBT!U$5*1000)</f>
        <v>48.845668423929212</v>
      </c>
      <c r="V121" s="348">
        <f>IF(V$34=0,0,V$34/FBT!V$5*1000)</f>
        <v>49.034217560687459</v>
      </c>
      <c r="W121" s="348">
        <f>IF(W$34=0,0,W$34/FBT!W$5*1000)</f>
        <v>51.718946836197489</v>
      </c>
      <c r="X121" s="348">
        <f>IF(X$34=0,0,X$34/FBT!X$5*1000)</f>
        <v>50.578078912504452</v>
      </c>
      <c r="Y121" s="348">
        <f>IF(Y$34=0,0,Y$34/FBT!Y$5*1000)</f>
        <v>45.373907066776589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10.688045365937676</v>
      </c>
      <c r="C122" s="348">
        <f>IF(C$45=0,0,C$45/FBT!C$5*1000)</f>
        <v>10.614078974957883</v>
      </c>
      <c r="D122" s="348">
        <f>IF(D$45=0,0,D$45/FBT!D$5*1000)</f>
        <v>10.880011171182947</v>
      </c>
      <c r="E122" s="348">
        <f>IF(E$45=0,0,E$45/FBT!E$5*1000)</f>
        <v>10.906095739644815</v>
      </c>
      <c r="F122" s="348">
        <f>IF(F$45=0,0,F$45/FBT!F$5*1000)</f>
        <v>10.708712103706599</v>
      </c>
      <c r="G122" s="348">
        <f>IF(G$45=0,0,G$45/FBT!G$5*1000)</f>
        <v>10.261034445762379</v>
      </c>
      <c r="H122" s="348">
        <f>IF(H$45=0,0,H$45/FBT!H$5*1000)</f>
        <v>9.7863701468505795</v>
      </c>
      <c r="I122" s="348">
        <f>IF(I$45=0,0,I$45/FBT!I$5*1000)</f>
        <v>9.7073085613543117</v>
      </c>
      <c r="J122" s="348">
        <f>IF(J$45=0,0,J$45/FBT!J$5*1000)</f>
        <v>9.6239052231767523</v>
      </c>
      <c r="K122" s="348">
        <f>IF(K$45=0,0,K$45/FBT!K$5*1000)</f>
        <v>9.2300182539735527</v>
      </c>
      <c r="L122" s="348">
        <f>IF(L$45=0,0,L$45/FBT!L$5*1000)</f>
        <v>9.4920392862852552</v>
      </c>
      <c r="M122" s="348">
        <f>IF(M$45=0,0,M$45/FBT!M$5*1000)</f>
        <v>9.5467328206603916</v>
      </c>
      <c r="N122" s="348">
        <f>IF(N$45=0,0,N$45/FBT!N$5*1000)</f>
        <v>9.5937706273962409</v>
      </c>
      <c r="O122" s="348">
        <f>IF(O$45=0,0,O$45/FBT!O$5*1000)</f>
        <v>9.4670953693648521</v>
      </c>
      <c r="P122" s="348">
        <f>IF(P$45=0,0,P$45/FBT!P$5*1000)</f>
        <v>9.3788870694762903</v>
      </c>
      <c r="Q122" s="348">
        <f>IF(Q$45=0,0,Q$45/FBT!Q$5*1000)</f>
        <v>9.1863109127880449</v>
      </c>
      <c r="R122" s="348">
        <f>IF(R$45=0,0,R$45/FBT!R$5*1000)</f>
        <v>9.3057582495256632</v>
      </c>
      <c r="S122" s="348">
        <f>IF(S$45=0,0,S$45/FBT!S$5*1000)</f>
        <v>9.3255684528204768</v>
      </c>
      <c r="T122" s="348">
        <f>IF(T$45=0,0,T$45/FBT!T$5*1000)</f>
        <v>9.4159665565724691</v>
      </c>
      <c r="U122" s="348">
        <f>IF(U$45=0,0,U$45/FBT!U$5*1000)</f>
        <v>9.1901808260359097</v>
      </c>
      <c r="V122" s="348">
        <f>IF(V$45=0,0,V$45/FBT!V$5*1000)</f>
        <v>9.2381511923391475</v>
      </c>
      <c r="W122" s="348">
        <f>IF(W$45=0,0,W$45/FBT!W$5*1000)</f>
        <v>9.6833202972977972</v>
      </c>
      <c r="X122" s="348">
        <f>IF(X$45=0,0,X$45/FBT!X$5*1000)</f>
        <v>9.5427404621047369</v>
      </c>
      <c r="Y122" s="348">
        <f>IF(Y$45=0,0,Y$45/FBT!Y$5*1000)</f>
        <v>8.6278324110816822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8.1521956004608125</v>
      </c>
      <c r="C123" s="348">
        <f>IF(C$66=0,0,C$66/FBT!C$5*1000)</f>
        <v>8.5006068652662226</v>
      </c>
      <c r="D123" s="348">
        <f>IF(D$66=0,0,D$66/FBT!D$5*1000)</f>
        <v>8.5684955435492238</v>
      </c>
      <c r="E123" s="348">
        <f>IF(E$66=0,0,E$66/FBT!E$5*1000)</f>
        <v>8.6935119148621887</v>
      </c>
      <c r="F123" s="348">
        <f>IF(F$66=0,0,F$66/FBT!F$5*1000)</f>
        <v>8.558530478282723</v>
      </c>
      <c r="G123" s="348">
        <f>IF(G$66=0,0,G$66/FBT!G$5*1000)</f>
        <v>8.3124935574221261</v>
      </c>
      <c r="H123" s="348">
        <f>IF(H$66=0,0,H$66/FBT!H$5*1000)</f>
        <v>8.2608751092839654</v>
      </c>
      <c r="I123" s="348">
        <f>IF(I$66=0,0,I$66/FBT!I$5*1000)</f>
        <v>8.4142239145148849</v>
      </c>
      <c r="J123" s="348">
        <f>IF(J$66=0,0,J$66/FBT!J$5*1000)</f>
        <v>8.3040682924947635</v>
      </c>
      <c r="K123" s="348">
        <f>IF(K$66=0,0,K$66/FBT!K$5*1000)</f>
        <v>8.0810506492193674</v>
      </c>
      <c r="L123" s="348">
        <f>IF(L$66=0,0,L$66/FBT!L$5*1000)</f>
        <v>8.2273146452731183</v>
      </c>
      <c r="M123" s="348">
        <f>IF(M$66=0,0,M$66/FBT!M$5*1000)</f>
        <v>8.093201571200499</v>
      </c>
      <c r="N123" s="348">
        <f>IF(N$66=0,0,N$66/FBT!N$5*1000)</f>
        <v>8.2633004687499376</v>
      </c>
      <c r="O123" s="348">
        <f>IF(O$66=0,0,O$66/FBT!O$5*1000)</f>
        <v>8.1245138724333934</v>
      </c>
      <c r="P123" s="348">
        <f>IF(P$66=0,0,P$66/FBT!P$5*1000)</f>
        <v>7.8759124836229288</v>
      </c>
      <c r="Q123" s="348">
        <f>IF(Q$66=0,0,Q$66/FBT!Q$5*1000)</f>
        <v>7.8404833453372245</v>
      </c>
      <c r="R123" s="348">
        <f>IF(R$66=0,0,R$66/FBT!R$5*1000)</f>
        <v>8.1239049473829414</v>
      </c>
      <c r="S123" s="348">
        <f>IF(S$66=0,0,S$66/FBT!S$5*1000)</f>
        <v>8.1745763600983867</v>
      </c>
      <c r="T123" s="348">
        <f>IF(T$66=0,0,T$66/FBT!T$5*1000)</f>
        <v>8.1050192697250285</v>
      </c>
      <c r="U123" s="348">
        <f>IF(U$66=0,0,U$66/FBT!U$5*1000)</f>
        <v>8.0328910834125438</v>
      </c>
      <c r="V123" s="348">
        <f>IF(V$66=0,0,V$66/FBT!V$5*1000)</f>
        <v>8.1249224165746448</v>
      </c>
      <c r="W123" s="348">
        <f>IF(W$66=0,0,W$66/FBT!W$5*1000)</f>
        <v>8.3455176030752263</v>
      </c>
      <c r="X123" s="348">
        <f>IF(X$66=0,0,X$66/FBT!X$5*1000)</f>
        <v>8.4490008724494583</v>
      </c>
      <c r="Y123" s="348">
        <f>IF(Y$66=0,0,Y$66/FBT!Y$5*1000)</f>
        <v>7.8412827029365042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7.3094910578818197</v>
      </c>
      <c r="C124" s="333">
        <f>IF(C$80=0,0,C$80/FBT!C$5*1000)</f>
        <v>7.8617502677593656</v>
      </c>
      <c r="D124" s="333">
        <f>IF(D$80=0,0,D$80/FBT!D$5*1000)</f>
        <v>7.8410970411883083</v>
      </c>
      <c r="E124" s="333">
        <f>IF(E$80=0,0,E$80/FBT!E$5*1000)</f>
        <v>8.014704395983097</v>
      </c>
      <c r="F124" s="333">
        <f>IF(F$80=0,0,F$80/FBT!F$5*1000)</f>
        <v>7.9025899721245372</v>
      </c>
      <c r="G124" s="333">
        <f>IF(G$80=0,0,G$80/FBT!G$5*1000)</f>
        <v>7.7389716180328216</v>
      </c>
      <c r="H124" s="333">
        <f>IF(H$80=0,0,H$80/FBT!H$5*1000)</f>
        <v>7.8746359868484932</v>
      </c>
      <c r="I124" s="333">
        <f>IF(I$80=0,0,I$80/FBT!I$5*1000)</f>
        <v>8.1380597888966992</v>
      </c>
      <c r="J124" s="333">
        <f>IF(J$80=0,0,J$80/FBT!J$5*1000)</f>
        <v>8.0118343569726154</v>
      </c>
      <c r="K124" s="333">
        <f>IF(K$80=0,0,K$80/FBT!K$5*1000)</f>
        <v>7.8575164083475695</v>
      </c>
      <c r="L124" s="333">
        <f>IF(L$80=0,0,L$80/FBT!L$5*1000)</f>
        <v>7.9573772398088183</v>
      </c>
      <c r="M124" s="333">
        <f>IF(M$80=0,0,M$80/FBT!M$5*1000)</f>
        <v>7.7311866730465031</v>
      </c>
      <c r="N124" s="333">
        <f>IF(N$80=0,0,N$80/FBT!N$5*1000)</f>
        <v>7.9617619924397793</v>
      </c>
      <c r="O124" s="333">
        <f>IF(O$80=0,0,O$80/FBT!O$5*1000)</f>
        <v>7.8133883195485572</v>
      </c>
      <c r="P124" s="333">
        <f>IF(P$80=0,0,P$80/FBT!P$5*1000)</f>
        <v>7.4843943795292791</v>
      </c>
      <c r="Q124" s="333">
        <f>IF(Q$80=0,0,Q$80/FBT!Q$5*1000)</f>
        <v>7.5188920941480948</v>
      </c>
      <c r="R124" s="333">
        <f>IF(R$80=0,0,R$80/FBT!R$5*1000)</f>
        <v>7.8855223287113558</v>
      </c>
      <c r="S124" s="333">
        <f>IF(S$80=0,0,S$80/FBT!S$5*1000)</f>
        <v>7.9532309430656696</v>
      </c>
      <c r="T124" s="333">
        <f>IF(T$80=0,0,T$80/FBT!T$5*1000)</f>
        <v>7.8080186854814944</v>
      </c>
      <c r="U124" s="333">
        <f>IF(U$80=0,0,U$80/FBT!U$5*1000)</f>
        <v>7.7972002244486962</v>
      </c>
      <c r="V124" s="333">
        <f>IF(V$80=0,0,V$80/FBT!V$5*1000)</f>
        <v>7.9126097862369118</v>
      </c>
      <c r="W124" s="333">
        <f>IF(W$80=0,0,W$80/FBT!W$5*1000)</f>
        <v>8.039573879006749</v>
      </c>
      <c r="X124" s="333">
        <f>IF(X$80=0,0,X$80/FBT!X$5*1000)</f>
        <v>8.2575642481731659</v>
      </c>
      <c r="Y124" s="333">
        <f>IF(Y$80=0,0,Y$80/FBT!Y$5*1000)</f>
        <v>7.7667780195761491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NL: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1146.991838096342</v>
      </c>
      <c r="C5" s="223">
        <v>1129.174585482303</v>
      </c>
      <c r="D5" s="223">
        <v>1141.631453183267</v>
      </c>
      <c r="E5" s="223">
        <v>1101.6514502151169</v>
      </c>
      <c r="F5" s="223">
        <v>1087.781938586269</v>
      </c>
      <c r="G5" s="223">
        <v>1068.807594900878</v>
      </c>
      <c r="H5" s="223">
        <v>1048.392883678014</v>
      </c>
      <c r="I5" s="223">
        <v>1049.834987640744</v>
      </c>
      <c r="J5" s="223">
        <v>1005.737355758174</v>
      </c>
      <c r="K5" s="223">
        <v>875.67194164589375</v>
      </c>
      <c r="L5" s="223">
        <v>929.61812833703812</v>
      </c>
      <c r="M5" s="223">
        <v>972.53746955119459</v>
      </c>
      <c r="N5" s="223">
        <v>931.0260467322662</v>
      </c>
      <c r="O5" s="223">
        <v>918.61703721575645</v>
      </c>
      <c r="P5" s="223">
        <v>973.74235857961992</v>
      </c>
      <c r="Q5" s="223">
        <v>959.49710427420428</v>
      </c>
      <c r="R5" s="223">
        <v>973.06327740068946</v>
      </c>
      <c r="S5" s="223">
        <v>982.15175477865341</v>
      </c>
      <c r="T5" s="223">
        <v>1011.452163721351</v>
      </c>
      <c r="U5" s="223">
        <v>983.47426217476277</v>
      </c>
      <c r="V5" s="223">
        <v>969.24356362527101</v>
      </c>
      <c r="W5" s="223">
        <v>970.75365846768227</v>
      </c>
      <c r="X5" s="223">
        <v>943.22124327391998</v>
      </c>
      <c r="Y5" s="223">
        <v>916.69869417598306</v>
      </c>
      <c r="DA5" s="89" t="s">
        <v>2228</v>
      </c>
    </row>
    <row r="6" spans="1:105" ht="12" customHeight="1" x14ac:dyDescent="0.25">
      <c r="A6" s="55" t="s">
        <v>91</v>
      </c>
      <c r="B6" s="259">
        <v>13.286506451370631</v>
      </c>
      <c r="C6" s="259">
        <v>13.986238707797829</v>
      </c>
      <c r="D6" s="259">
        <v>13.825207773777</v>
      </c>
      <c r="E6" s="259">
        <v>13.55969843007756</v>
      </c>
      <c r="F6" s="259">
        <v>13.42643540331788</v>
      </c>
      <c r="G6" s="259">
        <v>13.43445951722591</v>
      </c>
      <c r="H6" s="259">
        <v>13.916546854478369</v>
      </c>
      <c r="I6" s="259">
        <v>14.42712916117666</v>
      </c>
      <c r="J6" s="259">
        <v>13.719768512014319</v>
      </c>
      <c r="K6" s="259">
        <v>12.160850207268609</v>
      </c>
      <c r="L6" s="259">
        <v>12.74863673137027</v>
      </c>
      <c r="M6" s="259">
        <v>12.98158856458056</v>
      </c>
      <c r="N6" s="259">
        <v>12.6925635036059</v>
      </c>
      <c r="O6" s="259">
        <v>12.44905988289759</v>
      </c>
      <c r="P6" s="259">
        <v>12.84302175247279</v>
      </c>
      <c r="Q6" s="259">
        <v>12.908707453953721</v>
      </c>
      <c r="R6" s="259">
        <v>13.4653822148576</v>
      </c>
      <c r="S6" s="259">
        <v>13.655393371787691</v>
      </c>
      <c r="T6" s="259">
        <v>13.77551795363037</v>
      </c>
      <c r="U6" s="259">
        <v>13.67790839449345</v>
      </c>
      <c r="V6" s="259">
        <v>13.56742989941498</v>
      </c>
      <c r="W6" s="259">
        <v>13.25251790340344</v>
      </c>
      <c r="X6" s="259">
        <v>13.29831385852763</v>
      </c>
      <c r="Y6" s="259">
        <v>13.315704872976699</v>
      </c>
      <c r="DA6" s="67" t="s">
        <v>2229</v>
      </c>
    </row>
    <row r="7" spans="1:105" ht="12" customHeight="1" x14ac:dyDescent="0.25">
      <c r="A7" s="173" t="s">
        <v>92</v>
      </c>
      <c r="B7" s="224">
        <v>4.0171626026259144</v>
      </c>
      <c r="C7" s="224">
        <v>4.2287259855707546</v>
      </c>
      <c r="D7" s="224">
        <v>4.180038435658215</v>
      </c>
      <c r="E7" s="224">
        <v>4.0997619378398484</v>
      </c>
      <c r="F7" s="224">
        <v>4.0594699883066063</v>
      </c>
      <c r="G7" s="224">
        <v>4.0618960715233303</v>
      </c>
      <c r="H7" s="224">
        <v>4.207654719930888</v>
      </c>
      <c r="I7" s="224">
        <v>4.3620287952785306</v>
      </c>
      <c r="J7" s="224">
        <v>4.1481589750376378</v>
      </c>
      <c r="K7" s="224">
        <v>3.676821506659905</v>
      </c>
      <c r="L7" s="224">
        <v>3.854538203791003</v>
      </c>
      <c r="M7" s="224">
        <v>3.924970969244483</v>
      </c>
      <c r="N7" s="224">
        <v>3.8375845166492399</v>
      </c>
      <c r="O7" s="224">
        <v>3.7639614282705418</v>
      </c>
      <c r="P7" s="224">
        <v>3.8830754252501491</v>
      </c>
      <c r="Q7" s="224">
        <v>3.902935434687711</v>
      </c>
      <c r="R7" s="224">
        <v>4.071245519773929</v>
      </c>
      <c r="S7" s="224">
        <v>4.1286952125502028</v>
      </c>
      <c r="T7" s="224">
        <v>4.1650147657450711</v>
      </c>
      <c r="U7" s="224">
        <v>4.1355026082747237</v>
      </c>
      <c r="V7" s="224">
        <v>4.1020995402486751</v>
      </c>
      <c r="W7" s="224">
        <v>4.0068861974391146</v>
      </c>
      <c r="X7" s="224">
        <v>4.0207325609621156</v>
      </c>
      <c r="Y7" s="224">
        <v>4.0259907176583303</v>
      </c>
      <c r="DA7" s="177" t="s">
        <v>2230</v>
      </c>
    </row>
    <row r="8" spans="1:105" ht="12" customHeight="1" x14ac:dyDescent="0.25">
      <c r="A8" s="173" t="s">
        <v>93</v>
      </c>
      <c r="B8" s="224">
        <v>50.178608547258627</v>
      </c>
      <c r="C8" s="224">
        <v>52.821258901711182</v>
      </c>
      <c r="D8" s="224">
        <v>52.213099922388452</v>
      </c>
      <c r="E8" s="224">
        <v>51.210361582411998</v>
      </c>
      <c r="F8" s="224">
        <v>50.707072529110327</v>
      </c>
      <c r="G8" s="224">
        <v>50.737376873762798</v>
      </c>
      <c r="H8" s="224">
        <v>52.558056513675652</v>
      </c>
      <c r="I8" s="224">
        <v>54.48635194579257</v>
      </c>
      <c r="J8" s="224">
        <v>51.814891750747087</v>
      </c>
      <c r="K8" s="224">
        <v>45.927388391056823</v>
      </c>
      <c r="L8" s="224">
        <v>48.14725785111402</v>
      </c>
      <c r="M8" s="224">
        <v>49.027037565353332</v>
      </c>
      <c r="N8" s="224">
        <v>47.935488372337332</v>
      </c>
      <c r="O8" s="224">
        <v>47.015858151399797</v>
      </c>
      <c r="P8" s="224">
        <v>48.503717921634632</v>
      </c>
      <c r="Q8" s="224">
        <v>48.751790438953428</v>
      </c>
      <c r="R8" s="224">
        <v>50.854161368269672</v>
      </c>
      <c r="S8" s="224">
        <v>51.571768776816327</v>
      </c>
      <c r="T8" s="224">
        <v>52.025438399545912</v>
      </c>
      <c r="U8" s="224">
        <v>51.65680034737408</v>
      </c>
      <c r="V8" s="224">
        <v>51.239560708216601</v>
      </c>
      <c r="W8" s="224">
        <v>50.050245380479069</v>
      </c>
      <c r="X8" s="224">
        <v>50.223201101656393</v>
      </c>
      <c r="Y8" s="224">
        <v>50.288881038626592</v>
      </c>
      <c r="DA8" s="177" t="s">
        <v>2231</v>
      </c>
    </row>
    <row r="9" spans="1:105" ht="12" customHeight="1" x14ac:dyDescent="0.25">
      <c r="A9" s="173" t="s">
        <v>94</v>
      </c>
      <c r="B9" s="224">
        <v>26.596111790565921</v>
      </c>
      <c r="C9" s="224">
        <v>27.996792803555831</v>
      </c>
      <c r="D9" s="224">
        <v>27.674450979643549</v>
      </c>
      <c r="E9" s="224">
        <v>27.14297069832838</v>
      </c>
      <c r="F9" s="224">
        <v>26.87621296406455</v>
      </c>
      <c r="G9" s="224">
        <v>26.89227514198161</v>
      </c>
      <c r="H9" s="224">
        <v>27.85728793607543</v>
      </c>
      <c r="I9" s="224">
        <v>28.879340208200869</v>
      </c>
      <c r="J9" s="224">
        <v>27.46338914760976</v>
      </c>
      <c r="K9" s="224">
        <v>24.342842323873459</v>
      </c>
      <c r="L9" s="224">
        <v>25.51943725205966</v>
      </c>
      <c r="M9" s="224">
        <v>25.985745910438329</v>
      </c>
      <c r="N9" s="224">
        <v>25.407193311973732</v>
      </c>
      <c r="O9" s="224">
        <v>24.9197627340811</v>
      </c>
      <c r="P9" s="224">
        <v>25.708371384729169</v>
      </c>
      <c r="Q9" s="224">
        <v>25.839856983748199</v>
      </c>
      <c r="R9" s="224">
        <v>26.954174297044549</v>
      </c>
      <c r="S9" s="224">
        <v>27.334526949539299</v>
      </c>
      <c r="T9" s="224">
        <v>27.574984952489611</v>
      </c>
      <c r="U9" s="224">
        <v>27.37959613782002</v>
      </c>
      <c r="V9" s="224">
        <v>27.158447078335119</v>
      </c>
      <c r="W9" s="224">
        <v>26.528075604782789</v>
      </c>
      <c r="X9" s="224">
        <v>26.619747132320629</v>
      </c>
      <c r="Y9" s="224">
        <v>26.654559395885311</v>
      </c>
      <c r="DA9" s="177" t="s">
        <v>2232</v>
      </c>
    </row>
    <row r="10" spans="1:105" ht="12" customHeight="1" x14ac:dyDescent="0.25">
      <c r="A10" s="56" t="s">
        <v>95</v>
      </c>
      <c r="B10" s="260">
        <v>33.008421114006048</v>
      </c>
      <c r="C10" s="260">
        <v>32.380432549163771</v>
      </c>
      <c r="D10" s="260">
        <v>32.804649400808891</v>
      </c>
      <c r="E10" s="260">
        <v>31.651414312334349</v>
      </c>
      <c r="F10" s="260">
        <v>31.23106301712431</v>
      </c>
      <c r="G10" s="260">
        <v>30.665713459321349</v>
      </c>
      <c r="H10" s="260">
        <v>30.195644499929781</v>
      </c>
      <c r="I10" s="260">
        <v>30.411220715321999</v>
      </c>
      <c r="J10" s="260">
        <v>29.071203507658879</v>
      </c>
      <c r="K10" s="260">
        <v>25.378997351328401</v>
      </c>
      <c r="L10" s="260">
        <v>26.886830665238211</v>
      </c>
      <c r="M10" s="260">
        <v>28.070221171684221</v>
      </c>
      <c r="N10" s="260">
        <v>26.955433297840148</v>
      </c>
      <c r="O10" s="260">
        <v>26.548706301553651</v>
      </c>
      <c r="P10" s="260">
        <v>28.073464752812871</v>
      </c>
      <c r="Q10" s="260">
        <v>27.675669347565002</v>
      </c>
      <c r="R10" s="260">
        <v>28.18067945361334</v>
      </c>
      <c r="S10" s="260">
        <v>28.463689930428739</v>
      </c>
      <c r="T10" s="260">
        <v>29.222064909079631</v>
      </c>
      <c r="U10" s="260">
        <v>28.573754684827481</v>
      </c>
      <c r="V10" s="260">
        <v>28.163560495705021</v>
      </c>
      <c r="W10" s="260">
        <v>28.142388038675598</v>
      </c>
      <c r="X10" s="260">
        <v>27.408285193433581</v>
      </c>
      <c r="Y10" s="260">
        <v>26.778927679046809</v>
      </c>
      <c r="DA10" s="68" t="s">
        <v>2233</v>
      </c>
    </row>
    <row r="11" spans="1:105" ht="12" customHeight="1" x14ac:dyDescent="0.25">
      <c r="A11" s="37" t="s">
        <v>159</v>
      </c>
      <c r="B11" s="226">
        <v>0.19349873149349109</v>
      </c>
      <c r="C11" s="226">
        <v>0.20319048378300669</v>
      </c>
      <c r="D11" s="226">
        <v>6.2774408072570814E-2</v>
      </c>
      <c r="E11" s="226">
        <v>1.5503464466186889E-2</v>
      </c>
      <c r="F11" s="226">
        <v>1.5416799650918869E-2</v>
      </c>
      <c r="G11" s="226">
        <v>0.1679692747837826</v>
      </c>
      <c r="H11" s="226">
        <v>0.29150754879288199</v>
      </c>
      <c r="I11" s="226">
        <v>0.19921521124874431</v>
      </c>
      <c r="J11" s="226">
        <v>4.2974749182732447E-2</v>
      </c>
      <c r="K11" s="226">
        <v>1.408708956512985E-2</v>
      </c>
      <c r="L11" s="226">
        <v>0</v>
      </c>
      <c r="M11" s="226">
        <v>2.8806173537825819E-2</v>
      </c>
      <c r="N11" s="226">
        <v>0.1265405991542749</v>
      </c>
      <c r="O11" s="226">
        <v>1.4198755551912769E-2</v>
      </c>
      <c r="P11" s="226">
        <v>5.8399269661758763E-2</v>
      </c>
      <c r="Q11" s="226">
        <v>0.13568983239237961</v>
      </c>
      <c r="R11" s="226">
        <v>7.2234768272608302E-2</v>
      </c>
      <c r="S11" s="226">
        <v>4.5078566041088109E-3</v>
      </c>
      <c r="T11" s="226">
        <v>0.53464476254774107</v>
      </c>
      <c r="U11" s="226">
        <v>0.39631028280540909</v>
      </c>
      <c r="V11" s="226">
        <v>0.28421589503871492</v>
      </c>
      <c r="W11" s="226">
        <v>0.17067317242050711</v>
      </c>
      <c r="X11" s="226">
        <v>0.28354718067425161</v>
      </c>
      <c r="Y11" s="226">
        <v>2.7005871426497179E-2</v>
      </c>
      <c r="DA11" s="69" t="s">
        <v>2234</v>
      </c>
    </row>
    <row r="12" spans="1:105" ht="12" customHeight="1" x14ac:dyDescent="0.25">
      <c r="A12" s="37" t="s">
        <v>35</v>
      </c>
      <c r="B12" s="226">
        <v>26.542671257137389</v>
      </c>
      <c r="C12" s="226">
        <v>24.356947246607081</v>
      </c>
      <c r="D12" s="226">
        <v>25.51551078883832</v>
      </c>
      <c r="E12" s="226">
        <v>24.28824426935871</v>
      </c>
      <c r="F12" s="226">
        <v>23.90403014083585</v>
      </c>
      <c r="G12" s="226">
        <v>22.837360848439499</v>
      </c>
      <c r="H12" s="226">
        <v>21.001277477284098</v>
      </c>
      <c r="I12" s="226">
        <v>20.208408814931691</v>
      </c>
      <c r="J12" s="226">
        <v>19.630780826548381</v>
      </c>
      <c r="K12" s="226">
        <v>16.684649502402021</v>
      </c>
      <c r="L12" s="226">
        <v>18.0099041852433</v>
      </c>
      <c r="M12" s="226">
        <v>19.747207900236429</v>
      </c>
      <c r="N12" s="226">
        <v>18.424057483650401</v>
      </c>
      <c r="O12" s="226">
        <v>18.303208386020248</v>
      </c>
      <c r="P12" s="226">
        <v>19.996457742055409</v>
      </c>
      <c r="Q12" s="226">
        <v>19.064028242294238</v>
      </c>
      <c r="R12" s="226">
        <v>18.732520700165701</v>
      </c>
      <c r="S12" s="226">
        <v>18.70593191584479</v>
      </c>
      <c r="T12" s="226">
        <v>19.533272116024101</v>
      </c>
      <c r="U12" s="226">
        <v>19.122611130901419</v>
      </c>
      <c r="V12" s="226">
        <v>18.70733986197131</v>
      </c>
      <c r="W12" s="226">
        <v>19.518049517267329</v>
      </c>
      <c r="X12" s="226">
        <v>17.92708508449104</v>
      </c>
      <c r="Y12" s="226">
        <v>16.799275084413349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2237</v>
      </c>
    </row>
    <row r="15" spans="1:105" ht="12" customHeight="1" x14ac:dyDescent="0.25">
      <c r="A15" s="37" t="s">
        <v>40</v>
      </c>
      <c r="B15" s="226">
        <v>6.2722511253751607</v>
      </c>
      <c r="C15" s="226">
        <v>7.8202948187736796</v>
      </c>
      <c r="D15" s="226">
        <v>7.2263642038979956</v>
      </c>
      <c r="E15" s="226">
        <v>7.3476665785094566</v>
      </c>
      <c r="F15" s="226">
        <v>7.3116160766375433</v>
      </c>
      <c r="G15" s="226">
        <v>7.660383336098068</v>
      </c>
      <c r="H15" s="226">
        <v>8.9028594738527946</v>
      </c>
      <c r="I15" s="226">
        <v>10.00359668914157</v>
      </c>
      <c r="J15" s="226">
        <v>9.3974479319277631</v>
      </c>
      <c r="K15" s="226">
        <v>8.68026075936125</v>
      </c>
      <c r="L15" s="226">
        <v>8.8769264799949053</v>
      </c>
      <c r="M15" s="226">
        <v>8.2942070979099611</v>
      </c>
      <c r="N15" s="226">
        <v>8.4048352150354777</v>
      </c>
      <c r="O15" s="226">
        <v>8.2312991599814893</v>
      </c>
      <c r="P15" s="226">
        <v>8.0186077410957051</v>
      </c>
      <c r="Q15" s="226">
        <v>8.4759512728783761</v>
      </c>
      <c r="R15" s="226">
        <v>9.3759239851750316</v>
      </c>
      <c r="S15" s="226">
        <v>9.753250157979835</v>
      </c>
      <c r="T15" s="226">
        <v>9.1541480305077876</v>
      </c>
      <c r="U15" s="226">
        <v>9.0548332711206552</v>
      </c>
      <c r="V15" s="226">
        <v>9.1720047386949979</v>
      </c>
      <c r="W15" s="226">
        <v>8.4536653489877605</v>
      </c>
      <c r="X15" s="226">
        <v>9.1976529282682957</v>
      </c>
      <c r="Y15" s="226">
        <v>9.9526467232069695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79.834983276529414</v>
      </c>
      <c r="C16" s="261">
        <f t="shared" si="0"/>
        <v>78.375030396430006</v>
      </c>
      <c r="D16" s="261">
        <f t="shared" si="0"/>
        <v>79.37684002677635</v>
      </c>
      <c r="E16" s="261">
        <f t="shared" si="0"/>
        <v>76.611836058847601</v>
      </c>
      <c r="F16" s="261">
        <f t="shared" si="0"/>
        <v>75.643874766644061</v>
      </c>
      <c r="G16" s="261">
        <f t="shared" si="0"/>
        <v>74.302979953675987</v>
      </c>
      <c r="H16" s="261">
        <f t="shared" si="0"/>
        <v>73.186953156963554</v>
      </c>
      <c r="I16" s="261">
        <f t="shared" si="0"/>
        <v>73.60153862004816</v>
      </c>
      <c r="J16" s="261">
        <f t="shared" si="0"/>
        <v>70.42978301924505</v>
      </c>
      <c r="K16" s="261">
        <f t="shared" si="0"/>
        <v>61.490029615857189</v>
      </c>
      <c r="L16" s="261">
        <f t="shared" si="0"/>
        <v>65.13864854710522</v>
      </c>
      <c r="M16" s="261">
        <f t="shared" si="0"/>
        <v>68.023237431221233</v>
      </c>
      <c r="N16" s="261">
        <f t="shared" si="0"/>
        <v>65.315825501393633</v>
      </c>
      <c r="O16" s="261">
        <f t="shared" si="0"/>
        <v>64.356850205331952</v>
      </c>
      <c r="P16" s="261">
        <f t="shared" si="0"/>
        <v>68.012504547613759</v>
      </c>
      <c r="Q16" s="261">
        <f t="shared" si="0"/>
        <v>67.107374560383974</v>
      </c>
      <c r="R16" s="261">
        <f t="shared" si="0"/>
        <v>68.340548665798877</v>
      </c>
      <c r="S16" s="261">
        <f t="shared" si="0"/>
        <v>68.985689573193795</v>
      </c>
      <c r="T16" s="261">
        <f t="shared" si="0"/>
        <v>70.882846916042496</v>
      </c>
      <c r="U16" s="261">
        <f t="shared" si="0"/>
        <v>69.323401080101235</v>
      </c>
      <c r="V16" s="261">
        <f t="shared" si="0"/>
        <v>68.363065613587608</v>
      </c>
      <c r="W16" s="261">
        <f t="shared" si="0"/>
        <v>68.276679693751774</v>
      </c>
      <c r="X16" s="261">
        <f t="shared" si="0"/>
        <v>66.576440698809805</v>
      </c>
      <c r="Y16" s="261">
        <f t="shared" si="0"/>
        <v>65.064709550173433</v>
      </c>
      <c r="DA16" s="70"/>
    </row>
    <row r="17" spans="1:105" ht="12" customHeight="1" x14ac:dyDescent="0.25">
      <c r="A17" s="60" t="s">
        <v>2148</v>
      </c>
      <c r="B17" s="329">
        <v>63.68525307228488</v>
      </c>
      <c r="C17" s="329">
        <v>58.561332559218663</v>
      </c>
      <c r="D17" s="329">
        <v>60.945933614296521</v>
      </c>
      <c r="E17" s="329">
        <v>57.919430558213897</v>
      </c>
      <c r="F17" s="329">
        <v>56.972674638043188</v>
      </c>
      <c r="G17" s="329">
        <v>54.810193177627973</v>
      </c>
      <c r="H17" s="329">
        <v>50.779995917612787</v>
      </c>
      <c r="I17" s="329">
        <v>48.78547845951735</v>
      </c>
      <c r="J17" s="329">
        <v>46.960609036640619</v>
      </c>
      <c r="K17" s="329">
        <v>39.862596448597607</v>
      </c>
      <c r="L17" s="329">
        <v>43.009411282895798</v>
      </c>
      <c r="M17" s="329">
        <v>47.155411821345872</v>
      </c>
      <c r="N17" s="329">
        <v>44.268207551013631</v>
      </c>
      <c r="O17" s="329">
        <v>43.677542536270103</v>
      </c>
      <c r="P17" s="329">
        <v>47.824244575114179</v>
      </c>
      <c r="Q17" s="329">
        <v>45.770392414259803</v>
      </c>
      <c r="R17" s="329">
        <v>44.845855139337097</v>
      </c>
      <c r="S17" s="329">
        <v>44.655709796979842</v>
      </c>
      <c r="T17" s="329">
        <v>47.873278055450598</v>
      </c>
      <c r="U17" s="329">
        <v>46.550972396659219</v>
      </c>
      <c r="V17" s="329">
        <v>45.265974342547857</v>
      </c>
      <c r="W17" s="329">
        <v>46.91404284730104</v>
      </c>
      <c r="X17" s="329">
        <v>43.37953645398504</v>
      </c>
      <c r="Y17" s="329">
        <v>40.072479654792083</v>
      </c>
      <c r="DA17" s="72" t="s">
        <v>2239</v>
      </c>
    </row>
    <row r="18" spans="1:105" ht="12" customHeight="1" x14ac:dyDescent="0.25">
      <c r="A18" s="59" t="s">
        <v>28</v>
      </c>
      <c r="B18" s="230">
        <v>0.87681126668286735</v>
      </c>
      <c r="C18" s="230">
        <v>0.84782816063634281</v>
      </c>
      <c r="D18" s="230">
        <v>0.92340210267189415</v>
      </c>
      <c r="E18" s="230">
        <v>0.65505504139127357</v>
      </c>
      <c r="F18" s="230">
        <v>0.42060718263863073</v>
      </c>
      <c r="G18" s="230">
        <v>0.46283756976863211</v>
      </c>
      <c r="H18" s="230">
        <v>0.72618156539176115</v>
      </c>
      <c r="I18" s="230">
        <v>1.2759374599175211</v>
      </c>
      <c r="J18" s="230">
        <v>0.83834012572051386</v>
      </c>
      <c r="K18" s="230">
        <v>0.76098216632298576</v>
      </c>
      <c r="L18" s="230">
        <v>0.77138472129281599</v>
      </c>
      <c r="M18" s="230">
        <v>0.69367773521877663</v>
      </c>
      <c r="N18" s="230">
        <v>0.78068393129284319</v>
      </c>
      <c r="O18" s="230">
        <v>0.59874544590233947</v>
      </c>
      <c r="P18" s="230">
        <v>0.75432286257976677</v>
      </c>
      <c r="Q18" s="230">
        <v>0.55528126961615365</v>
      </c>
      <c r="R18" s="230">
        <v>0.58953750661787818</v>
      </c>
      <c r="S18" s="230">
        <v>0.75273208827778804</v>
      </c>
      <c r="T18" s="230">
        <v>0.62635400955662179</v>
      </c>
      <c r="U18" s="230">
        <v>0.59321480657152259</v>
      </c>
      <c r="V18" s="230">
        <v>0.42593462127115239</v>
      </c>
      <c r="W18" s="230">
        <v>0.46121671739149589</v>
      </c>
      <c r="X18" s="230">
        <v>0.24612228289901719</v>
      </c>
      <c r="Y18" s="230">
        <v>0.19642819614264881</v>
      </c>
      <c r="DA18" s="71" t="s">
        <v>2240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3.8483449953642813E-2</v>
      </c>
      <c r="K19" s="230">
        <v>0</v>
      </c>
      <c r="L19" s="230">
        <v>0.1150853720574011</v>
      </c>
      <c r="M19" s="230">
        <v>3.8808541944161057E-2</v>
      </c>
      <c r="N19" s="230">
        <v>3.7773929412542158E-2</v>
      </c>
      <c r="O19" s="230">
        <v>3.8282720123718451E-2</v>
      </c>
      <c r="P19" s="230">
        <v>3.9310792395758187E-2</v>
      </c>
      <c r="Q19" s="230">
        <v>1.967994305047863E-2</v>
      </c>
      <c r="R19" s="230">
        <v>2.5562505005519251E-2</v>
      </c>
      <c r="S19" s="230">
        <v>3.344926971501036E-2</v>
      </c>
      <c r="T19" s="230">
        <v>2.0025473536239131E-2</v>
      </c>
      <c r="U19" s="230">
        <v>1.5645138393668611E-2</v>
      </c>
      <c r="V19" s="230">
        <v>1.499797128324044E-2</v>
      </c>
      <c r="W19" s="230">
        <v>1.338448468885561E-2</v>
      </c>
      <c r="X19" s="230">
        <v>1.1725570692482789E-2</v>
      </c>
      <c r="Y19" s="230">
        <v>2.4174238214172979E-2</v>
      </c>
      <c r="DA19" s="71" t="s">
        <v>2241</v>
      </c>
    </row>
    <row r="20" spans="1:105" ht="12" customHeight="1" x14ac:dyDescent="0.25">
      <c r="A20" s="59" t="s">
        <v>159</v>
      </c>
      <c r="B20" s="230">
        <v>0.46458969047432258</v>
      </c>
      <c r="C20" s="230">
        <v>0.48706682458342121</v>
      </c>
      <c r="D20" s="230">
        <v>0.1506540001258054</v>
      </c>
      <c r="E20" s="230">
        <v>3.7225608232573711E-2</v>
      </c>
      <c r="F20" s="230">
        <v>3.718679202113729E-2</v>
      </c>
      <c r="G20" s="230">
        <v>0.40521687717828742</v>
      </c>
      <c r="H20" s="230">
        <v>0.70138749204864703</v>
      </c>
      <c r="I20" s="230">
        <v>0.47473496627604028</v>
      </c>
      <c r="J20" s="230">
        <v>0.1030584076985612</v>
      </c>
      <c r="K20" s="230">
        <v>3.3794740666851342E-2</v>
      </c>
      <c r="L20" s="230">
        <v>0</v>
      </c>
      <c r="M20" s="230">
        <v>6.9277076823297257E-2</v>
      </c>
      <c r="N20" s="230">
        <v>0.30360738769050821</v>
      </c>
      <c r="O20" s="230">
        <v>3.4180722232831959E-2</v>
      </c>
      <c r="P20" s="230">
        <v>0.1403017858923159</v>
      </c>
      <c r="Q20" s="230">
        <v>0.3271880662293617</v>
      </c>
      <c r="R20" s="230">
        <v>0.17405551151021489</v>
      </c>
      <c r="S20" s="230">
        <v>1.0828598554297251E-2</v>
      </c>
      <c r="T20" s="230">
        <v>1.288233084238376</v>
      </c>
      <c r="U20" s="230">
        <v>0.95521244466848421</v>
      </c>
      <c r="V20" s="230">
        <v>0.68702867261525602</v>
      </c>
      <c r="W20" s="230">
        <v>0.41235201137746402</v>
      </c>
      <c r="X20" s="230">
        <v>0.68763181780587723</v>
      </c>
      <c r="Y20" s="230">
        <v>6.552808864404315E-2</v>
      </c>
      <c r="DA20" s="71" t="s">
        <v>2242</v>
      </c>
    </row>
    <row r="21" spans="1:105" ht="12" customHeight="1" x14ac:dyDescent="0.25">
      <c r="A21" s="59" t="s">
        <v>32</v>
      </c>
      <c r="B21" s="230">
        <v>0.1409973091904963</v>
      </c>
      <c r="C21" s="230">
        <v>0.23858610191043869</v>
      </c>
      <c r="D21" s="230">
        <v>0.1028002718479694</v>
      </c>
      <c r="E21" s="230">
        <v>0.30472285951427591</v>
      </c>
      <c r="F21" s="230">
        <v>0.23672492328153799</v>
      </c>
      <c r="G21" s="230">
        <v>0.16745865783845709</v>
      </c>
      <c r="H21" s="230">
        <v>3.1847770231374833E-2</v>
      </c>
      <c r="I21" s="230">
        <v>3.0776954775959871E-2</v>
      </c>
      <c r="J21" s="230">
        <v>3.11101713167573E-2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2243</v>
      </c>
    </row>
    <row r="22" spans="1:105" ht="12" customHeight="1" x14ac:dyDescent="0.25">
      <c r="A22" s="59" t="s">
        <v>35</v>
      </c>
      <c r="B22" s="230">
        <v>62.202854805937193</v>
      </c>
      <c r="C22" s="230">
        <v>56.987851472088458</v>
      </c>
      <c r="D22" s="230">
        <v>59.769077239650848</v>
      </c>
      <c r="E22" s="230">
        <v>56.922427049075779</v>
      </c>
      <c r="F22" s="230">
        <v>56.27815574010188</v>
      </c>
      <c r="G22" s="230">
        <v>53.774680072842592</v>
      </c>
      <c r="H22" s="230">
        <v>49.320579089941013</v>
      </c>
      <c r="I22" s="230">
        <v>47.004029078547831</v>
      </c>
      <c r="J22" s="230">
        <v>45.949616881951137</v>
      </c>
      <c r="K22" s="230">
        <v>39.067819541607783</v>
      </c>
      <c r="L22" s="230">
        <v>42.122941189545578</v>
      </c>
      <c r="M22" s="230">
        <v>46.353648467359633</v>
      </c>
      <c r="N22" s="230">
        <v>43.14614230261774</v>
      </c>
      <c r="O22" s="230">
        <v>43.006333648011207</v>
      </c>
      <c r="P22" s="230">
        <v>46.890309134246337</v>
      </c>
      <c r="Q22" s="230">
        <v>44.868243135363812</v>
      </c>
      <c r="R22" s="230">
        <v>44.056699616203481</v>
      </c>
      <c r="S22" s="230">
        <v>43.858699840432749</v>
      </c>
      <c r="T22" s="230">
        <v>45.938665488119369</v>
      </c>
      <c r="U22" s="230">
        <v>44.986900007025547</v>
      </c>
      <c r="V22" s="230">
        <v>44.138013077378211</v>
      </c>
      <c r="W22" s="230">
        <v>46.027089633843232</v>
      </c>
      <c r="X22" s="230">
        <v>42.43405678258766</v>
      </c>
      <c r="Y22" s="230">
        <v>39.786349131791212</v>
      </c>
      <c r="DA22" s="71" t="s">
        <v>2244</v>
      </c>
    </row>
    <row r="23" spans="1:105" ht="12" customHeight="1" x14ac:dyDescent="0.25">
      <c r="A23" s="60" t="s">
        <v>2155</v>
      </c>
      <c r="B23" s="329">
        <v>14.644393389410411</v>
      </c>
      <c r="C23" s="329">
        <v>18.229082640962051</v>
      </c>
      <c r="D23" s="329">
        <v>16.86453572574068</v>
      </c>
      <c r="E23" s="329">
        <v>17.156116535618491</v>
      </c>
      <c r="F23" s="329">
        <v>17.150009620126639</v>
      </c>
      <c r="G23" s="329">
        <v>17.970687150183409</v>
      </c>
      <c r="H23" s="329">
        <v>20.830238002274779</v>
      </c>
      <c r="I23" s="329">
        <v>23.181492884462099</v>
      </c>
      <c r="J23" s="329">
        <v>21.914749370858079</v>
      </c>
      <c r="K23" s="329">
        <v>20.24963114054275</v>
      </c>
      <c r="L23" s="329">
        <v>20.684840102252789</v>
      </c>
      <c r="M23" s="329">
        <v>19.397035432426058</v>
      </c>
      <c r="N23" s="329">
        <v>19.609573782296451</v>
      </c>
      <c r="O23" s="329">
        <v>19.268852014643599</v>
      </c>
      <c r="P23" s="329">
        <v>18.733169160744591</v>
      </c>
      <c r="Q23" s="329">
        <v>19.874449264852309</v>
      </c>
      <c r="R23" s="329">
        <v>21.969090415664599</v>
      </c>
      <c r="S23" s="329">
        <v>22.7828487497978</v>
      </c>
      <c r="T23" s="329">
        <v>21.448827939349268</v>
      </c>
      <c r="U23" s="329">
        <v>21.22274674624358</v>
      </c>
      <c r="V23" s="329">
        <v>21.559926344727341</v>
      </c>
      <c r="W23" s="329">
        <v>19.861150871769741</v>
      </c>
      <c r="X23" s="329">
        <v>21.690229672413331</v>
      </c>
      <c r="Y23" s="329">
        <v>23.483584952926201</v>
      </c>
      <c r="DA23" s="72" t="s">
        <v>2245</v>
      </c>
    </row>
    <row r="24" spans="1:105" ht="12" customHeight="1" x14ac:dyDescent="0.25">
      <c r="A24" s="60" t="s">
        <v>2157</v>
      </c>
      <c r="B24" s="329">
        <v>1.5053368148341251</v>
      </c>
      <c r="C24" s="329">
        <v>1.5846151962492909</v>
      </c>
      <c r="D24" s="329">
        <v>1.566370686739142</v>
      </c>
      <c r="E24" s="329">
        <v>1.5362889650152209</v>
      </c>
      <c r="F24" s="329">
        <v>1.5211905084742341</v>
      </c>
      <c r="G24" s="329">
        <v>1.522099625864602</v>
      </c>
      <c r="H24" s="329">
        <v>1.5767192370759899</v>
      </c>
      <c r="I24" s="329">
        <v>1.6345672760687071</v>
      </c>
      <c r="J24" s="329">
        <v>1.55442461174635</v>
      </c>
      <c r="K24" s="329">
        <v>1.3778020267168269</v>
      </c>
      <c r="L24" s="329">
        <v>1.4443971619566349</v>
      </c>
      <c r="M24" s="329">
        <v>1.4707901774493091</v>
      </c>
      <c r="N24" s="329">
        <v>1.438044168083547</v>
      </c>
      <c r="O24" s="329">
        <v>1.4104556544182569</v>
      </c>
      <c r="P24" s="329">
        <v>1.4550908117549879</v>
      </c>
      <c r="Q24" s="329">
        <v>1.462532881271859</v>
      </c>
      <c r="R24" s="329">
        <v>1.5256031107971779</v>
      </c>
      <c r="S24" s="329">
        <v>1.5471310264161551</v>
      </c>
      <c r="T24" s="329">
        <v>1.5607409212426231</v>
      </c>
      <c r="U24" s="329">
        <v>1.549681937198448</v>
      </c>
      <c r="V24" s="329">
        <v>1.537164926312419</v>
      </c>
      <c r="W24" s="329">
        <v>1.501485974680995</v>
      </c>
      <c r="X24" s="329">
        <v>1.506674572411425</v>
      </c>
      <c r="Y24" s="329">
        <v>1.5086449424551469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36.288628762058821</v>
      </c>
      <c r="C25" s="261">
        <f t="shared" si="1"/>
        <v>35.625013816559097</v>
      </c>
      <c r="D25" s="261">
        <f t="shared" si="1"/>
        <v>36.08038183035287</v>
      </c>
      <c r="E25" s="261">
        <f t="shared" si="1"/>
        <v>34.823561844930744</v>
      </c>
      <c r="F25" s="261">
        <f t="shared" si="1"/>
        <v>34.383579439383652</v>
      </c>
      <c r="G25" s="261">
        <f t="shared" si="1"/>
        <v>33.77408179712544</v>
      </c>
      <c r="H25" s="261">
        <f t="shared" si="1"/>
        <v>33.266796889528891</v>
      </c>
      <c r="I25" s="261">
        <f t="shared" si="1"/>
        <v>33.455244827294607</v>
      </c>
      <c r="J25" s="261">
        <f t="shared" si="1"/>
        <v>32.013537736020481</v>
      </c>
      <c r="K25" s="261">
        <f t="shared" si="1"/>
        <v>27.950013461753279</v>
      </c>
      <c r="L25" s="261">
        <f t="shared" si="1"/>
        <v>29.608476612320555</v>
      </c>
      <c r="M25" s="261">
        <f t="shared" si="1"/>
        <v>30.919653377827835</v>
      </c>
      <c r="N25" s="261">
        <f t="shared" si="1"/>
        <v>29.689011591542567</v>
      </c>
      <c r="O25" s="261">
        <f t="shared" si="1"/>
        <v>29.253113729696345</v>
      </c>
      <c r="P25" s="261">
        <f t="shared" si="1"/>
        <v>30.914774794369897</v>
      </c>
      <c r="Q25" s="261">
        <f t="shared" si="1"/>
        <v>30.503352072901794</v>
      </c>
      <c r="R25" s="261">
        <f t="shared" si="1"/>
        <v>31.063885757181293</v>
      </c>
      <c r="S25" s="261">
        <f t="shared" si="1"/>
        <v>31.357131624178997</v>
      </c>
      <c r="T25" s="261">
        <f t="shared" si="1"/>
        <v>32.219475870928413</v>
      </c>
      <c r="U25" s="261">
        <f t="shared" si="1"/>
        <v>31.510636854591471</v>
      </c>
      <c r="V25" s="261">
        <f t="shared" si="1"/>
        <v>31.074120733448904</v>
      </c>
      <c r="W25" s="261">
        <f t="shared" si="1"/>
        <v>31.034854406250805</v>
      </c>
      <c r="X25" s="261">
        <f t="shared" si="1"/>
        <v>30.262018499458986</v>
      </c>
      <c r="Y25" s="261">
        <f t="shared" si="1"/>
        <v>29.574867977351566</v>
      </c>
      <c r="DA25" s="70"/>
    </row>
    <row r="26" spans="1:105" ht="12" customHeight="1" x14ac:dyDescent="0.25">
      <c r="A26" s="60" t="s">
        <v>2160</v>
      </c>
      <c r="B26" s="329">
        <v>28.947842305584029</v>
      </c>
      <c r="C26" s="329">
        <v>26.618787526917579</v>
      </c>
      <c r="D26" s="329">
        <v>27.702697097407501</v>
      </c>
      <c r="E26" s="329">
        <v>26.327013890097231</v>
      </c>
      <c r="F26" s="329">
        <v>25.896670290019621</v>
      </c>
      <c r="G26" s="329">
        <v>24.913724171649079</v>
      </c>
      <c r="H26" s="329">
        <v>23.081816326187631</v>
      </c>
      <c r="I26" s="329">
        <v>22.175217481598789</v>
      </c>
      <c r="J26" s="329">
        <v>21.345731380291191</v>
      </c>
      <c r="K26" s="329">
        <v>18.119362022089831</v>
      </c>
      <c r="L26" s="329">
        <v>19.54973240131627</v>
      </c>
      <c r="M26" s="329">
        <v>21.43427810061176</v>
      </c>
      <c r="N26" s="329">
        <v>20.121912523188019</v>
      </c>
      <c r="O26" s="329">
        <v>19.85342842557732</v>
      </c>
      <c r="P26" s="329">
        <v>21.738292988688269</v>
      </c>
      <c r="Q26" s="329">
        <v>20.80472382466354</v>
      </c>
      <c r="R26" s="329">
        <v>20.384479608789579</v>
      </c>
      <c r="S26" s="329">
        <v>20.298049907718109</v>
      </c>
      <c r="T26" s="329">
        <v>21.760580934295731</v>
      </c>
      <c r="U26" s="329">
        <v>21.15953290757237</v>
      </c>
      <c r="V26" s="329">
        <v>20.57544288297629</v>
      </c>
      <c r="W26" s="329">
        <v>21.324564930591379</v>
      </c>
      <c r="X26" s="329">
        <v>19.717971115447739</v>
      </c>
      <c r="Y26" s="329">
        <v>18.214763479450951</v>
      </c>
      <c r="DA26" s="72" t="s">
        <v>2247</v>
      </c>
    </row>
    <row r="27" spans="1:105" ht="12" customHeight="1" x14ac:dyDescent="0.25">
      <c r="A27" s="59" t="s">
        <v>28</v>
      </c>
      <c r="B27" s="230">
        <v>0.39855057576493969</v>
      </c>
      <c r="C27" s="230">
        <v>0.38537643665288313</v>
      </c>
      <c r="D27" s="230">
        <v>0.41972822848722458</v>
      </c>
      <c r="E27" s="230">
        <v>0.29775229154148802</v>
      </c>
      <c r="F27" s="230">
        <v>0.1911850830175594</v>
      </c>
      <c r="G27" s="230">
        <v>0.21038071353119639</v>
      </c>
      <c r="H27" s="230">
        <v>0.33008252972352781</v>
      </c>
      <c r="I27" s="230">
        <v>0.57997157268978239</v>
      </c>
      <c r="J27" s="230">
        <v>0.38106369350932451</v>
      </c>
      <c r="K27" s="230">
        <v>0.34590098469226632</v>
      </c>
      <c r="L27" s="230">
        <v>0.3506294187694618</v>
      </c>
      <c r="M27" s="230">
        <v>0.31530806146308032</v>
      </c>
      <c r="N27" s="230">
        <v>0.3548563324058378</v>
      </c>
      <c r="O27" s="230">
        <v>0.27215702086469967</v>
      </c>
      <c r="P27" s="230">
        <v>0.34287402844534859</v>
      </c>
      <c r="Q27" s="230">
        <v>0.25240057709825159</v>
      </c>
      <c r="R27" s="230">
        <v>0.26797159391721742</v>
      </c>
      <c r="S27" s="230">
        <v>0.34215094921717648</v>
      </c>
      <c r="T27" s="230">
        <v>0.28470636798028259</v>
      </c>
      <c r="U27" s="230">
        <v>0.26964309389614649</v>
      </c>
      <c r="V27" s="230">
        <v>0.19360664603234201</v>
      </c>
      <c r="W27" s="230">
        <v>0.20964396245068001</v>
      </c>
      <c r="X27" s="230">
        <v>0.1118737649540987</v>
      </c>
      <c r="Y27" s="230">
        <v>8.928554370120402E-2</v>
      </c>
      <c r="DA27" s="71" t="s">
        <v>2248</v>
      </c>
    </row>
    <row r="28" spans="1:105" ht="12" customHeight="1" x14ac:dyDescent="0.25">
      <c r="A28" s="59" t="s">
        <v>31</v>
      </c>
      <c r="B28" s="230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1.7492477251655821E-2</v>
      </c>
      <c r="K28" s="230">
        <v>0</v>
      </c>
      <c r="L28" s="230">
        <v>5.2311532753364129E-2</v>
      </c>
      <c r="M28" s="230">
        <v>1.764024633825502E-2</v>
      </c>
      <c r="N28" s="230">
        <v>1.71699679147919E-2</v>
      </c>
      <c r="O28" s="230">
        <v>1.740123641987202E-2</v>
      </c>
      <c r="P28" s="230">
        <v>1.7868541998071901E-2</v>
      </c>
      <c r="Q28" s="230">
        <v>8.9454286593084673E-3</v>
      </c>
      <c r="R28" s="230">
        <v>1.1619320457054201E-2</v>
      </c>
      <c r="S28" s="230">
        <v>1.520421350682289E-2</v>
      </c>
      <c r="T28" s="230">
        <v>9.1024879710177881E-3</v>
      </c>
      <c r="U28" s="230">
        <v>7.1114265425766404E-3</v>
      </c>
      <c r="V28" s="230">
        <v>6.8172596742002E-3</v>
      </c>
      <c r="W28" s="230">
        <v>6.0838566767525493E-3</v>
      </c>
      <c r="X28" s="230">
        <v>5.3298048602194491E-3</v>
      </c>
      <c r="Y28" s="230">
        <v>1.0988290097351361E-2</v>
      </c>
      <c r="DA28" s="71" t="s">
        <v>2249</v>
      </c>
    </row>
    <row r="29" spans="1:105" ht="12" customHeight="1" x14ac:dyDescent="0.25">
      <c r="A29" s="59" t="s">
        <v>159</v>
      </c>
      <c r="B29" s="230">
        <v>0.21117713203378299</v>
      </c>
      <c r="C29" s="230">
        <v>0.22139401117428231</v>
      </c>
      <c r="D29" s="230">
        <v>6.8479090966275163E-2</v>
      </c>
      <c r="E29" s="230">
        <v>1.6920731014806231E-2</v>
      </c>
      <c r="F29" s="230">
        <v>1.6903087282335132E-2</v>
      </c>
      <c r="G29" s="230">
        <v>0.1841894896264942</v>
      </c>
      <c r="H29" s="230">
        <v>0.31881249638574849</v>
      </c>
      <c r="I29" s="230">
        <v>0.2157886210345637</v>
      </c>
      <c r="J29" s="230">
        <v>4.6844730772073288E-2</v>
      </c>
      <c r="K29" s="230">
        <v>1.53612457576597E-2</v>
      </c>
      <c r="L29" s="230">
        <v>0</v>
      </c>
      <c r="M29" s="230">
        <v>3.1489580374226007E-2</v>
      </c>
      <c r="N29" s="230">
        <v>0.13800335804114</v>
      </c>
      <c r="O29" s="230">
        <v>1.5536691924014519E-2</v>
      </c>
      <c r="P29" s="230">
        <v>6.3773539041961771E-2</v>
      </c>
      <c r="Q29" s="230">
        <v>0.14872184828607349</v>
      </c>
      <c r="R29" s="230">
        <v>7.911614159555215E-2</v>
      </c>
      <c r="S29" s="230">
        <v>4.9220902519532964E-3</v>
      </c>
      <c r="T29" s="230">
        <v>0.5855604928356255</v>
      </c>
      <c r="U29" s="230">
        <v>0.43418747484931092</v>
      </c>
      <c r="V29" s="230">
        <v>0.31228576027966182</v>
      </c>
      <c r="W29" s="230">
        <v>0.18743273244430181</v>
      </c>
      <c r="X29" s="230">
        <v>0.3125599171844895</v>
      </c>
      <c r="Y29" s="230">
        <v>2.9785494838201441E-2</v>
      </c>
      <c r="DA29" s="71" t="s">
        <v>2250</v>
      </c>
    </row>
    <row r="30" spans="1:105" ht="12" customHeight="1" x14ac:dyDescent="0.25">
      <c r="A30" s="59" t="s">
        <v>32</v>
      </c>
      <c r="B30" s="230">
        <v>6.4089685995680129E-2</v>
      </c>
      <c r="C30" s="230">
        <v>0.10844822814110849</v>
      </c>
      <c r="D30" s="230">
        <v>4.6727396294531522E-2</v>
      </c>
      <c r="E30" s="230">
        <v>0.1385103906883072</v>
      </c>
      <c r="F30" s="230">
        <v>0.1076022378552446</v>
      </c>
      <c r="G30" s="230">
        <v>7.6117571744753226E-2</v>
      </c>
      <c r="H30" s="230">
        <v>1.447625919607947E-2</v>
      </c>
      <c r="I30" s="230">
        <v>1.398952489816358E-2</v>
      </c>
      <c r="J30" s="230">
        <v>1.414098696216241E-2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2251</v>
      </c>
    </row>
    <row r="31" spans="1:105" ht="12" customHeight="1" x14ac:dyDescent="0.25">
      <c r="A31" s="59" t="s">
        <v>35</v>
      </c>
      <c r="B31" s="230">
        <v>28.274024911789631</v>
      </c>
      <c r="C31" s="230">
        <v>25.903568850949309</v>
      </c>
      <c r="D31" s="230">
        <v>27.167762381659472</v>
      </c>
      <c r="E31" s="230">
        <v>25.873830476852628</v>
      </c>
      <c r="F31" s="230">
        <v>25.58097988186449</v>
      </c>
      <c r="G31" s="230">
        <v>24.443036396746631</v>
      </c>
      <c r="H31" s="230">
        <v>22.418445040882268</v>
      </c>
      <c r="I31" s="230">
        <v>21.36546776297628</v>
      </c>
      <c r="J31" s="230">
        <v>20.886189491795971</v>
      </c>
      <c r="K31" s="230">
        <v>17.7580997916399</v>
      </c>
      <c r="L31" s="230">
        <v>19.146791449793451</v>
      </c>
      <c r="M31" s="230">
        <v>21.069840212436201</v>
      </c>
      <c r="N31" s="230">
        <v>19.611882864826249</v>
      </c>
      <c r="O31" s="230">
        <v>19.548333476368729</v>
      </c>
      <c r="P31" s="230">
        <v>21.313776879202891</v>
      </c>
      <c r="Q31" s="230">
        <v>20.394655970619912</v>
      </c>
      <c r="R31" s="230">
        <v>20.02577255281976</v>
      </c>
      <c r="S31" s="230">
        <v>19.935772654742159</v>
      </c>
      <c r="T31" s="230">
        <v>20.881211585508801</v>
      </c>
      <c r="U31" s="230">
        <v>20.448590912284331</v>
      </c>
      <c r="V31" s="230">
        <v>20.06273321699009</v>
      </c>
      <c r="W31" s="230">
        <v>20.921404379019641</v>
      </c>
      <c r="X31" s="230">
        <v>19.28820762844893</v>
      </c>
      <c r="Y31" s="230">
        <v>18.08470415081419</v>
      </c>
      <c r="DA31" s="71" t="s">
        <v>2252</v>
      </c>
    </row>
    <row r="32" spans="1:105" ht="12" customHeight="1" x14ac:dyDescent="0.25">
      <c r="A32" s="60" t="s">
        <v>2167</v>
      </c>
      <c r="B32" s="329">
        <v>6.6565424497320063</v>
      </c>
      <c r="C32" s="329">
        <v>8.2859466549827498</v>
      </c>
      <c r="D32" s="329">
        <v>7.6656980571548496</v>
      </c>
      <c r="E32" s="329">
        <v>7.7982347889174992</v>
      </c>
      <c r="F32" s="329">
        <v>7.7954589182393796</v>
      </c>
      <c r="G32" s="329">
        <v>8.1684941591742763</v>
      </c>
      <c r="H32" s="329">
        <v>9.4682900010339868</v>
      </c>
      <c r="I32" s="329">
        <v>10.53704222021004</v>
      </c>
      <c r="J32" s="329">
        <v>9.9612497140263994</v>
      </c>
      <c r="K32" s="329">
        <v>9.2043777911557996</v>
      </c>
      <c r="L32" s="329">
        <v>9.4022000464785407</v>
      </c>
      <c r="M32" s="329">
        <v>8.8168342874663903</v>
      </c>
      <c r="N32" s="329">
        <v>8.9134426283165684</v>
      </c>
      <c r="O32" s="329">
        <v>8.7585690975652728</v>
      </c>
      <c r="P32" s="329">
        <v>8.5150768912475421</v>
      </c>
      <c r="Q32" s="329">
        <v>9.0338405749328636</v>
      </c>
      <c r="R32" s="329">
        <v>9.9859501889384497</v>
      </c>
      <c r="S32" s="329">
        <v>10.35584034081718</v>
      </c>
      <c r="T32" s="329">
        <v>9.7494672451587618</v>
      </c>
      <c r="U32" s="329">
        <v>9.6467030664743536</v>
      </c>
      <c r="V32" s="329">
        <v>9.7999665203306083</v>
      </c>
      <c r="W32" s="329">
        <v>9.0277958508044271</v>
      </c>
      <c r="X32" s="329">
        <v>9.8591953056424178</v>
      </c>
      <c r="Y32" s="329">
        <v>10.67435679678464</v>
      </c>
      <c r="DA32" s="72" t="s">
        <v>2253</v>
      </c>
    </row>
    <row r="33" spans="1:105" ht="12" customHeight="1" x14ac:dyDescent="0.25">
      <c r="A33" s="60" t="s">
        <v>2169</v>
      </c>
      <c r="B33" s="329">
        <v>0.68424400674278396</v>
      </c>
      <c r="C33" s="329">
        <v>0.72027963465876843</v>
      </c>
      <c r="D33" s="329">
        <v>0.71198667579051911</v>
      </c>
      <c r="E33" s="329">
        <v>0.69831316591600923</v>
      </c>
      <c r="F33" s="329">
        <v>0.69145023112465154</v>
      </c>
      <c r="G33" s="329">
        <v>0.69186346630209161</v>
      </c>
      <c r="H33" s="329">
        <v>0.71669056230726869</v>
      </c>
      <c r="I33" s="329">
        <v>0.74298512548577622</v>
      </c>
      <c r="J33" s="329">
        <v>0.70655664170288623</v>
      </c>
      <c r="K33" s="329">
        <v>0.62627364850764844</v>
      </c>
      <c r="L33" s="329">
        <v>0.65654416452574271</v>
      </c>
      <c r="M33" s="329">
        <v>0.66854098974968601</v>
      </c>
      <c r="N33" s="329">
        <v>0.65365644003797618</v>
      </c>
      <c r="O33" s="329">
        <v>0.64111620655375279</v>
      </c>
      <c r="P33" s="329">
        <v>0.66140491443408533</v>
      </c>
      <c r="Q33" s="329">
        <v>0.66478767330539035</v>
      </c>
      <c r="R33" s="329">
        <v>0.69345595945326288</v>
      </c>
      <c r="S33" s="329">
        <v>0.70324137564370637</v>
      </c>
      <c r="T33" s="329">
        <v>0.70942769147391949</v>
      </c>
      <c r="U33" s="329">
        <v>0.70440088054474925</v>
      </c>
      <c r="V33" s="329">
        <v>0.69871133014200848</v>
      </c>
      <c r="W33" s="329">
        <v>0.68249362485499765</v>
      </c>
      <c r="X33" s="329">
        <v>0.68485207836882922</v>
      </c>
      <c r="Y33" s="329">
        <v>0.68574770111597594</v>
      </c>
      <c r="DA33" s="72" t="s">
        <v>2254</v>
      </c>
    </row>
    <row r="34" spans="1:105" ht="12" customHeight="1" x14ac:dyDescent="0.25">
      <c r="A34" s="57" t="s">
        <v>2171</v>
      </c>
      <c r="B34" s="261">
        <v>611.82131883154989</v>
      </c>
      <c r="C34" s="261">
        <v>587.0696137450559</v>
      </c>
      <c r="D34" s="261">
        <v>598.65025221058067</v>
      </c>
      <c r="E34" s="261">
        <v>573.8590514017111</v>
      </c>
      <c r="F34" s="261">
        <v>566.02984127832156</v>
      </c>
      <c r="G34" s="261">
        <v>552.03995684470169</v>
      </c>
      <c r="H34" s="261">
        <v>528.09543784451751</v>
      </c>
      <c r="I34" s="261">
        <v>519.69008073715338</v>
      </c>
      <c r="J34" s="261">
        <v>499.84835473220818</v>
      </c>
      <c r="K34" s="261">
        <v>431.20584619190731</v>
      </c>
      <c r="L34" s="261">
        <v>460.81414292177698</v>
      </c>
      <c r="M34" s="261">
        <v>488.29540844849151</v>
      </c>
      <c r="N34" s="261">
        <v>462.43648740932832</v>
      </c>
      <c r="O34" s="261">
        <v>457.81933943822571</v>
      </c>
      <c r="P34" s="261">
        <v>491.75667137286149</v>
      </c>
      <c r="Q34" s="261">
        <v>480.11050981264731</v>
      </c>
      <c r="R34" s="261">
        <v>479.9083920794053</v>
      </c>
      <c r="S34" s="261">
        <v>483.34181065184902</v>
      </c>
      <c r="T34" s="261">
        <v>502.86417288772782</v>
      </c>
      <c r="U34" s="261">
        <v>482.99985558008552</v>
      </c>
      <c r="V34" s="261">
        <v>474.50660878997218</v>
      </c>
      <c r="W34" s="261">
        <v>481.3452649818941</v>
      </c>
      <c r="X34" s="261">
        <v>460.13082667554067</v>
      </c>
      <c r="Y34" s="261">
        <v>439.91562715135211</v>
      </c>
      <c r="DA34" s="70" t="s">
        <v>2255</v>
      </c>
    </row>
    <row r="35" spans="1:105" ht="12" customHeight="1" x14ac:dyDescent="0.25">
      <c r="A35" s="64" t="s">
        <v>28</v>
      </c>
      <c r="B35" s="229">
        <v>7.1311398153342944</v>
      </c>
      <c r="C35" s="229">
        <v>7.1689753675623953</v>
      </c>
      <c r="D35" s="229">
        <v>7.768001516353638</v>
      </c>
      <c r="E35" s="229">
        <v>5.5900715885837746</v>
      </c>
      <c r="F35" s="229">
        <v>3.593901571464543</v>
      </c>
      <c r="G35" s="229">
        <v>3.9987256025116231</v>
      </c>
      <c r="H35" s="229">
        <v>6.6625806353874548</v>
      </c>
      <c r="I35" s="229">
        <v>12.18864619740274</v>
      </c>
      <c r="J35" s="229">
        <v>7.9033228482018991</v>
      </c>
      <c r="K35" s="229">
        <v>7.314627003023948</v>
      </c>
      <c r="L35" s="229">
        <v>7.2971353746250962</v>
      </c>
      <c r="M35" s="229">
        <v>6.4853092519031632</v>
      </c>
      <c r="N35" s="229">
        <v>7.5403659981935798</v>
      </c>
      <c r="O35" s="229">
        <v>5.6874279959030281</v>
      </c>
      <c r="P35" s="229">
        <v>6.9449704846183584</v>
      </c>
      <c r="Q35" s="229">
        <v>5.1853372096135786</v>
      </c>
      <c r="R35" s="229">
        <v>5.7082579406888474</v>
      </c>
      <c r="S35" s="229">
        <v>7.2564598858071543</v>
      </c>
      <c r="T35" s="229">
        <v>5.9903311908467769</v>
      </c>
      <c r="U35" s="229">
        <v>6.0519088789473949</v>
      </c>
      <c r="V35" s="229">
        <v>4.3542568520357454</v>
      </c>
      <c r="W35" s="229">
        <v>4.5939322533768721</v>
      </c>
      <c r="X35" s="229">
        <v>2.5211984780443539</v>
      </c>
      <c r="Y35" s="229">
        <v>2.0757191161993869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0.36641303494585681</v>
      </c>
      <c r="K37" s="229">
        <v>0</v>
      </c>
      <c r="L37" s="229">
        <v>1.0995347095216219</v>
      </c>
      <c r="M37" s="229">
        <v>0.36644407845011617</v>
      </c>
      <c r="N37" s="229">
        <v>0.36848244062065011</v>
      </c>
      <c r="O37" s="229">
        <v>0.36726870480152729</v>
      </c>
      <c r="P37" s="229">
        <v>0.36553787127550968</v>
      </c>
      <c r="Q37" s="229">
        <v>0.18560739016254801</v>
      </c>
      <c r="R37" s="229">
        <v>0.2499787006495485</v>
      </c>
      <c r="S37" s="229">
        <v>0.3256705262863569</v>
      </c>
      <c r="T37" s="229">
        <v>0.19342883385405721</v>
      </c>
      <c r="U37" s="229">
        <v>0.1612008227000051</v>
      </c>
      <c r="V37" s="229">
        <v>0.1548499488110599</v>
      </c>
      <c r="W37" s="229">
        <v>0.13464450929849539</v>
      </c>
      <c r="X37" s="229">
        <v>0.121310261157819</v>
      </c>
      <c r="Y37" s="229">
        <v>0.25800314542298819</v>
      </c>
      <c r="DA37" s="73" t="s">
        <v>2258</v>
      </c>
    </row>
    <row r="38" spans="1:105" ht="12" customHeight="1" x14ac:dyDescent="0.25">
      <c r="A38" s="64" t="s">
        <v>159</v>
      </c>
      <c r="B38" s="229">
        <v>3.888760599947569</v>
      </c>
      <c r="C38" s="229">
        <v>4.2386407594939159</v>
      </c>
      <c r="D38" s="229">
        <v>1.3043313109901571</v>
      </c>
      <c r="E38" s="229">
        <v>0.32694160371101738</v>
      </c>
      <c r="F38" s="229">
        <v>0.32701450648007502</v>
      </c>
      <c r="G38" s="229">
        <v>3.6030420771090079</v>
      </c>
      <c r="H38" s="229">
        <v>6.6228372831946922</v>
      </c>
      <c r="I38" s="229">
        <v>4.6673042598787777</v>
      </c>
      <c r="J38" s="229">
        <v>0.99991183246659765</v>
      </c>
      <c r="K38" s="229">
        <v>0.33431482357941777</v>
      </c>
      <c r="L38" s="229">
        <v>0</v>
      </c>
      <c r="M38" s="229">
        <v>0.66657849576909356</v>
      </c>
      <c r="N38" s="229">
        <v>3.0179937139109798</v>
      </c>
      <c r="O38" s="229">
        <v>0.33415174480129922</v>
      </c>
      <c r="P38" s="229">
        <v>1.329428982752296</v>
      </c>
      <c r="Q38" s="229">
        <v>3.144490194652596</v>
      </c>
      <c r="R38" s="229">
        <v>1.734477773339874</v>
      </c>
      <c r="S38" s="229">
        <v>0.1074349119341092</v>
      </c>
      <c r="T38" s="229">
        <v>12.679853346268731</v>
      </c>
      <c r="U38" s="229">
        <v>10.02926668640024</v>
      </c>
      <c r="V38" s="229">
        <v>7.2282767795537888</v>
      </c>
      <c r="W38" s="229">
        <v>4.2270411245518522</v>
      </c>
      <c r="X38" s="229">
        <v>7.2493801680346879</v>
      </c>
      <c r="Y38" s="229">
        <v>0.71265783934550542</v>
      </c>
      <c r="DA38" s="73" t="s">
        <v>2259</v>
      </c>
    </row>
    <row r="39" spans="1:105" ht="12" customHeight="1" x14ac:dyDescent="0.25">
      <c r="A39" s="64" t="s">
        <v>32</v>
      </c>
      <c r="B39" s="229">
        <v>1.1441681493799649</v>
      </c>
      <c r="C39" s="229">
        <v>2.012892546913192</v>
      </c>
      <c r="D39" s="229">
        <v>0.86285715611582303</v>
      </c>
      <c r="E39" s="229">
        <v>2.5946023732492942</v>
      </c>
      <c r="F39" s="229">
        <v>2.018178977228192</v>
      </c>
      <c r="G39" s="229">
        <v>1.443533292209658</v>
      </c>
      <c r="H39" s="229">
        <v>0.29154291334756349</v>
      </c>
      <c r="I39" s="229">
        <v>0.29334448581080869</v>
      </c>
      <c r="J39" s="229">
        <v>0.29262947757789992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0.38955524936642499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2.7267565901196299E-2</v>
      </c>
      <c r="U40" s="229">
        <v>1.539088146928721E-2</v>
      </c>
      <c r="V40" s="229">
        <v>1.8872539645217519E-3</v>
      </c>
      <c r="W40" s="229">
        <v>1.822176241607373E-3</v>
      </c>
      <c r="X40" s="229">
        <v>7.3537826893444449E-3</v>
      </c>
      <c r="Y40" s="229">
        <v>1.496787627036662E-3</v>
      </c>
      <c r="DA40" s="73" t="s">
        <v>2261</v>
      </c>
    </row>
    <row r="41" spans="1:105" ht="12" customHeight="1" x14ac:dyDescent="0.25">
      <c r="A41" s="64" t="s">
        <v>35</v>
      </c>
      <c r="B41" s="229">
        <v>509.71334153264178</v>
      </c>
      <c r="C41" s="229">
        <v>485.5057621584296</v>
      </c>
      <c r="D41" s="229">
        <v>506.59144074572828</v>
      </c>
      <c r="E41" s="229">
        <v>489.42465098305843</v>
      </c>
      <c r="F41" s="229">
        <v>484.49824153980899</v>
      </c>
      <c r="G41" s="229">
        <v>468.09466175338849</v>
      </c>
      <c r="H41" s="229">
        <v>455.91961773833071</v>
      </c>
      <c r="I41" s="229">
        <v>452.40148674784052</v>
      </c>
      <c r="J41" s="229">
        <v>436.44971946551237</v>
      </c>
      <c r="K41" s="229">
        <v>378.35522258153651</v>
      </c>
      <c r="L41" s="229">
        <v>401.47907298349099</v>
      </c>
      <c r="M41" s="229">
        <v>436.63617328747739</v>
      </c>
      <c r="N41" s="229">
        <v>419.87692871113961</v>
      </c>
      <c r="O41" s="229">
        <v>411.59393108041098</v>
      </c>
      <c r="P41" s="229">
        <v>434.96977886660278</v>
      </c>
      <c r="Q41" s="229">
        <v>422.14913035929402</v>
      </c>
      <c r="R41" s="229">
        <v>429.80054670919287</v>
      </c>
      <c r="S41" s="229">
        <v>425.99350373684968</v>
      </c>
      <c r="T41" s="229">
        <v>442.66195878019681</v>
      </c>
      <c r="U41" s="229">
        <v>462.41223840639873</v>
      </c>
      <c r="V41" s="229">
        <v>454.61811297939539</v>
      </c>
      <c r="W41" s="229">
        <v>461.90845819401972</v>
      </c>
      <c r="X41" s="229">
        <v>437.95905407262228</v>
      </c>
      <c r="Y41" s="229">
        <v>423.6056072200027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2264</v>
      </c>
    </row>
    <row r="44" spans="1:105" ht="12" customHeight="1" x14ac:dyDescent="0.25">
      <c r="A44" s="64" t="s">
        <v>39</v>
      </c>
      <c r="B44" s="229">
        <v>89.943908734246165</v>
      </c>
      <c r="C44" s="229">
        <v>88.143342912656777</v>
      </c>
      <c r="D44" s="229">
        <v>82.123621481392831</v>
      </c>
      <c r="E44" s="229">
        <v>75.92278485310861</v>
      </c>
      <c r="F44" s="229">
        <v>75.592504683339712</v>
      </c>
      <c r="G44" s="229">
        <v>74.899994119482812</v>
      </c>
      <c r="H44" s="229">
        <v>58.598859274257123</v>
      </c>
      <c r="I44" s="229">
        <v>50.139299046220607</v>
      </c>
      <c r="J44" s="229">
        <v>53.836358073503547</v>
      </c>
      <c r="K44" s="229">
        <v>44.812126534401052</v>
      </c>
      <c r="L44" s="229">
        <v>50.938399854139291</v>
      </c>
      <c r="M44" s="229">
        <v>44.140903334891647</v>
      </c>
      <c r="N44" s="229">
        <v>31.63271654546347</v>
      </c>
      <c r="O44" s="229">
        <v>39.836559912308829</v>
      </c>
      <c r="P44" s="229">
        <v>48.146955167612539</v>
      </c>
      <c r="Q44" s="229">
        <v>49.44594465892461</v>
      </c>
      <c r="R44" s="229">
        <v>42.41513095553416</v>
      </c>
      <c r="S44" s="229">
        <v>49.658741590971673</v>
      </c>
      <c r="T44" s="229">
        <v>41.311333170660333</v>
      </c>
      <c r="U44" s="229">
        <v>4.3298499041699472</v>
      </c>
      <c r="V44" s="229">
        <v>8.1492249762116291</v>
      </c>
      <c r="W44" s="229">
        <v>10.479366724405599</v>
      </c>
      <c r="X44" s="229">
        <v>12.272529912992191</v>
      </c>
      <c r="Y44" s="229">
        <v>13.26214304275446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98.189408417727691</v>
      </c>
      <c r="C45" s="261">
        <f t="shared" si="2"/>
        <v>95.322422228867808</v>
      </c>
      <c r="D45" s="261">
        <f t="shared" si="2"/>
        <v>96.903845705776376</v>
      </c>
      <c r="E45" s="261">
        <f t="shared" si="2"/>
        <v>93.207198336355191</v>
      </c>
      <c r="F45" s="261">
        <f t="shared" si="2"/>
        <v>91.977663203467429</v>
      </c>
      <c r="G45" s="261">
        <f t="shared" si="2"/>
        <v>89.992893555636442</v>
      </c>
      <c r="H45" s="261">
        <f t="shared" si="2"/>
        <v>87.199369062052384</v>
      </c>
      <c r="I45" s="261">
        <f t="shared" si="2"/>
        <v>86.560130589803862</v>
      </c>
      <c r="J45" s="261">
        <f t="shared" si="2"/>
        <v>83.061819251422833</v>
      </c>
      <c r="K45" s="261">
        <f t="shared" si="2"/>
        <v>71.970269379359237</v>
      </c>
      <c r="L45" s="261">
        <f t="shared" si="2"/>
        <v>76.654147947134504</v>
      </c>
      <c r="M45" s="261">
        <f t="shared" si="2"/>
        <v>80.853066485120323</v>
      </c>
      <c r="N45" s="261">
        <f t="shared" si="2"/>
        <v>77.036303605878956</v>
      </c>
      <c r="O45" s="261">
        <f t="shared" si="2"/>
        <v>76.076702087168044</v>
      </c>
      <c r="P45" s="261">
        <f t="shared" si="2"/>
        <v>81.174514096331706</v>
      </c>
      <c r="Q45" s="261">
        <f t="shared" si="2"/>
        <v>79.559357460743968</v>
      </c>
      <c r="R45" s="261">
        <f t="shared" si="2"/>
        <v>80.115421603548285</v>
      </c>
      <c r="S45" s="261">
        <f t="shared" si="2"/>
        <v>80.701436500386251</v>
      </c>
      <c r="T45" s="261">
        <f t="shared" si="2"/>
        <v>83.655645344220503</v>
      </c>
      <c r="U45" s="261">
        <f t="shared" si="2"/>
        <v>81.123672488752064</v>
      </c>
      <c r="V45" s="261">
        <f t="shared" si="2"/>
        <v>79.779637995565537</v>
      </c>
      <c r="W45" s="261">
        <f t="shared" si="2"/>
        <v>80.452037291992667</v>
      </c>
      <c r="X45" s="261">
        <f t="shared" si="2"/>
        <v>77.446765641949483</v>
      </c>
      <c r="Y45" s="261">
        <f t="shared" si="2"/>
        <v>74.583281125180548</v>
      </c>
      <c r="DA45" s="70"/>
    </row>
    <row r="46" spans="1:105" ht="12" customHeight="1" x14ac:dyDescent="0.25">
      <c r="A46" s="165" t="s">
        <v>2184</v>
      </c>
      <c r="B46" s="346">
        <v>44.174502886978182</v>
      </c>
      <c r="C46" s="346">
        <v>42.37819665099088</v>
      </c>
      <c r="D46" s="346">
        <v>43.308823578209477</v>
      </c>
      <c r="E46" s="346">
        <v>41.555077005692873</v>
      </c>
      <c r="F46" s="346">
        <v>40.98363423600474</v>
      </c>
      <c r="G46" s="346">
        <v>39.95306294201449</v>
      </c>
      <c r="H46" s="346">
        <v>38.370804528466273</v>
      </c>
      <c r="I46" s="346">
        <v>37.849265779546563</v>
      </c>
      <c r="J46" s="346">
        <v>36.351739969438079</v>
      </c>
      <c r="K46" s="346">
        <v>31.38180915329847</v>
      </c>
      <c r="L46" s="346">
        <v>33.501428771669062</v>
      </c>
      <c r="M46" s="346">
        <v>35.601905612855347</v>
      </c>
      <c r="N46" s="346">
        <v>33.822603822756498</v>
      </c>
      <c r="O46" s="346">
        <v>33.399658831009958</v>
      </c>
      <c r="P46" s="346">
        <v>35.81030832157731</v>
      </c>
      <c r="Q46" s="346">
        <v>34.9363398377699</v>
      </c>
      <c r="R46" s="346">
        <v>35.00483171636413</v>
      </c>
      <c r="S46" s="346">
        <v>35.183726454350563</v>
      </c>
      <c r="T46" s="346">
        <v>36.688089960908208</v>
      </c>
      <c r="U46" s="346">
        <v>35.609180688197142</v>
      </c>
      <c r="V46" s="346">
        <v>34.94834843385761</v>
      </c>
      <c r="W46" s="346">
        <v>35.434453119051213</v>
      </c>
      <c r="X46" s="346">
        <v>33.845847191747033</v>
      </c>
      <c r="Y46" s="346">
        <v>32.35594539525448</v>
      </c>
      <c r="DA46" s="167" t="s">
        <v>2266</v>
      </c>
    </row>
    <row r="47" spans="1:105" ht="12" customHeight="1" x14ac:dyDescent="0.25">
      <c r="A47" s="59" t="s">
        <v>28</v>
      </c>
      <c r="B47" s="230">
        <v>0.60818949384490062</v>
      </c>
      <c r="C47" s="230">
        <v>0.61353502298401597</v>
      </c>
      <c r="D47" s="230">
        <v>0.65617927866123749</v>
      </c>
      <c r="E47" s="230">
        <v>0.46997807861081148</v>
      </c>
      <c r="F47" s="230">
        <v>0.30256629234653309</v>
      </c>
      <c r="G47" s="230">
        <v>0.33737845982347348</v>
      </c>
      <c r="H47" s="230">
        <v>0.54872337806073712</v>
      </c>
      <c r="I47" s="230">
        <v>0.98991129252882171</v>
      </c>
      <c r="J47" s="230">
        <v>0.6489507457699325</v>
      </c>
      <c r="K47" s="230">
        <v>0.59908283052775702</v>
      </c>
      <c r="L47" s="230">
        <v>0.60085663870089356</v>
      </c>
      <c r="M47" s="230">
        <v>0.52372035999946209</v>
      </c>
      <c r="N47" s="230">
        <v>0.59647238457716312</v>
      </c>
      <c r="O47" s="230">
        <v>0.4578529939763139</v>
      </c>
      <c r="P47" s="230">
        <v>0.56482929365605661</v>
      </c>
      <c r="Q47" s="230">
        <v>0.42384375832474519</v>
      </c>
      <c r="R47" s="230">
        <v>0.46016875239696409</v>
      </c>
      <c r="S47" s="230">
        <v>0.59306906121933167</v>
      </c>
      <c r="T47" s="230">
        <v>0.48001167213517237</v>
      </c>
      <c r="U47" s="230">
        <v>0.45377984919677522</v>
      </c>
      <c r="V47" s="230">
        <v>0.32884990924045038</v>
      </c>
      <c r="W47" s="230">
        <v>0.3483597055006713</v>
      </c>
      <c r="X47" s="230">
        <v>0.19203103256578999</v>
      </c>
      <c r="Y47" s="230">
        <v>0.1586031122413919</v>
      </c>
      <c r="DA47" s="71" t="s">
        <v>2267</v>
      </c>
    </row>
    <row r="48" spans="1:105" ht="12" customHeight="1" x14ac:dyDescent="0.25">
      <c r="A48" s="59" t="s">
        <v>31</v>
      </c>
      <c r="B48" s="230">
        <v>0</v>
      </c>
      <c r="C48" s="230">
        <v>0</v>
      </c>
      <c r="D48" s="230">
        <v>0</v>
      </c>
      <c r="E48" s="230">
        <v>0</v>
      </c>
      <c r="F48" s="230">
        <v>0</v>
      </c>
      <c r="G48" s="230">
        <v>0</v>
      </c>
      <c r="H48" s="230">
        <v>0</v>
      </c>
      <c r="I48" s="230">
        <v>0</v>
      </c>
      <c r="J48" s="230">
        <v>2.9789655512137761E-2</v>
      </c>
      <c r="K48" s="230">
        <v>0</v>
      </c>
      <c r="L48" s="230">
        <v>8.9643737954984287E-2</v>
      </c>
      <c r="M48" s="230">
        <v>2.9300095024154229E-2</v>
      </c>
      <c r="N48" s="230">
        <v>2.8860726919582011E-2</v>
      </c>
      <c r="O48" s="230">
        <v>2.927430704677245E-2</v>
      </c>
      <c r="P48" s="230">
        <v>2.9435521848057471E-2</v>
      </c>
      <c r="Q48" s="230">
        <v>1.502161423866828E-2</v>
      </c>
      <c r="R48" s="230">
        <v>1.9953040993124529E-2</v>
      </c>
      <c r="S48" s="230">
        <v>2.6354299620388329E-2</v>
      </c>
      <c r="T48" s="230">
        <v>1.534669035524045E-2</v>
      </c>
      <c r="U48" s="230">
        <v>1.196775343820696E-2</v>
      </c>
      <c r="V48" s="230">
        <v>1.157943320166197E-2</v>
      </c>
      <c r="W48" s="230">
        <v>1.010938018651697E-2</v>
      </c>
      <c r="X48" s="230">
        <v>9.148596465865251E-3</v>
      </c>
      <c r="Y48" s="230">
        <v>1.9519139777917839E-2</v>
      </c>
      <c r="DA48" s="71" t="s">
        <v>2268</v>
      </c>
    </row>
    <row r="49" spans="1:105" ht="12" customHeight="1" x14ac:dyDescent="0.25">
      <c r="A49" s="59" t="s">
        <v>159</v>
      </c>
      <c r="B49" s="230">
        <v>0.32225700037375937</v>
      </c>
      <c r="C49" s="230">
        <v>0.35246830583127869</v>
      </c>
      <c r="D49" s="230">
        <v>0.1070563223149891</v>
      </c>
      <c r="E49" s="230">
        <v>2.6708014940402019E-2</v>
      </c>
      <c r="F49" s="230">
        <v>2.6750541242573062E-2</v>
      </c>
      <c r="G49" s="230">
        <v>0.29537672575981461</v>
      </c>
      <c r="H49" s="230">
        <v>0.52998827333058651</v>
      </c>
      <c r="I49" s="230">
        <v>0.36831390161185468</v>
      </c>
      <c r="J49" s="230">
        <v>7.9776487468452006E-2</v>
      </c>
      <c r="K49" s="230">
        <v>2.660489271841333E-2</v>
      </c>
      <c r="L49" s="230">
        <v>0</v>
      </c>
      <c r="M49" s="230">
        <v>5.2303560820162118E-2</v>
      </c>
      <c r="N49" s="230">
        <v>0.23196765714276049</v>
      </c>
      <c r="O49" s="230">
        <v>2.6137561659429272E-2</v>
      </c>
      <c r="P49" s="230">
        <v>0.10505655145227689</v>
      </c>
      <c r="Q49" s="230">
        <v>0.24974121631280771</v>
      </c>
      <c r="R49" s="230">
        <v>0.13586057999764589</v>
      </c>
      <c r="S49" s="230">
        <v>8.5317297866383431E-3</v>
      </c>
      <c r="T49" s="230">
        <v>0.98724827722079744</v>
      </c>
      <c r="U49" s="230">
        <v>0.73069005407619925</v>
      </c>
      <c r="V49" s="230">
        <v>0.53043191455264682</v>
      </c>
      <c r="W49" s="230">
        <v>0.31145190499270359</v>
      </c>
      <c r="X49" s="230">
        <v>0.53650830165804964</v>
      </c>
      <c r="Y49" s="230">
        <v>5.2909709513534131E-2</v>
      </c>
      <c r="DA49" s="71" t="s">
        <v>2269</v>
      </c>
    </row>
    <row r="50" spans="1:105" ht="12" customHeight="1" x14ac:dyDescent="0.25">
      <c r="A50" s="59" t="s">
        <v>32</v>
      </c>
      <c r="B50" s="230">
        <v>9.7801072327092703E-2</v>
      </c>
      <c r="C50" s="230">
        <v>0.1726540073986462</v>
      </c>
      <c r="D50" s="230">
        <v>7.3050958008645625E-2</v>
      </c>
      <c r="E50" s="230">
        <v>0.21862752741989591</v>
      </c>
      <c r="F50" s="230">
        <v>0.17028948933772689</v>
      </c>
      <c r="G50" s="230">
        <v>0.122066460797223</v>
      </c>
      <c r="H50" s="230">
        <v>2.4065078071259509E-2</v>
      </c>
      <c r="I50" s="230">
        <v>2.387770250458901E-2</v>
      </c>
      <c r="J50" s="230">
        <v>2.4082073919208549E-2</v>
      </c>
      <c r="K50" s="230">
        <v>0</v>
      </c>
      <c r="L50" s="230">
        <v>0</v>
      </c>
      <c r="M50" s="230">
        <v>0</v>
      </c>
      <c r="N50" s="230">
        <v>0</v>
      </c>
      <c r="O50" s="230">
        <v>0</v>
      </c>
      <c r="P50" s="230">
        <v>0</v>
      </c>
      <c r="Q50" s="230">
        <v>0</v>
      </c>
      <c r="R50" s="230">
        <v>0</v>
      </c>
      <c r="S50" s="230">
        <v>0</v>
      </c>
      <c r="T50" s="230">
        <v>0</v>
      </c>
      <c r="U50" s="230">
        <v>0</v>
      </c>
      <c r="V50" s="230">
        <v>0</v>
      </c>
      <c r="W50" s="230">
        <v>0</v>
      </c>
      <c r="X50" s="230">
        <v>0</v>
      </c>
      <c r="Y50" s="230">
        <v>0</v>
      </c>
      <c r="DA50" s="71" t="s">
        <v>2270</v>
      </c>
    </row>
    <row r="51" spans="1:105" ht="12" customHeight="1" x14ac:dyDescent="0.25">
      <c r="A51" s="59" t="s">
        <v>35</v>
      </c>
      <c r="B51" s="230">
        <v>43.146255320432431</v>
      </c>
      <c r="C51" s="230">
        <v>41.239539314776941</v>
      </c>
      <c r="D51" s="230">
        <v>42.47253701922461</v>
      </c>
      <c r="E51" s="230">
        <v>40.839763384721763</v>
      </c>
      <c r="F51" s="230">
        <v>40.484027913077909</v>
      </c>
      <c r="G51" s="230">
        <v>39.198241295633977</v>
      </c>
      <c r="H51" s="230">
        <v>37.26802779900369</v>
      </c>
      <c r="I51" s="230">
        <v>36.467162882901299</v>
      </c>
      <c r="J51" s="230">
        <v>35.569141006768348</v>
      </c>
      <c r="K51" s="230">
        <v>30.7561214300523</v>
      </c>
      <c r="L51" s="230">
        <v>32.810928395013192</v>
      </c>
      <c r="M51" s="230">
        <v>34.99658159701157</v>
      </c>
      <c r="N51" s="230">
        <v>32.965303054116987</v>
      </c>
      <c r="O51" s="230">
        <v>32.88639396832744</v>
      </c>
      <c r="P51" s="230">
        <v>35.11098695462092</v>
      </c>
      <c r="Q51" s="230">
        <v>34.247733248893681</v>
      </c>
      <c r="R51" s="230">
        <v>34.388849342976393</v>
      </c>
      <c r="S51" s="230">
        <v>34.555771363724197</v>
      </c>
      <c r="T51" s="230">
        <v>35.205483321197008</v>
      </c>
      <c r="U51" s="230">
        <v>34.412743031485959</v>
      </c>
      <c r="V51" s="230">
        <v>34.077487176862853</v>
      </c>
      <c r="W51" s="230">
        <v>34.764532128371322</v>
      </c>
      <c r="X51" s="230">
        <v>33.108159261057331</v>
      </c>
      <c r="Y51" s="230">
        <v>32.124913433721638</v>
      </c>
      <c r="DA51" s="71" t="s">
        <v>2271</v>
      </c>
    </row>
    <row r="52" spans="1:105" ht="12" customHeight="1" x14ac:dyDescent="0.25">
      <c r="A52" s="165" t="s">
        <v>2191</v>
      </c>
      <c r="B52" s="346">
        <v>42.046187248723058</v>
      </c>
      <c r="C52" s="346">
        <v>40.345176194091223</v>
      </c>
      <c r="D52" s="346">
        <v>41.141032236360459</v>
      </c>
      <c r="E52" s="346">
        <v>39.437306917796633</v>
      </c>
      <c r="F52" s="346">
        <v>38.899260228795463</v>
      </c>
      <c r="G52" s="346">
        <v>37.93783361226734</v>
      </c>
      <c r="H52" s="346">
        <v>36.292294794847479</v>
      </c>
      <c r="I52" s="346">
        <v>35.714653565372899</v>
      </c>
      <c r="J52" s="346">
        <v>34.351070928966791</v>
      </c>
      <c r="K52" s="346">
        <v>29.633752851820489</v>
      </c>
      <c r="L52" s="346">
        <v>31.668523380571241</v>
      </c>
      <c r="M52" s="346">
        <v>33.557117976089479</v>
      </c>
      <c r="N52" s="346">
        <v>31.78001573627369</v>
      </c>
      <c r="O52" s="346">
        <v>31.462711546026132</v>
      </c>
      <c r="P52" s="346">
        <v>33.794986295737218</v>
      </c>
      <c r="Q52" s="346">
        <v>32.994627310821777</v>
      </c>
      <c r="R52" s="346">
        <v>32.980737176894429</v>
      </c>
      <c r="S52" s="346">
        <v>33.216691949565487</v>
      </c>
      <c r="T52" s="346">
        <v>34.558326954496003</v>
      </c>
      <c r="U52" s="346">
        <v>33.193191776336043</v>
      </c>
      <c r="V52" s="346">
        <v>32.60951050552201</v>
      </c>
      <c r="W52" s="346">
        <v>33.079483371659343</v>
      </c>
      <c r="X52" s="346">
        <v>31.621563848506849</v>
      </c>
      <c r="Y52" s="346">
        <v>30.23231499708141</v>
      </c>
      <c r="DA52" s="167" t="s">
        <v>2272</v>
      </c>
    </row>
    <row r="53" spans="1:105" ht="12" customHeight="1" x14ac:dyDescent="0.25">
      <c r="A53" s="64" t="s">
        <v>28</v>
      </c>
      <c r="B53" s="229">
        <v>0.49007321376933421</v>
      </c>
      <c r="C53" s="229">
        <v>0.4926733858533664</v>
      </c>
      <c r="D53" s="229">
        <v>0.53384025082475928</v>
      </c>
      <c r="E53" s="229">
        <v>0.38416640530970608</v>
      </c>
      <c r="F53" s="229">
        <v>0.24698364338769091</v>
      </c>
      <c r="G53" s="229">
        <v>0.27480435915597351</v>
      </c>
      <c r="H53" s="229">
        <v>0.45787242832632608</v>
      </c>
      <c r="I53" s="229">
        <v>0.83764014843937218</v>
      </c>
      <c r="J53" s="229">
        <v>0.54313993666850358</v>
      </c>
      <c r="K53" s="229">
        <v>0.50268300099622376</v>
      </c>
      <c r="L53" s="229">
        <v>0.50148092408208833</v>
      </c>
      <c r="M53" s="229">
        <v>0.44568980971791361</v>
      </c>
      <c r="N53" s="229">
        <v>0.51819645855008545</v>
      </c>
      <c r="O53" s="229">
        <v>0.39085702821873769</v>
      </c>
      <c r="P53" s="229">
        <v>0.47727910166777981</v>
      </c>
      <c r="Q53" s="229">
        <v>0.35635185069974851</v>
      </c>
      <c r="R53" s="229">
        <v>0.39228852419948851</v>
      </c>
      <c r="S53" s="229">
        <v>0.4986855830787072</v>
      </c>
      <c r="T53" s="229">
        <v>0.41167343990763439</v>
      </c>
      <c r="U53" s="229">
        <v>0.41590524243646232</v>
      </c>
      <c r="V53" s="229">
        <v>0.29923752784452567</v>
      </c>
      <c r="W53" s="229">
        <v>0.3157087368291156</v>
      </c>
      <c r="X53" s="229">
        <v>0.17326428490837681</v>
      </c>
      <c r="Y53" s="229">
        <v>0.1426496134560207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2.5180997463653512E-2</v>
      </c>
      <c r="K55" s="229">
        <v>0</v>
      </c>
      <c r="L55" s="229">
        <v>7.5563307227195689E-2</v>
      </c>
      <c r="M55" s="229">
        <v>2.5183130865927619E-2</v>
      </c>
      <c r="N55" s="229">
        <v>2.5323213198571181E-2</v>
      </c>
      <c r="O55" s="229">
        <v>2.5239801650214579E-2</v>
      </c>
      <c r="P55" s="229">
        <v>2.5120853603960991E-2</v>
      </c>
      <c r="Q55" s="229">
        <v>1.2755493869395481E-2</v>
      </c>
      <c r="R55" s="229">
        <v>1.7179282467267631E-2</v>
      </c>
      <c r="S55" s="229">
        <v>2.238105065671378E-2</v>
      </c>
      <c r="T55" s="229">
        <v>1.329300682601587E-2</v>
      </c>
      <c r="U55" s="229">
        <v>1.1078201702479E-2</v>
      </c>
      <c r="V55" s="229">
        <v>1.0641750692178171E-2</v>
      </c>
      <c r="W55" s="229">
        <v>9.2531725778840813E-3</v>
      </c>
      <c r="X55" s="229">
        <v>8.3368032444085024E-3</v>
      </c>
      <c r="Y55" s="229">
        <v>1.7730746264173959E-2</v>
      </c>
      <c r="DA55" s="73" t="s">
        <v>2275</v>
      </c>
    </row>
    <row r="56" spans="1:105" ht="12" customHeight="1" x14ac:dyDescent="0.25">
      <c r="A56" s="64" t="s">
        <v>159</v>
      </c>
      <c r="B56" s="229">
        <v>0.2672472359464641</v>
      </c>
      <c r="C56" s="229">
        <v>0.29129204486386828</v>
      </c>
      <c r="D56" s="229">
        <v>8.9637540975200963E-2</v>
      </c>
      <c r="E56" s="229">
        <v>2.246840289136124E-2</v>
      </c>
      <c r="F56" s="229">
        <v>2.2473412987257541E-2</v>
      </c>
      <c r="G56" s="229">
        <v>0.24761180621897161</v>
      </c>
      <c r="H56" s="229">
        <v>0.4551411465341515</v>
      </c>
      <c r="I56" s="229">
        <v>0.32075108012320908</v>
      </c>
      <c r="J56" s="229">
        <v>6.8716925752761684E-2</v>
      </c>
      <c r="K56" s="229">
        <v>2.297511256895934E-2</v>
      </c>
      <c r="L56" s="229">
        <v>0</v>
      </c>
      <c r="M56" s="229">
        <v>4.5809263891956713E-2</v>
      </c>
      <c r="N56" s="229">
        <v>0.20740553639568041</v>
      </c>
      <c r="O56" s="229">
        <v>2.2963905308555001E-2</v>
      </c>
      <c r="P56" s="229">
        <v>9.13623278924552E-2</v>
      </c>
      <c r="Q56" s="229">
        <v>0.21609875213017629</v>
      </c>
      <c r="R56" s="229">
        <v>0.11919848980724319</v>
      </c>
      <c r="S56" s="229">
        <v>7.3832478293802866E-3</v>
      </c>
      <c r="T56" s="229">
        <v>0.87139736990817362</v>
      </c>
      <c r="U56" s="229">
        <v>0.68924114293550365</v>
      </c>
      <c r="V56" s="229">
        <v>0.49674875589353717</v>
      </c>
      <c r="W56" s="229">
        <v>0.29049488332702889</v>
      </c>
      <c r="X56" s="229">
        <v>0.49819904374121299</v>
      </c>
      <c r="Y56" s="229">
        <v>4.8975973924245547E-2</v>
      </c>
      <c r="DA56" s="73" t="s">
        <v>2276</v>
      </c>
    </row>
    <row r="57" spans="1:105" ht="12" customHeight="1" x14ac:dyDescent="0.25">
      <c r="A57" s="64" t="s">
        <v>32</v>
      </c>
      <c r="B57" s="229">
        <v>7.8630650440116967E-2</v>
      </c>
      <c r="C57" s="229">
        <v>0.1383319840843486</v>
      </c>
      <c r="D57" s="229">
        <v>5.9298119300964278E-2</v>
      </c>
      <c r="E57" s="229">
        <v>0.17830881968932699</v>
      </c>
      <c r="F57" s="229">
        <v>0.1386952833550022</v>
      </c>
      <c r="G57" s="229">
        <v>9.9203916627043559E-2</v>
      </c>
      <c r="H57" s="229">
        <v>2.0035699228429321E-2</v>
      </c>
      <c r="I57" s="229">
        <v>2.0159508665597049E-2</v>
      </c>
      <c r="J57" s="229">
        <v>2.0110371165611471E-2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2.6771399515572222E-2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1.8739085193830191E-3</v>
      </c>
      <c r="U58" s="229">
        <v>1.0577073146395589E-3</v>
      </c>
      <c r="V58" s="229">
        <v>1.2969772568520801E-4</v>
      </c>
      <c r="W58" s="229">
        <v>1.2522539031676379E-4</v>
      </c>
      <c r="X58" s="229">
        <v>5.0537389663553897E-4</v>
      </c>
      <c r="Y58" s="229">
        <v>1.028637134746244E-4</v>
      </c>
      <c r="DA58" s="73" t="s">
        <v>2278</v>
      </c>
    </row>
    <row r="59" spans="1:105" ht="12" customHeight="1" x14ac:dyDescent="0.25">
      <c r="A59" s="64" t="s">
        <v>35</v>
      </c>
      <c r="B59" s="229">
        <v>35.029022267781471</v>
      </c>
      <c r="C59" s="229">
        <v>33.365405156252393</v>
      </c>
      <c r="D59" s="229">
        <v>34.814475927177988</v>
      </c>
      <c r="E59" s="229">
        <v>33.634722893728359</v>
      </c>
      <c r="F59" s="229">
        <v>33.296165332003739</v>
      </c>
      <c r="G59" s="229">
        <v>32.168862366218882</v>
      </c>
      <c r="H59" s="229">
        <v>31.33215700035127</v>
      </c>
      <c r="I59" s="229">
        <v>31.090380537454909</v>
      </c>
      <c r="J59" s="229">
        <v>29.99412747556137</v>
      </c>
      <c r="K59" s="229">
        <v>26.001700244079871</v>
      </c>
      <c r="L59" s="229">
        <v>27.590840265824891</v>
      </c>
      <c r="M59" s="229">
        <v>30.006941138750729</v>
      </c>
      <c r="N59" s="229">
        <v>28.855195826982911</v>
      </c>
      <c r="O59" s="229">
        <v>28.285963505972159</v>
      </c>
      <c r="P59" s="229">
        <v>29.892421540146142</v>
      </c>
      <c r="Q59" s="229">
        <v>29.011348306513391</v>
      </c>
      <c r="R59" s="229">
        <v>29.537176476705621</v>
      </c>
      <c r="S59" s="229">
        <v>29.275545120046161</v>
      </c>
      <c r="T59" s="229">
        <v>30.421051104110191</v>
      </c>
      <c r="U59" s="229">
        <v>31.778349272411791</v>
      </c>
      <c r="V59" s="229">
        <v>31.24271370847023</v>
      </c>
      <c r="W59" s="229">
        <v>31.74372799248918</v>
      </c>
      <c r="X59" s="229">
        <v>30.097853454957971</v>
      </c>
      <c r="Y59" s="229">
        <v>29.111441743802811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2281</v>
      </c>
    </row>
    <row r="62" spans="1:105" ht="12" customHeight="1" x14ac:dyDescent="0.25">
      <c r="A62" s="64" t="s">
        <v>39</v>
      </c>
      <c r="B62" s="229">
        <v>6.1812138807856707</v>
      </c>
      <c r="C62" s="229">
        <v>6.0574736230372439</v>
      </c>
      <c r="D62" s="229">
        <v>5.6437803980815424</v>
      </c>
      <c r="E62" s="229">
        <v>5.2176403961778783</v>
      </c>
      <c r="F62" s="229">
        <v>5.1949425570617711</v>
      </c>
      <c r="G62" s="229">
        <v>5.1473511640464764</v>
      </c>
      <c r="H62" s="229">
        <v>4.0270885204072968</v>
      </c>
      <c r="I62" s="229">
        <v>3.4457222906898171</v>
      </c>
      <c r="J62" s="229">
        <v>3.6997952223548851</v>
      </c>
      <c r="K62" s="229">
        <v>3.0796230946598651</v>
      </c>
      <c r="L62" s="229">
        <v>3.500638883437063</v>
      </c>
      <c r="M62" s="229">
        <v>3.0334946328629488</v>
      </c>
      <c r="N62" s="229">
        <v>2.1738947011464469</v>
      </c>
      <c r="O62" s="229">
        <v>2.7376873048764669</v>
      </c>
      <c r="P62" s="229">
        <v>3.308802472426887</v>
      </c>
      <c r="Q62" s="229">
        <v>3.3980729076090719</v>
      </c>
      <c r="R62" s="229">
        <v>2.914894403714809</v>
      </c>
      <c r="S62" s="229">
        <v>3.4126969479545322</v>
      </c>
      <c r="T62" s="229">
        <v>2.8390381252246049</v>
      </c>
      <c r="U62" s="229">
        <v>0.29756020953516199</v>
      </c>
      <c r="V62" s="229">
        <v>0.56003906489584665</v>
      </c>
      <c r="W62" s="229">
        <v>0.7201733610458072</v>
      </c>
      <c r="X62" s="229">
        <v>0.84340488775824463</v>
      </c>
      <c r="Y62" s="229">
        <v>0.91141405592068236</v>
      </c>
      <c r="DA62" s="73" t="s">
        <v>2282</v>
      </c>
    </row>
    <row r="63" spans="1:105" ht="12" customHeight="1" x14ac:dyDescent="0.25">
      <c r="A63" s="166" t="s">
        <v>2203</v>
      </c>
      <c r="B63" s="347">
        <v>4.6845039419964927</v>
      </c>
      <c r="C63" s="347">
        <v>4.9312127759230497</v>
      </c>
      <c r="D63" s="347">
        <v>4.8744371255318102</v>
      </c>
      <c r="E63" s="347">
        <v>4.7808248903103658</v>
      </c>
      <c r="F63" s="347">
        <v>4.733839538934296</v>
      </c>
      <c r="G63" s="347">
        <v>4.7366686493080996</v>
      </c>
      <c r="H63" s="347">
        <v>4.9066410976722654</v>
      </c>
      <c r="I63" s="347">
        <v>5.0866601897636299</v>
      </c>
      <c r="J63" s="347">
        <v>4.8372617672706841</v>
      </c>
      <c r="K63" s="347">
        <v>4.2876245115661629</v>
      </c>
      <c r="L63" s="347">
        <v>4.4948639615513457</v>
      </c>
      <c r="M63" s="347">
        <v>4.5769971983779723</v>
      </c>
      <c r="N63" s="347">
        <v>4.4750938844837549</v>
      </c>
      <c r="O63" s="347">
        <v>4.3892403401172588</v>
      </c>
      <c r="P63" s="347">
        <v>4.5281418593221767</v>
      </c>
      <c r="Q63" s="347">
        <v>4.5513010643883423</v>
      </c>
      <c r="R63" s="347">
        <v>4.7475712518457183</v>
      </c>
      <c r="S63" s="347">
        <v>4.8145646347127773</v>
      </c>
      <c r="T63" s="347">
        <v>4.8569176850975682</v>
      </c>
      <c r="U63" s="347">
        <v>4.8225028924485764</v>
      </c>
      <c r="V63" s="347">
        <v>4.7835508212178723</v>
      </c>
      <c r="W63" s="347">
        <v>4.67252039406252</v>
      </c>
      <c r="X63" s="347">
        <v>4.6886669509540493</v>
      </c>
      <c r="Y63" s="347">
        <v>4.6947986061066054</v>
      </c>
      <c r="DA63" s="168" t="s">
        <v>2283</v>
      </c>
    </row>
    <row r="64" spans="1:105" ht="12" customHeight="1" x14ac:dyDescent="0.25">
      <c r="A64" s="60" t="s">
        <v>2205</v>
      </c>
      <c r="B64" s="262">
        <v>5.4424575552139682</v>
      </c>
      <c r="C64" s="262">
        <v>5.7290839245728051</v>
      </c>
      <c r="D64" s="262">
        <v>5.6631219633384866</v>
      </c>
      <c r="E64" s="262">
        <v>5.5543632509647107</v>
      </c>
      <c r="F64" s="262">
        <v>5.4997756609557484</v>
      </c>
      <c r="G64" s="262">
        <v>5.5030625219167151</v>
      </c>
      <c r="H64" s="262">
        <v>5.7005365441892861</v>
      </c>
      <c r="I64" s="262">
        <v>5.9096827590215559</v>
      </c>
      <c r="J64" s="262">
        <v>5.6199316251636784</v>
      </c>
      <c r="K64" s="262">
        <v>4.9813629587743744</v>
      </c>
      <c r="L64" s="262">
        <v>5.222133790494401</v>
      </c>
      <c r="M64" s="262">
        <v>5.3175562003879753</v>
      </c>
      <c r="N64" s="262">
        <v>5.1991649112628009</v>
      </c>
      <c r="O64" s="262">
        <v>5.0994202473741854</v>
      </c>
      <c r="P64" s="262">
        <v>5.2607960583432574</v>
      </c>
      <c r="Q64" s="262">
        <v>5.2877024271169359</v>
      </c>
      <c r="R64" s="262">
        <v>5.515729167582311</v>
      </c>
      <c r="S64" s="262">
        <v>5.5935620923164437</v>
      </c>
      <c r="T64" s="262">
        <v>5.6427678741680918</v>
      </c>
      <c r="U64" s="262">
        <v>5.6027847616373334</v>
      </c>
      <c r="V64" s="262">
        <v>5.5575302380024514</v>
      </c>
      <c r="W64" s="262">
        <v>5.4285350669848897</v>
      </c>
      <c r="X64" s="262">
        <v>5.4472941397988066</v>
      </c>
      <c r="Y64" s="262">
        <v>5.4544178979008811</v>
      </c>
      <c r="DA64" s="72" t="s">
        <v>2284</v>
      </c>
    </row>
    <row r="65" spans="1:105" ht="12" customHeight="1" x14ac:dyDescent="0.25">
      <c r="A65" s="101" t="s">
        <v>2207</v>
      </c>
      <c r="B65" s="278">
        <v>1.8417567848159939</v>
      </c>
      <c r="C65" s="278">
        <v>1.9387526832898521</v>
      </c>
      <c r="D65" s="278">
        <v>1.916430802336148</v>
      </c>
      <c r="E65" s="278">
        <v>1.879626271590592</v>
      </c>
      <c r="F65" s="278">
        <v>1.8611535387771869</v>
      </c>
      <c r="G65" s="278">
        <v>1.862265830129797</v>
      </c>
      <c r="H65" s="278">
        <v>1.9290920968770651</v>
      </c>
      <c r="I65" s="278">
        <v>1.999868296099214</v>
      </c>
      <c r="J65" s="278">
        <v>1.9018149605836021</v>
      </c>
      <c r="K65" s="278">
        <v>1.6857199038997539</v>
      </c>
      <c r="L65" s="278">
        <v>1.7671980428484579</v>
      </c>
      <c r="M65" s="278">
        <v>1.7994894974095721</v>
      </c>
      <c r="N65" s="278">
        <v>1.759425251102219</v>
      </c>
      <c r="O65" s="278">
        <v>1.725671122640519</v>
      </c>
      <c r="P65" s="278">
        <v>1.780281561351746</v>
      </c>
      <c r="Q65" s="278">
        <v>1.7893868206470089</v>
      </c>
      <c r="R65" s="278">
        <v>1.8665522908617</v>
      </c>
      <c r="S65" s="278">
        <v>1.892891369440977</v>
      </c>
      <c r="T65" s="278">
        <v>1.9095428695506329</v>
      </c>
      <c r="U65" s="278">
        <v>1.8960123701329501</v>
      </c>
      <c r="V65" s="278">
        <v>1.880697996965573</v>
      </c>
      <c r="W65" s="278">
        <v>1.837045340234702</v>
      </c>
      <c r="X65" s="278">
        <v>1.843393510942765</v>
      </c>
      <c r="Y65" s="278">
        <v>1.845804228837169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112.1031735344353</v>
      </c>
      <c r="C66" s="261">
        <f t="shared" si="3"/>
        <v>115.40053178461125</v>
      </c>
      <c r="D66" s="261">
        <f t="shared" si="3"/>
        <v>114.94396324497595</v>
      </c>
      <c r="E66" s="261">
        <f t="shared" si="3"/>
        <v>112.1388651648162</v>
      </c>
      <c r="F66" s="261">
        <f t="shared" si="3"/>
        <v>110.91911683168222</v>
      </c>
      <c r="G66" s="261">
        <f t="shared" si="3"/>
        <v>110.3290310953512</v>
      </c>
      <c r="H66" s="261">
        <f t="shared" si="3"/>
        <v>112.36898311995827</v>
      </c>
      <c r="I66" s="261">
        <f t="shared" si="3"/>
        <v>115.2833978442858</v>
      </c>
      <c r="J66" s="261">
        <f t="shared" si="3"/>
        <v>109.83582379047134</v>
      </c>
      <c r="K66" s="261">
        <f t="shared" si="3"/>
        <v>96.820384239230151</v>
      </c>
      <c r="L66" s="261">
        <f t="shared" si="3"/>
        <v>101.88459415168043</v>
      </c>
      <c r="M66" s="261">
        <f t="shared" si="3"/>
        <v>104.66324861480169</v>
      </c>
      <c r="N66" s="261">
        <f t="shared" si="3"/>
        <v>101.70340071544115</v>
      </c>
      <c r="O66" s="261">
        <f t="shared" si="3"/>
        <v>99.893660062318446</v>
      </c>
      <c r="P66" s="261">
        <f t="shared" si="3"/>
        <v>103.93067331788734</v>
      </c>
      <c r="Q66" s="261">
        <f t="shared" si="3"/>
        <v>103.79223442906657</v>
      </c>
      <c r="R66" s="261">
        <f t="shared" si="3"/>
        <v>107.34238482821178</v>
      </c>
      <c r="S66" s="261">
        <f t="shared" si="3"/>
        <v>108.67667835577218</v>
      </c>
      <c r="T66" s="261">
        <f t="shared" si="3"/>
        <v>110.39370403940008</v>
      </c>
      <c r="U66" s="261">
        <f t="shared" si="3"/>
        <v>109.01980818521999</v>
      </c>
      <c r="V66" s="261">
        <f t="shared" si="3"/>
        <v>107.89477968155484</v>
      </c>
      <c r="W66" s="261">
        <f t="shared" si="3"/>
        <v>106.2061099344586</v>
      </c>
      <c r="X66" s="261">
        <f t="shared" si="3"/>
        <v>105.49482113505721</v>
      </c>
      <c r="Y66" s="261">
        <f t="shared" si="3"/>
        <v>104.64915739962092</v>
      </c>
      <c r="DA66" s="70"/>
    </row>
    <row r="67" spans="1:105" ht="12" customHeight="1" x14ac:dyDescent="0.25">
      <c r="A67" s="165" t="s">
        <v>2210</v>
      </c>
      <c r="B67" s="346">
        <v>20.11605647395055</v>
      </c>
      <c r="C67" s="346">
        <v>19.306445243914791</v>
      </c>
      <c r="D67" s="346">
        <v>19.718847881693371</v>
      </c>
      <c r="E67" s="346">
        <v>18.914617358649469</v>
      </c>
      <c r="F67" s="346">
        <v>18.6394071435979</v>
      </c>
      <c r="G67" s="346">
        <v>18.17965057596766</v>
      </c>
      <c r="H67" s="346">
        <v>17.479278062535279</v>
      </c>
      <c r="I67" s="346">
        <v>17.27191820401665</v>
      </c>
      <c r="J67" s="346">
        <v>16.556844570625159</v>
      </c>
      <c r="K67" s="346">
        <v>14.293652924431409</v>
      </c>
      <c r="L67" s="346">
        <v>15.25550916013812</v>
      </c>
      <c r="M67" s="346">
        <v>16.20447258131933</v>
      </c>
      <c r="N67" s="346">
        <v>15.40810377342174</v>
      </c>
      <c r="O67" s="346">
        <v>15.198840828914189</v>
      </c>
      <c r="P67" s="346">
        <v>16.30383804729405</v>
      </c>
      <c r="Q67" s="346">
        <v>15.900549387216961</v>
      </c>
      <c r="R67" s="346">
        <v>15.931095340012449</v>
      </c>
      <c r="S67" s="346">
        <v>16.018694833437539</v>
      </c>
      <c r="T67" s="346">
        <v>16.722944199896482</v>
      </c>
      <c r="U67" s="346">
        <v>16.223793091098791</v>
      </c>
      <c r="V67" s="346">
        <v>15.90773524510943</v>
      </c>
      <c r="W67" s="346">
        <v>16.123065956842868</v>
      </c>
      <c r="X67" s="346">
        <v>15.396636620148801</v>
      </c>
      <c r="Y67" s="346">
        <v>14.70262233750338</v>
      </c>
      <c r="DA67" s="167" t="s">
        <v>2286</v>
      </c>
    </row>
    <row r="68" spans="1:105" ht="12" customHeight="1" x14ac:dyDescent="0.25">
      <c r="A68" s="165" t="s">
        <v>2212</v>
      </c>
      <c r="B68" s="346">
        <v>7.9200574318924311</v>
      </c>
      <c r="C68" s="346">
        <v>7.599645377280341</v>
      </c>
      <c r="D68" s="346">
        <v>7.7495573187604183</v>
      </c>
      <c r="E68" s="346">
        <v>7.428633990055876</v>
      </c>
      <c r="F68" s="346">
        <v>7.3272844752301687</v>
      </c>
      <c r="G68" s="346">
        <v>7.1461847247484203</v>
      </c>
      <c r="H68" s="346">
        <v>6.8362217342094942</v>
      </c>
      <c r="I68" s="346">
        <v>6.7274139679926783</v>
      </c>
      <c r="J68" s="346">
        <v>6.4705618370352944</v>
      </c>
      <c r="K68" s="346">
        <v>5.5819811466033054</v>
      </c>
      <c r="L68" s="346">
        <v>5.9652620218250529</v>
      </c>
      <c r="M68" s="346">
        <v>6.3210083722273822</v>
      </c>
      <c r="N68" s="346">
        <v>5.9862633519850741</v>
      </c>
      <c r="O68" s="346">
        <v>5.9264941416337287</v>
      </c>
      <c r="P68" s="346">
        <v>6.3658145931028551</v>
      </c>
      <c r="Q68" s="346">
        <v>6.2150544518999498</v>
      </c>
      <c r="R68" s="346">
        <v>6.2124380277806681</v>
      </c>
      <c r="S68" s="346">
        <v>6.2568838021342223</v>
      </c>
      <c r="T68" s="346">
        <v>6.5096017532014612</v>
      </c>
      <c r="U68" s="346">
        <v>6.2524571767059571</v>
      </c>
      <c r="V68" s="346">
        <v>6.1425116741703487</v>
      </c>
      <c r="W68" s="346">
        <v>6.2310384190383186</v>
      </c>
      <c r="X68" s="346">
        <v>5.95641645899852</v>
      </c>
      <c r="Y68" s="346">
        <v>5.6947296947410964</v>
      </c>
      <c r="DA68" s="167" t="s">
        <v>2287</v>
      </c>
    </row>
    <row r="69" spans="1:105" ht="12" customHeight="1" x14ac:dyDescent="0.25">
      <c r="A69" s="64" t="s">
        <v>28</v>
      </c>
      <c r="B69" s="229">
        <v>9.2312959934389816E-2</v>
      </c>
      <c r="C69" s="229">
        <v>9.2802743041631344E-2</v>
      </c>
      <c r="D69" s="229">
        <v>0.1005571663603424</v>
      </c>
      <c r="E69" s="229">
        <v>7.2363755016786754E-2</v>
      </c>
      <c r="F69" s="229">
        <v>4.6523234765548413E-2</v>
      </c>
      <c r="G69" s="229">
        <v>5.1763702001679207E-2</v>
      </c>
      <c r="H69" s="229">
        <v>8.6247438022687431E-2</v>
      </c>
      <c r="I69" s="229">
        <v>0.15778263183899541</v>
      </c>
      <c r="J69" s="229">
        <v>0.10230890773811149</v>
      </c>
      <c r="K69" s="229">
        <v>9.4688210713970142E-2</v>
      </c>
      <c r="L69" s="229">
        <v>9.4461780713523555E-2</v>
      </c>
      <c r="M69" s="229">
        <v>8.3952651138000323E-2</v>
      </c>
      <c r="N69" s="229">
        <v>9.7610413244891434E-2</v>
      </c>
      <c r="O69" s="229">
        <v>7.3624038556438107E-2</v>
      </c>
      <c r="P69" s="229">
        <v>8.9902988679803356E-2</v>
      </c>
      <c r="Q69" s="229">
        <v>6.7124448331254569E-2</v>
      </c>
      <c r="R69" s="229">
        <v>7.3893683228712509E-2</v>
      </c>
      <c r="S69" s="229">
        <v>9.3935234485739857E-2</v>
      </c>
      <c r="T69" s="229">
        <v>7.7545135495066864E-2</v>
      </c>
      <c r="U69" s="229">
        <v>7.834226173318401E-2</v>
      </c>
      <c r="V69" s="229">
        <v>5.6366071726946673E-2</v>
      </c>
      <c r="W69" s="229">
        <v>5.9468681729584083E-2</v>
      </c>
      <c r="X69" s="229">
        <v>3.2637039816536352E-2</v>
      </c>
      <c r="Y69" s="229">
        <v>2.687028729919503E-2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4.743234979303154E-3</v>
      </c>
      <c r="K71" s="229">
        <v>0</v>
      </c>
      <c r="L71" s="229">
        <v>1.423353155526123E-2</v>
      </c>
      <c r="M71" s="229">
        <v>4.7436368390112961E-3</v>
      </c>
      <c r="N71" s="229">
        <v>4.7700235387890316E-3</v>
      </c>
      <c r="O71" s="229">
        <v>4.7543116681844633E-3</v>
      </c>
      <c r="P71" s="229">
        <v>4.7319059420203521E-3</v>
      </c>
      <c r="Q71" s="229">
        <v>2.4026969061465178E-3</v>
      </c>
      <c r="R71" s="229">
        <v>3.2359867251362849E-3</v>
      </c>
      <c r="S71" s="229">
        <v>4.2158211763338987E-3</v>
      </c>
      <c r="T71" s="229">
        <v>2.5039458841248732E-3</v>
      </c>
      <c r="U71" s="229">
        <v>2.0867526752592022E-3</v>
      </c>
      <c r="V71" s="229">
        <v>2.0045402965875778E-3</v>
      </c>
      <c r="W71" s="229">
        <v>1.7429798761665299E-3</v>
      </c>
      <c r="X71" s="229">
        <v>1.57036737013789E-3</v>
      </c>
      <c r="Y71" s="229">
        <v>3.3398635622266738E-3</v>
      </c>
      <c r="DA71" s="73" t="s">
        <v>2290</v>
      </c>
    </row>
    <row r="72" spans="1:105" ht="12" customHeight="1" x14ac:dyDescent="0.25">
      <c r="A72" s="64" t="s">
        <v>159</v>
      </c>
      <c r="B72" s="229">
        <v>5.0340199568863063E-2</v>
      </c>
      <c r="C72" s="229">
        <v>5.4869415653027817E-2</v>
      </c>
      <c r="D72" s="229">
        <v>1.6884633757101569E-2</v>
      </c>
      <c r="E72" s="229">
        <v>4.2322753368769124E-3</v>
      </c>
      <c r="F72" s="229">
        <v>4.2332190668518356E-3</v>
      </c>
      <c r="G72" s="229">
        <v>4.6641559066177452E-2</v>
      </c>
      <c r="H72" s="229">
        <v>8.5732958349923255E-2</v>
      </c>
      <c r="I72" s="229">
        <v>6.041848600658787E-2</v>
      </c>
      <c r="J72" s="229">
        <v>1.2943908452043761E-2</v>
      </c>
      <c r="K72" s="229">
        <v>4.3277220351502351E-3</v>
      </c>
      <c r="L72" s="229">
        <v>0</v>
      </c>
      <c r="M72" s="229">
        <v>8.6288918134433713E-3</v>
      </c>
      <c r="N72" s="229">
        <v>3.9068078877856703E-2</v>
      </c>
      <c r="O72" s="229">
        <v>4.3256109722485869E-3</v>
      </c>
      <c r="P72" s="229">
        <v>1.720952436755389E-2</v>
      </c>
      <c r="Q72" s="229">
        <v>4.0705582118703558E-2</v>
      </c>
      <c r="R72" s="229">
        <v>2.245290112712614E-2</v>
      </c>
      <c r="S72" s="229">
        <v>1.3907502836505809E-3</v>
      </c>
      <c r="T72" s="229">
        <v>0.16414133283588869</v>
      </c>
      <c r="U72" s="229">
        <v>0.12982935656402839</v>
      </c>
      <c r="V72" s="229">
        <v>9.3570402772189809E-2</v>
      </c>
      <c r="W72" s="229">
        <v>5.4719257801213193E-2</v>
      </c>
      <c r="X72" s="229">
        <v>9.3843587186710473E-2</v>
      </c>
      <c r="Y72" s="229">
        <v>9.225391210107195E-3</v>
      </c>
      <c r="DA72" s="73" t="s">
        <v>2291</v>
      </c>
    </row>
    <row r="73" spans="1:105" ht="12" customHeight="1" x14ac:dyDescent="0.25">
      <c r="A73" s="64" t="s">
        <v>32</v>
      </c>
      <c r="B73" s="229">
        <v>1.481131365631012E-2</v>
      </c>
      <c r="C73" s="229">
        <v>2.6056994231954862E-2</v>
      </c>
      <c r="D73" s="229">
        <v>1.1169728843394931E-2</v>
      </c>
      <c r="E73" s="229">
        <v>3.3587256894388462E-2</v>
      </c>
      <c r="F73" s="229">
        <v>2.6125427335568281E-2</v>
      </c>
      <c r="G73" s="229">
        <v>1.868661033417995E-2</v>
      </c>
      <c r="H73" s="229">
        <v>3.77403752779278E-3</v>
      </c>
      <c r="I73" s="229">
        <v>3.797358973021052E-3</v>
      </c>
      <c r="J73" s="229">
        <v>3.788103155849252E-3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5.0428120971160971E-3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3.5297999811092872E-4</v>
      </c>
      <c r="U74" s="229">
        <v>1.99235726857313E-4</v>
      </c>
      <c r="V74" s="229">
        <v>2.4430596527961621E-5</v>
      </c>
      <c r="W74" s="229">
        <v>2.3588162164930571E-5</v>
      </c>
      <c r="X74" s="229">
        <v>9.5195083022760812E-5</v>
      </c>
      <c r="Y74" s="229">
        <v>1.9375990349790741E-5</v>
      </c>
      <c r="DA74" s="73" t="s">
        <v>2293</v>
      </c>
    </row>
    <row r="75" spans="1:105" ht="12" customHeight="1" x14ac:dyDescent="0.25">
      <c r="A75" s="64" t="s">
        <v>35</v>
      </c>
      <c r="B75" s="229">
        <v>6.5982645822967863</v>
      </c>
      <c r="C75" s="229">
        <v>6.284896262119565</v>
      </c>
      <c r="D75" s="229">
        <v>6.557851421185882</v>
      </c>
      <c r="E75" s="229">
        <v>6.3356264730568661</v>
      </c>
      <c r="F75" s="229">
        <v>6.2718538575519496</v>
      </c>
      <c r="G75" s="229">
        <v>6.059508700562005</v>
      </c>
      <c r="H75" s="229">
        <v>5.9019021496506534</v>
      </c>
      <c r="I75" s="229">
        <v>5.85635976882807</v>
      </c>
      <c r="J75" s="229">
        <v>5.6498633471971553</v>
      </c>
      <c r="K75" s="229">
        <v>4.8978271927906674</v>
      </c>
      <c r="L75" s="229">
        <v>5.1971665874684003</v>
      </c>
      <c r="M75" s="229">
        <v>5.6522770012051247</v>
      </c>
      <c r="N75" s="229">
        <v>5.4353277458028764</v>
      </c>
      <c r="O75" s="229">
        <v>5.3281039291027863</v>
      </c>
      <c r="P75" s="229">
        <v>5.6307054424651994</v>
      </c>
      <c r="Q75" s="229">
        <v>5.4647415092601417</v>
      </c>
      <c r="R75" s="229">
        <v>5.5637894748365158</v>
      </c>
      <c r="S75" s="229">
        <v>5.5145071140253172</v>
      </c>
      <c r="T75" s="229">
        <v>5.7302810944030256</v>
      </c>
      <c r="U75" s="229">
        <v>5.9859494474349084</v>
      </c>
      <c r="V75" s="229">
        <v>5.8850541057506236</v>
      </c>
      <c r="W75" s="229">
        <v>5.9794279875048844</v>
      </c>
      <c r="X75" s="229">
        <v>5.6694017588286476</v>
      </c>
      <c r="Y75" s="229">
        <v>5.4835956747329391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2296</v>
      </c>
    </row>
    <row r="78" spans="1:105" ht="12" customHeight="1" x14ac:dyDescent="0.25">
      <c r="A78" s="64" t="s">
        <v>39</v>
      </c>
      <c r="B78" s="229">
        <v>1.1643283764360819</v>
      </c>
      <c r="C78" s="229">
        <v>1.1410199622341619</v>
      </c>
      <c r="D78" s="229">
        <v>1.063094368613698</v>
      </c>
      <c r="E78" s="229">
        <v>0.98282422975095751</v>
      </c>
      <c r="F78" s="229">
        <v>0.97854873651025032</v>
      </c>
      <c r="G78" s="229">
        <v>0.96958415278437793</v>
      </c>
      <c r="H78" s="229">
        <v>0.75856515065843788</v>
      </c>
      <c r="I78" s="229">
        <v>0.64905572234600417</v>
      </c>
      <c r="J78" s="229">
        <v>0.69691433551283155</v>
      </c>
      <c r="K78" s="229">
        <v>0.58009520896640132</v>
      </c>
      <c r="L78" s="229">
        <v>0.6594001220878678</v>
      </c>
      <c r="M78" s="229">
        <v>0.57140619123180203</v>
      </c>
      <c r="N78" s="229">
        <v>0.40948709052066051</v>
      </c>
      <c r="O78" s="229">
        <v>0.51568625133407131</v>
      </c>
      <c r="P78" s="229">
        <v>0.62326473164827778</v>
      </c>
      <c r="Q78" s="229">
        <v>0.6400802152837034</v>
      </c>
      <c r="R78" s="229">
        <v>0.54906598186317723</v>
      </c>
      <c r="S78" s="229">
        <v>0.64283488216318052</v>
      </c>
      <c r="T78" s="229">
        <v>0.53477726458524388</v>
      </c>
      <c r="U78" s="229">
        <v>5.6050122571720283E-2</v>
      </c>
      <c r="V78" s="229">
        <v>0.1054921230274725</v>
      </c>
      <c r="W78" s="229">
        <v>0.13565592396430709</v>
      </c>
      <c r="X78" s="229">
        <v>0.15886851071346439</v>
      </c>
      <c r="Y78" s="229">
        <v>0.17167910194627811</v>
      </c>
      <c r="DA78" s="73" t="s">
        <v>2297</v>
      </c>
    </row>
    <row r="79" spans="1:105" ht="12" customHeight="1" x14ac:dyDescent="0.25">
      <c r="A79" s="165" t="s">
        <v>2224</v>
      </c>
      <c r="B79" s="346">
        <v>84.067059628592318</v>
      </c>
      <c r="C79" s="346">
        <v>88.494441163416113</v>
      </c>
      <c r="D79" s="346">
        <v>87.47555804452216</v>
      </c>
      <c r="E79" s="346">
        <v>85.795613816110858</v>
      </c>
      <c r="F79" s="346">
        <v>84.952425212854152</v>
      </c>
      <c r="G79" s="346">
        <v>85.003195794635118</v>
      </c>
      <c r="H79" s="346">
        <v>88.053483323213499</v>
      </c>
      <c r="I79" s="346">
        <v>91.284065672276469</v>
      </c>
      <c r="J79" s="346">
        <v>86.808417382810887</v>
      </c>
      <c r="K79" s="346">
        <v>76.944750168195441</v>
      </c>
      <c r="L79" s="346">
        <v>80.663822969717259</v>
      </c>
      <c r="M79" s="346">
        <v>82.137767661254983</v>
      </c>
      <c r="N79" s="346">
        <v>80.309033590034332</v>
      </c>
      <c r="O79" s="346">
        <v>78.768325091770535</v>
      </c>
      <c r="P79" s="346">
        <v>81.261020677490436</v>
      </c>
      <c r="Q79" s="346">
        <v>81.676630589949653</v>
      </c>
      <c r="R79" s="346">
        <v>85.198851460418652</v>
      </c>
      <c r="S79" s="346">
        <v>86.401099720200421</v>
      </c>
      <c r="T79" s="346">
        <v>87.161158086302137</v>
      </c>
      <c r="U79" s="346">
        <v>86.543557917415242</v>
      </c>
      <c r="V79" s="346">
        <v>85.844532762275065</v>
      </c>
      <c r="W79" s="346">
        <v>83.852005558577417</v>
      </c>
      <c r="X79" s="346">
        <v>84.141768055909878</v>
      </c>
      <c r="Y79" s="346">
        <v>84.251805367376448</v>
      </c>
      <c r="DA79" s="167" t="s">
        <v>2298</v>
      </c>
    </row>
    <row r="80" spans="1:105" ht="12" customHeight="1" x14ac:dyDescent="0.25">
      <c r="A80" s="132" t="s">
        <v>2226</v>
      </c>
      <c r="B80" s="316">
        <v>81.667514768213792</v>
      </c>
      <c r="C80" s="316">
        <v>85.968524562979624</v>
      </c>
      <c r="D80" s="316">
        <v>84.978723652528231</v>
      </c>
      <c r="E80" s="316">
        <v>83.34673044746441</v>
      </c>
      <c r="F80" s="316">
        <v>82.527609164846893</v>
      </c>
      <c r="G80" s="316">
        <v>82.576930590571877</v>
      </c>
      <c r="H80" s="316">
        <v>85.54015308090321</v>
      </c>
      <c r="I80" s="316">
        <v>88.678524196387073</v>
      </c>
      <c r="J80" s="316">
        <v>84.330625335738162</v>
      </c>
      <c r="K80" s="316">
        <v>74.748498977599425</v>
      </c>
      <c r="L80" s="316">
        <v>78.36141745344726</v>
      </c>
      <c r="M80" s="316">
        <v>79.793291012430998</v>
      </c>
      <c r="N80" s="316">
        <v>78.016754906275196</v>
      </c>
      <c r="O80" s="316">
        <v>76.520023194813348</v>
      </c>
      <c r="P80" s="316">
        <v>78.941569213656109</v>
      </c>
      <c r="Q80" s="316">
        <v>79.34531627955252</v>
      </c>
      <c r="R80" s="316">
        <v>82.767001612984842</v>
      </c>
      <c r="S80" s="316">
        <v>83.934933832150932</v>
      </c>
      <c r="T80" s="316">
        <v>84.673297682540721</v>
      </c>
      <c r="U80" s="316">
        <v>84.073325813222837</v>
      </c>
      <c r="V80" s="316">
        <v>83.394253089221607</v>
      </c>
      <c r="W80" s="316">
        <v>81.458599034554311</v>
      </c>
      <c r="X80" s="316">
        <v>81.740090776203417</v>
      </c>
      <c r="Y80" s="316">
        <v>81.84698726811061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1</v>
      </c>
      <c r="D84" s="232">
        <f t="shared" si="4"/>
        <v>0.99999999999999967</v>
      </c>
      <c r="E84" s="232">
        <f t="shared" si="4"/>
        <v>1.0000000000000004</v>
      </c>
      <c r="F84" s="232">
        <f t="shared" si="4"/>
        <v>1.0000000000000004</v>
      </c>
      <c r="G84" s="232">
        <f t="shared" si="4"/>
        <v>0.99999999999999967</v>
      </c>
      <c r="H84" s="232">
        <f t="shared" si="4"/>
        <v>0.99999999999999989</v>
      </c>
      <c r="I84" s="232">
        <f t="shared" si="4"/>
        <v>0.99999999999999956</v>
      </c>
      <c r="J84" s="232">
        <f t="shared" si="4"/>
        <v>0.99999999999999978</v>
      </c>
      <c r="K84" s="232">
        <f t="shared" si="4"/>
        <v>1.0000000000000002</v>
      </c>
      <c r="L84" s="232">
        <f t="shared" si="4"/>
        <v>0.99999999999999978</v>
      </c>
      <c r="M84" s="232">
        <f t="shared" si="4"/>
        <v>0.99999999999999989</v>
      </c>
      <c r="N84" s="232">
        <f t="shared" si="4"/>
        <v>0.99999999999999989</v>
      </c>
      <c r="O84" s="232">
        <f t="shared" si="4"/>
        <v>1</v>
      </c>
      <c r="P84" s="232">
        <f t="shared" si="4"/>
        <v>0.99999999999999989</v>
      </c>
      <c r="Q84" s="232">
        <f t="shared" si="4"/>
        <v>1</v>
      </c>
      <c r="R84" s="232">
        <f t="shared" si="4"/>
        <v>1</v>
      </c>
      <c r="S84" s="232">
        <f t="shared" si="4"/>
        <v>0.99999999999999989</v>
      </c>
      <c r="T84" s="232">
        <f t="shared" si="4"/>
        <v>0.99999999999999978</v>
      </c>
      <c r="U84" s="232">
        <f t="shared" si="4"/>
        <v>1</v>
      </c>
      <c r="V84" s="232">
        <f t="shared" si="4"/>
        <v>1</v>
      </c>
      <c r="W84" s="232">
        <f t="shared" si="4"/>
        <v>1</v>
      </c>
      <c r="X84" s="232">
        <f t="shared" si="4"/>
        <v>1</v>
      </c>
      <c r="Y84" s="232">
        <f t="shared" si="4"/>
        <v>0.99999999999999989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1.1583784653099359E-2</v>
      </c>
      <c r="C85" s="299">
        <f t="shared" si="5"/>
        <v>1.238624999855439E-2</v>
      </c>
      <c r="D85" s="299">
        <f t="shared" si="5"/>
        <v>1.2110044564055672E-2</v>
      </c>
      <c r="E85" s="299">
        <f t="shared" si="5"/>
        <v>1.2308519566174755E-2</v>
      </c>
      <c r="F85" s="299">
        <f t="shared" si="5"/>
        <v>1.2342947540356744E-2</v>
      </c>
      <c r="G85" s="299">
        <f t="shared" si="5"/>
        <v>1.2569577144960157E-2</v>
      </c>
      <c r="H85" s="299">
        <f t="shared" si="5"/>
        <v>1.3274171420980826E-2</v>
      </c>
      <c r="I85" s="299">
        <f t="shared" si="5"/>
        <v>1.3742282673964051E-2</v>
      </c>
      <c r="J85" s="299">
        <f t="shared" si="5"/>
        <v>1.3641502359899605E-2</v>
      </c>
      <c r="K85" s="299">
        <f t="shared" si="5"/>
        <v>1.3887449887238983E-2</v>
      </c>
      <c r="L85" s="299">
        <f t="shared" si="5"/>
        <v>1.3713842644372554E-2</v>
      </c>
      <c r="M85" s="299">
        <f t="shared" si="5"/>
        <v>1.3348162894506561E-2</v>
      </c>
      <c r="N85" s="299">
        <f t="shared" si="5"/>
        <v>1.3632876919130794E-2</v>
      </c>
      <c r="O85" s="299">
        <f t="shared" si="5"/>
        <v>1.3551958409817374E-2</v>
      </c>
      <c r="P85" s="299">
        <f t="shared" si="5"/>
        <v>1.3189342785915846E-2</v>
      </c>
      <c r="Q85" s="299">
        <f t="shared" si="5"/>
        <v>1.3453617938449432E-2</v>
      </c>
      <c r="R85" s="299">
        <f t="shared" si="5"/>
        <v>1.3838136252379406E-2</v>
      </c>
      <c r="S85" s="299">
        <f t="shared" si="5"/>
        <v>1.3903547293325555E-2</v>
      </c>
      <c r="T85" s="299">
        <f t="shared" si="5"/>
        <v>1.3619544697939311E-2</v>
      </c>
      <c r="U85" s="299">
        <f t="shared" si="5"/>
        <v>1.3907744127688106E-2</v>
      </c>
      <c r="V85" s="299">
        <f t="shared" si="5"/>
        <v>1.3997957178759684E-2</v>
      </c>
      <c r="W85" s="299">
        <f t="shared" si="5"/>
        <v>1.3651782599843412E-2</v>
      </c>
      <c r="X85" s="299">
        <f t="shared" si="5"/>
        <v>1.4098827770639682E-2</v>
      </c>
      <c r="Y85" s="299">
        <f t="shared" si="5"/>
        <v>1.4525715982333907E-2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3.5023462846023247E-3</v>
      </c>
      <c r="C86" s="233">
        <f t="shared" si="6"/>
        <v>3.7449709194123811E-3</v>
      </c>
      <c r="D86" s="233">
        <f t="shared" si="6"/>
        <v>3.6614604687027577E-3</v>
      </c>
      <c r="E86" s="233">
        <f t="shared" si="6"/>
        <v>3.7214691970307826E-3</v>
      </c>
      <c r="F86" s="233">
        <f t="shared" si="6"/>
        <v>3.7318784623161499E-3</v>
      </c>
      <c r="G86" s="233">
        <f t="shared" si="6"/>
        <v>3.8003997079568219E-3</v>
      </c>
      <c r="H86" s="233">
        <f t="shared" si="6"/>
        <v>4.0134331179065477E-3</v>
      </c>
      <c r="I86" s="233">
        <f t="shared" si="6"/>
        <v>4.1549661105133862E-3</v>
      </c>
      <c r="J86" s="233">
        <f t="shared" si="6"/>
        <v>4.1244952783031042E-3</v>
      </c>
      <c r="K86" s="233">
        <f t="shared" si="6"/>
        <v>4.198857279529857E-3</v>
      </c>
      <c r="L86" s="233">
        <f t="shared" si="6"/>
        <v>4.1463672945860619E-3</v>
      </c>
      <c r="M86" s="233">
        <f t="shared" si="6"/>
        <v>4.0358043696308932E-3</v>
      </c>
      <c r="N86" s="233">
        <f t="shared" si="6"/>
        <v>4.121887384481316E-3</v>
      </c>
      <c r="O86" s="233">
        <f t="shared" si="6"/>
        <v>4.0974217500676473E-3</v>
      </c>
      <c r="P86" s="233">
        <f t="shared" si="6"/>
        <v>3.9877852606867385E-3</v>
      </c>
      <c r="Q86" s="233">
        <f t="shared" si="6"/>
        <v>4.0676886019786604E-3</v>
      </c>
      <c r="R86" s="233">
        <f t="shared" si="6"/>
        <v>4.1839473488808534E-3</v>
      </c>
      <c r="S86" s="233">
        <f t="shared" si="6"/>
        <v>4.2037243149666654E-3</v>
      </c>
      <c r="T86" s="233">
        <f t="shared" si="6"/>
        <v>4.1178564000704512E-3</v>
      </c>
      <c r="U86" s="233">
        <f t="shared" si="6"/>
        <v>4.2049932238489504E-3</v>
      </c>
      <c r="V86" s="233">
        <f t="shared" si="6"/>
        <v>4.2322690541328461E-3</v>
      </c>
      <c r="W86" s="233">
        <f t="shared" si="6"/>
        <v>4.1276034990832943E-3</v>
      </c>
      <c r="X86" s="233">
        <f t="shared" si="6"/>
        <v>4.2627671817548948E-3</v>
      </c>
      <c r="Y86" s="233">
        <f t="shared" si="6"/>
        <v>4.3918364269922711E-3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4.3748008382117065E-2</v>
      </c>
      <c r="C87" s="233">
        <f t="shared" si="7"/>
        <v>4.6778646615704425E-2</v>
      </c>
      <c r="D87" s="233">
        <f t="shared" si="7"/>
        <v>4.5735512784620728E-2</v>
      </c>
      <c r="E87" s="233">
        <f t="shared" si="7"/>
        <v>4.6485085253064634E-2</v>
      </c>
      <c r="F87" s="233">
        <f t="shared" si="7"/>
        <v>4.661510798295801E-2</v>
      </c>
      <c r="G87" s="233">
        <f t="shared" si="7"/>
        <v>4.7471010793545321E-2</v>
      </c>
      <c r="H87" s="233">
        <f t="shared" si="7"/>
        <v>5.013202333965619E-2</v>
      </c>
      <c r="I87" s="233">
        <f t="shared" si="7"/>
        <v>5.1899920070522479E-2</v>
      </c>
      <c r="J87" s="233">
        <f t="shared" si="7"/>
        <v>5.1519307157171755E-2</v>
      </c>
      <c r="K87" s="233">
        <f t="shared" si="7"/>
        <v>5.2448167180888211E-2</v>
      </c>
      <c r="L87" s="233">
        <f t="shared" si="7"/>
        <v>5.1792511767431854E-2</v>
      </c>
      <c r="M87" s="233">
        <f t="shared" si="7"/>
        <v>5.0411463928457453E-2</v>
      </c>
      <c r="N87" s="233">
        <f t="shared" si="7"/>
        <v>5.1486731805820328E-2</v>
      </c>
      <c r="O87" s="233">
        <f t="shared" si="7"/>
        <v>5.1181130162685128E-2</v>
      </c>
      <c r="P87" s="233">
        <f t="shared" si="7"/>
        <v>4.9811654483621431E-2</v>
      </c>
      <c r="Q87" s="233">
        <f t="shared" si="7"/>
        <v>5.0809731704016883E-2</v>
      </c>
      <c r="R87" s="233">
        <f t="shared" si="7"/>
        <v>5.2261926381719642E-2</v>
      </c>
      <c r="S87" s="233">
        <f t="shared" si="7"/>
        <v>5.2508961599767243E-2</v>
      </c>
      <c r="T87" s="233">
        <f t="shared" si="7"/>
        <v>5.1436380548273375E-2</v>
      </c>
      <c r="U87" s="233">
        <f t="shared" si="7"/>
        <v>5.2524811613417391E-2</v>
      </c>
      <c r="V87" s="233">
        <f t="shared" si="7"/>
        <v>5.2865515574397809E-2</v>
      </c>
      <c r="W87" s="233">
        <f t="shared" si="7"/>
        <v>5.1558132121265976E-2</v>
      </c>
      <c r="X87" s="233">
        <f t="shared" si="7"/>
        <v>5.3246469436302887E-2</v>
      </c>
      <c r="Y87" s="233">
        <f t="shared" si="7"/>
        <v>5.4858680783690952E-2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2.3187707974197433E-2</v>
      </c>
      <c r="C88" s="233">
        <f t="shared" si="8"/>
        <v>2.4794033769009773E-2</v>
      </c>
      <c r="D88" s="233">
        <f t="shared" si="8"/>
        <v>2.4241142710703632E-2</v>
      </c>
      <c r="E88" s="233">
        <f t="shared" si="8"/>
        <v>2.4638437768160007E-2</v>
      </c>
      <c r="F88" s="233">
        <f t="shared" si="8"/>
        <v>2.4707353570325042E-2</v>
      </c>
      <c r="G88" s="233">
        <f t="shared" si="8"/>
        <v>2.5161006780154493E-2</v>
      </c>
      <c r="H88" s="233">
        <f t="shared" si="8"/>
        <v>2.6571420285060859E-2</v>
      </c>
      <c r="I88" s="233">
        <f t="shared" si="8"/>
        <v>2.7508456612881954E-2</v>
      </c>
      <c r="J88" s="233">
        <f t="shared" si="8"/>
        <v>2.7306720775929133E-2</v>
      </c>
      <c r="K88" s="233">
        <f t="shared" si="8"/>
        <v>2.7799043415870087E-2</v>
      </c>
      <c r="L88" s="233">
        <f t="shared" si="8"/>
        <v>2.7451527110073148E-2</v>
      </c>
      <c r="M88" s="233">
        <f t="shared" si="8"/>
        <v>2.6719531867939444E-2</v>
      </c>
      <c r="N88" s="233">
        <f t="shared" si="8"/>
        <v>2.7289454898870344E-2</v>
      </c>
      <c r="O88" s="233">
        <f t="shared" si="8"/>
        <v>2.7127477201610156E-2</v>
      </c>
      <c r="P88" s="233">
        <f t="shared" si="8"/>
        <v>2.6401615538456699E-2</v>
      </c>
      <c r="Q88" s="233">
        <f t="shared" si="8"/>
        <v>2.6930625291771287E-2</v>
      </c>
      <c r="R88" s="233">
        <f t="shared" si="8"/>
        <v>2.7700330413296771E-2</v>
      </c>
      <c r="S88" s="233">
        <f t="shared" si="8"/>
        <v>2.7831266213742756E-2</v>
      </c>
      <c r="T88" s="233">
        <f t="shared" si="8"/>
        <v>2.7262767278123452E-2</v>
      </c>
      <c r="U88" s="233">
        <f t="shared" si="8"/>
        <v>2.7839667178758038E-2</v>
      </c>
      <c r="V88" s="233">
        <f t="shared" si="8"/>
        <v>2.8020250118302687E-2</v>
      </c>
      <c r="W88" s="233">
        <f t="shared" si="8"/>
        <v>2.7327299128243197E-2</v>
      </c>
      <c r="X88" s="233">
        <f t="shared" si="8"/>
        <v>2.8222166667836609E-2</v>
      </c>
      <c r="Y88" s="233">
        <f t="shared" si="8"/>
        <v>2.9076685245902956E-2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2.8778252832897224E-2</v>
      </c>
      <c r="C89" s="300">
        <f t="shared" si="9"/>
        <v>2.8676196724116986E-2</v>
      </c>
      <c r="D89" s="300">
        <f t="shared" si="9"/>
        <v>2.8734885771882053E-2</v>
      </c>
      <c r="E89" s="300">
        <f t="shared" si="9"/>
        <v>2.873087881485006E-2</v>
      </c>
      <c r="F89" s="300">
        <f t="shared" si="9"/>
        <v>2.8710775486595799E-2</v>
      </c>
      <c r="G89" s="300">
        <f t="shared" si="9"/>
        <v>2.8691519040118074E-2</v>
      </c>
      <c r="H89" s="300">
        <f t="shared" si="9"/>
        <v>2.8801840388305775E-2</v>
      </c>
      <c r="I89" s="300">
        <f t="shared" si="9"/>
        <v>2.8967619743426563E-2</v>
      </c>
      <c r="J89" s="300">
        <f t="shared" si="9"/>
        <v>2.8905363155914184E-2</v>
      </c>
      <c r="K89" s="300">
        <f t="shared" si="9"/>
        <v>2.8982311918806711E-2</v>
      </c>
      <c r="L89" s="300">
        <f t="shared" si="9"/>
        <v>2.8922446589262556E-2</v>
      </c>
      <c r="M89" s="300">
        <f t="shared" si="9"/>
        <v>2.8862868578871343E-2</v>
      </c>
      <c r="N89" s="300">
        <f t="shared" si="9"/>
        <v>2.8952394395891357E-2</v>
      </c>
      <c r="O89" s="300">
        <f t="shared" si="9"/>
        <v>2.8900733631089984E-2</v>
      </c>
      <c r="P89" s="300">
        <f t="shared" si="9"/>
        <v>2.8830485297736373E-2</v>
      </c>
      <c r="Q89" s="300">
        <f t="shared" si="9"/>
        <v>2.8843932122650649E-2</v>
      </c>
      <c r="R89" s="300">
        <f t="shared" si="9"/>
        <v>2.8960788170828339E-2</v>
      </c>
      <c r="S89" s="300">
        <f t="shared" si="9"/>
        <v>2.8980949015199362E-2</v>
      </c>
      <c r="T89" s="300">
        <f t="shared" si="9"/>
        <v>2.8891198177445527E-2</v>
      </c>
      <c r="U89" s="300">
        <f t="shared" si="9"/>
        <v>2.9053891681559779E-2</v>
      </c>
      <c r="V89" s="300">
        <f t="shared" si="9"/>
        <v>2.9057258209035285E-2</v>
      </c>
      <c r="W89" s="300">
        <f t="shared" si="9"/>
        <v>2.8990246694612375E-2</v>
      </c>
      <c r="X89" s="300">
        <f t="shared" si="9"/>
        <v>2.9058172076679965E-2</v>
      </c>
      <c r="Y89" s="300">
        <f t="shared" si="9"/>
        <v>2.921235499644546E-2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6.9603793701820266E-2</v>
      </c>
      <c r="C90" s="301">
        <f t="shared" si="10"/>
        <v>6.9409134250886254E-2</v>
      </c>
      <c r="D90" s="301">
        <f t="shared" si="10"/>
        <v>6.9529303704313691E-2</v>
      </c>
      <c r="E90" s="301">
        <f t="shared" si="10"/>
        <v>6.9542717929421127E-2</v>
      </c>
      <c r="F90" s="301">
        <f t="shared" si="10"/>
        <v>6.9539557592723303E-2</v>
      </c>
      <c r="G90" s="301">
        <f t="shared" si="10"/>
        <v>6.9519509693011586E-2</v>
      </c>
      <c r="H90" s="301">
        <f t="shared" si="10"/>
        <v>6.9808708449265844E-2</v>
      </c>
      <c r="I90" s="301">
        <f t="shared" si="10"/>
        <v>7.0107721200500489E-2</v>
      </c>
      <c r="J90" s="301">
        <f t="shared" si="10"/>
        <v>7.0028007427596878E-2</v>
      </c>
      <c r="K90" s="301">
        <f t="shared" si="10"/>
        <v>7.0220394980661224E-2</v>
      </c>
      <c r="L90" s="301">
        <f t="shared" si="10"/>
        <v>7.0070329484246949E-2</v>
      </c>
      <c r="M90" s="301">
        <f t="shared" si="10"/>
        <v>6.9944078825685263E-2</v>
      </c>
      <c r="N90" s="301">
        <f t="shared" si="10"/>
        <v>7.0154670463453112E-2</v>
      </c>
      <c r="O90" s="301">
        <f t="shared" si="10"/>
        <v>7.0058411283543828E-2</v>
      </c>
      <c r="P90" s="301">
        <f t="shared" si="10"/>
        <v>6.9846509139052299E-2</v>
      </c>
      <c r="Q90" s="301">
        <f t="shared" si="10"/>
        <v>6.9940153296393984E-2</v>
      </c>
      <c r="R90" s="301">
        <f t="shared" si="10"/>
        <v>7.0232378770222051E-2</v>
      </c>
      <c r="S90" s="301">
        <f t="shared" si="10"/>
        <v>7.0239338511125543E-2</v>
      </c>
      <c r="T90" s="301">
        <f t="shared" si="10"/>
        <v>7.008027612027562E-2</v>
      </c>
      <c r="U90" s="301">
        <f t="shared" si="10"/>
        <v>7.0488271779279674E-2</v>
      </c>
      <c r="V90" s="301">
        <f t="shared" si="10"/>
        <v>7.0532390597352612E-2</v>
      </c>
      <c r="W90" s="301">
        <f t="shared" si="10"/>
        <v>7.0333682596185443E-2</v>
      </c>
      <c r="X90" s="301">
        <f t="shared" si="10"/>
        <v>7.058411923349292E-2</v>
      </c>
      <c r="Y90" s="301">
        <f t="shared" si="10"/>
        <v>7.0977203265965003E-2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5.5523719486952103E-2</v>
      </c>
      <c r="C91" s="302">
        <f t="shared" si="11"/>
        <v>5.1862071031474229E-2</v>
      </c>
      <c r="D91" s="302">
        <f t="shared" si="11"/>
        <v>5.3384946117556578E-2</v>
      </c>
      <c r="E91" s="302">
        <f t="shared" si="11"/>
        <v>5.2575095822643456E-2</v>
      </c>
      <c r="F91" s="302">
        <f t="shared" si="11"/>
        <v>5.237508788947854E-2</v>
      </c>
      <c r="G91" s="302">
        <f t="shared" si="11"/>
        <v>5.1281627712152542E-2</v>
      </c>
      <c r="H91" s="302">
        <f t="shared" si="11"/>
        <v>4.8436036440331766E-2</v>
      </c>
      <c r="I91" s="302">
        <f t="shared" si="11"/>
        <v>4.646966336028787E-2</v>
      </c>
      <c r="J91" s="302">
        <f t="shared" si="11"/>
        <v>4.6692716311844074E-2</v>
      </c>
      <c r="K91" s="302">
        <f t="shared" si="11"/>
        <v>4.5522294997453895E-2</v>
      </c>
      <c r="L91" s="302">
        <f t="shared" si="11"/>
        <v>4.6265676165151655E-2</v>
      </c>
      <c r="M91" s="302">
        <f t="shared" si="11"/>
        <v>4.8486987183236338E-2</v>
      </c>
      <c r="N91" s="302">
        <f t="shared" si="11"/>
        <v>4.7547764862634158E-2</v>
      </c>
      <c r="O91" s="302">
        <f t="shared" si="11"/>
        <v>4.7547063429884455E-2</v>
      </c>
      <c r="P91" s="302">
        <f t="shared" si="11"/>
        <v>4.9113858664703185E-2</v>
      </c>
      <c r="Q91" s="302">
        <f t="shared" si="11"/>
        <v>4.7702481029249233E-2</v>
      </c>
      <c r="R91" s="302">
        <f t="shared" si="11"/>
        <v>4.6087295842807151E-2</v>
      </c>
      <c r="S91" s="302">
        <f t="shared" si="11"/>
        <v>4.5467219887056917E-2</v>
      </c>
      <c r="T91" s="302">
        <f t="shared" si="11"/>
        <v>4.7331233025706791E-2</v>
      </c>
      <c r="U91" s="302">
        <f t="shared" si="11"/>
        <v>4.7333188256214007E-2</v>
      </c>
      <c r="V91" s="302">
        <f t="shared" si="11"/>
        <v>4.6702372903296978E-2</v>
      </c>
      <c r="W91" s="302">
        <f t="shared" si="11"/>
        <v>4.8327443773278217E-2</v>
      </c>
      <c r="X91" s="302">
        <f t="shared" si="11"/>
        <v>4.5990839120008273E-2</v>
      </c>
      <c r="Y91" s="302">
        <f t="shared" si="11"/>
        <v>4.3713905026136292E-2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1.2767652657158969E-2</v>
      </c>
      <c r="C92" s="302">
        <f t="shared" si="12"/>
        <v>1.6143723809702894E-2</v>
      </c>
      <c r="D92" s="302">
        <f t="shared" si="12"/>
        <v>1.477231174624391E-2</v>
      </c>
      <c r="E92" s="302">
        <f t="shared" si="12"/>
        <v>1.5573089412507428E-2</v>
      </c>
      <c r="F92" s="302">
        <f t="shared" si="12"/>
        <v>1.5766036382637107E-2</v>
      </c>
      <c r="G92" s="302">
        <f t="shared" si="12"/>
        <v>1.6813771941665535E-2</v>
      </c>
      <c r="H92" s="302">
        <f t="shared" si="12"/>
        <v>1.9868732730421921E-2</v>
      </c>
      <c r="I92" s="302">
        <f t="shared" si="12"/>
        <v>2.2081082415206055E-2</v>
      </c>
      <c r="J92" s="302">
        <f t="shared" si="12"/>
        <v>2.1789733915508855E-2</v>
      </c>
      <c r="K92" s="302">
        <f t="shared" si="12"/>
        <v>2.3124677379158669E-2</v>
      </c>
      <c r="L92" s="302">
        <f t="shared" si="12"/>
        <v>2.2250900097285309E-2</v>
      </c>
      <c r="M92" s="302">
        <f t="shared" si="12"/>
        <v>1.9944769265679171E-2</v>
      </c>
      <c r="N92" s="302">
        <f t="shared" si="12"/>
        <v>2.1062325647195936E-2</v>
      </c>
      <c r="O92" s="302">
        <f t="shared" si="12"/>
        <v>2.0975935818745222E-2</v>
      </c>
      <c r="P92" s="302">
        <f t="shared" si="12"/>
        <v>1.92383221246227E-2</v>
      </c>
      <c r="Q92" s="302">
        <f t="shared" si="12"/>
        <v>2.0713402027290127E-2</v>
      </c>
      <c r="R92" s="302">
        <f t="shared" si="12"/>
        <v>2.2577247467759628E-2</v>
      </c>
      <c r="S92" s="302">
        <f t="shared" si="12"/>
        <v>2.3196872213431363E-2</v>
      </c>
      <c r="T92" s="302">
        <f t="shared" si="12"/>
        <v>2.1205973657156853E-2</v>
      </c>
      <c r="U92" s="302">
        <f t="shared" si="12"/>
        <v>2.1579361618791718E-2</v>
      </c>
      <c r="V92" s="302">
        <f t="shared" si="12"/>
        <v>2.2244074816536868E-2</v>
      </c>
      <c r="W92" s="302">
        <f t="shared" si="12"/>
        <v>2.0459516890330574E-2</v>
      </c>
      <c r="X92" s="302">
        <f t="shared" si="12"/>
        <v>2.2995908782892299E-2</v>
      </c>
      <c r="Y92" s="302">
        <f t="shared" si="12"/>
        <v>2.5617561257721116E-2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1.3124215577091872E-3</v>
      </c>
      <c r="C93" s="302">
        <f t="shared" si="13"/>
        <v>1.4033394097091338E-3</v>
      </c>
      <c r="D93" s="302">
        <f t="shared" si="13"/>
        <v>1.3720458405132004E-3</v>
      </c>
      <c r="E93" s="302">
        <f t="shared" si="13"/>
        <v>1.3945326942702552E-3</v>
      </c>
      <c r="F93" s="302">
        <f t="shared" si="13"/>
        <v>1.3984333206076601E-3</v>
      </c>
      <c r="G93" s="302">
        <f t="shared" si="13"/>
        <v>1.4241100391935021E-3</v>
      </c>
      <c r="H93" s="302">
        <f t="shared" si="13"/>
        <v>1.5039392785121549E-3</v>
      </c>
      <c r="I93" s="302">
        <f t="shared" si="13"/>
        <v>1.5569754250065629E-3</v>
      </c>
      <c r="J93" s="302">
        <f t="shared" si="13"/>
        <v>1.5455572002439433E-3</v>
      </c>
      <c r="K93" s="302">
        <f t="shared" si="13"/>
        <v>1.5734226040486584E-3</v>
      </c>
      <c r="L93" s="302">
        <f t="shared" si="13"/>
        <v>1.5537532218099783E-3</v>
      </c>
      <c r="M93" s="302">
        <f t="shared" si="13"/>
        <v>1.5123223767697584E-3</v>
      </c>
      <c r="N93" s="302">
        <f t="shared" si="13"/>
        <v>1.5445799536230197E-3</v>
      </c>
      <c r="O93" s="302">
        <f t="shared" si="13"/>
        <v>1.5354120349141552E-3</v>
      </c>
      <c r="P93" s="302">
        <f t="shared" si="13"/>
        <v>1.4943283497264124E-3</v>
      </c>
      <c r="Q93" s="302">
        <f t="shared" si="13"/>
        <v>1.5242702398546245E-3</v>
      </c>
      <c r="R93" s="302">
        <f t="shared" si="13"/>
        <v>1.5678354596552746E-3</v>
      </c>
      <c r="S93" s="302">
        <f t="shared" si="13"/>
        <v>1.5752464106372549E-3</v>
      </c>
      <c r="T93" s="302">
        <f t="shared" si="13"/>
        <v>1.5430694374119682E-3</v>
      </c>
      <c r="U93" s="302">
        <f t="shared" si="13"/>
        <v>1.5757219042739632E-3</v>
      </c>
      <c r="V93" s="302">
        <f t="shared" si="13"/>
        <v>1.58594287751878E-3</v>
      </c>
      <c r="W93" s="302">
        <f t="shared" si="13"/>
        <v>1.5467219325766585E-3</v>
      </c>
      <c r="X93" s="302">
        <f t="shared" si="13"/>
        <v>1.5973713305923423E-3</v>
      </c>
      <c r="Y93" s="302">
        <f t="shared" si="13"/>
        <v>1.6457369821075857E-3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3.1638088046281931E-2</v>
      </c>
      <c r="C94" s="301">
        <f t="shared" si="14"/>
        <v>3.1549606477675574E-2</v>
      </c>
      <c r="D94" s="301">
        <f t="shared" si="14"/>
        <v>3.1604228956506213E-2</v>
      </c>
      <c r="E94" s="301">
        <f t="shared" si="14"/>
        <v>3.1610326331555076E-2</v>
      </c>
      <c r="F94" s="301">
        <f t="shared" si="14"/>
        <v>3.1608889814874218E-2</v>
      </c>
      <c r="G94" s="301">
        <f t="shared" si="14"/>
        <v>3.1599777133187075E-2</v>
      </c>
      <c r="H94" s="301">
        <f t="shared" si="14"/>
        <v>3.1731231113302658E-2</v>
      </c>
      <c r="I94" s="301">
        <f t="shared" si="14"/>
        <v>3.1867146000227484E-2</v>
      </c>
      <c r="J94" s="301">
        <f t="shared" si="14"/>
        <v>3.1830912467089495E-2</v>
      </c>
      <c r="K94" s="301">
        <f t="shared" si="14"/>
        <v>3.1918361354846027E-2</v>
      </c>
      <c r="L94" s="301">
        <f t="shared" si="14"/>
        <v>3.1850149765566792E-2</v>
      </c>
      <c r="M94" s="301">
        <f t="shared" si="14"/>
        <v>3.1792763102584214E-2</v>
      </c>
      <c r="N94" s="301">
        <f t="shared" si="14"/>
        <v>3.1888486574296875E-2</v>
      </c>
      <c r="O94" s="301">
        <f t="shared" si="14"/>
        <v>3.1844732401610835E-2</v>
      </c>
      <c r="P94" s="301">
        <f t="shared" si="14"/>
        <v>3.1748413245023775E-2</v>
      </c>
      <c r="Q94" s="301">
        <f t="shared" si="14"/>
        <v>3.1790978771088163E-2</v>
      </c>
      <c r="R94" s="301">
        <f t="shared" si="14"/>
        <v>3.1923808531919104E-2</v>
      </c>
      <c r="S94" s="301">
        <f t="shared" si="14"/>
        <v>3.1926972050511607E-2</v>
      </c>
      <c r="T94" s="301">
        <f t="shared" si="14"/>
        <v>3.1854670963761648E-2</v>
      </c>
      <c r="U94" s="301">
        <f t="shared" si="14"/>
        <v>3.2040123536036219E-2</v>
      </c>
      <c r="V94" s="301">
        <f t="shared" si="14"/>
        <v>3.2060177544251181E-2</v>
      </c>
      <c r="W94" s="301">
        <f t="shared" si="14"/>
        <v>3.1969855725538836E-2</v>
      </c>
      <c r="X94" s="301">
        <f t="shared" si="14"/>
        <v>3.2083690560678585E-2</v>
      </c>
      <c r="Y94" s="301">
        <f t="shared" si="14"/>
        <v>3.2262365120893186E-2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2.523805431225095E-2</v>
      </c>
      <c r="C95" s="302">
        <f t="shared" si="15"/>
        <v>2.3573668650670107E-2</v>
      </c>
      <c r="D95" s="302">
        <f t="shared" si="15"/>
        <v>2.4265884598889346E-2</v>
      </c>
      <c r="E95" s="302">
        <f t="shared" si="15"/>
        <v>2.3897770828474302E-2</v>
      </c>
      <c r="F95" s="302">
        <f t="shared" si="15"/>
        <v>2.3806858131581145E-2</v>
      </c>
      <c r="G95" s="302">
        <f t="shared" si="15"/>
        <v>2.3309830778251155E-2</v>
      </c>
      <c r="H95" s="302">
        <f t="shared" si="15"/>
        <v>2.2016380200150804E-2</v>
      </c>
      <c r="I95" s="302">
        <f t="shared" si="15"/>
        <v>2.1122574254676299E-2</v>
      </c>
      <c r="J95" s="302">
        <f t="shared" si="15"/>
        <v>2.1223961959929125E-2</v>
      </c>
      <c r="K95" s="302">
        <f t="shared" si="15"/>
        <v>2.0691952271569964E-2</v>
      </c>
      <c r="L95" s="302">
        <f t="shared" si="15"/>
        <v>2.102985280234166E-2</v>
      </c>
      <c r="M95" s="302">
        <f t="shared" si="15"/>
        <v>2.203953962874379E-2</v>
      </c>
      <c r="N95" s="302">
        <f t="shared" si="15"/>
        <v>2.161262039210644E-2</v>
      </c>
      <c r="O95" s="302">
        <f t="shared" si="15"/>
        <v>2.1612301559038389E-2</v>
      </c>
      <c r="P95" s="302">
        <f t="shared" si="15"/>
        <v>2.2324481211228726E-2</v>
      </c>
      <c r="Q95" s="302">
        <f t="shared" si="15"/>
        <v>2.168294592238601E-2</v>
      </c>
      <c r="R95" s="302">
        <f t="shared" si="15"/>
        <v>2.0948770837639605E-2</v>
      </c>
      <c r="S95" s="302">
        <f t="shared" si="15"/>
        <v>2.0666918130480418E-2</v>
      </c>
      <c r="T95" s="302">
        <f t="shared" si="15"/>
        <v>2.1514196829866727E-2</v>
      </c>
      <c r="U95" s="302">
        <f t="shared" si="15"/>
        <v>2.1515085571006367E-2</v>
      </c>
      <c r="V95" s="302">
        <f t="shared" si="15"/>
        <v>2.1228351319680434E-2</v>
      </c>
      <c r="W95" s="302">
        <f t="shared" si="15"/>
        <v>2.1967019896944641E-2</v>
      </c>
      <c r="X95" s="302">
        <f t="shared" si="15"/>
        <v>2.0904926872731027E-2</v>
      </c>
      <c r="Y95" s="302">
        <f t="shared" si="15"/>
        <v>1.9869956830061958E-2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5.8034784805268049E-3</v>
      </c>
      <c r="C96" s="302">
        <f t="shared" si="16"/>
        <v>7.338056277137679E-3</v>
      </c>
      <c r="D96" s="302">
        <f t="shared" si="16"/>
        <v>6.714687157383591E-3</v>
      </c>
      <c r="E96" s="302">
        <f t="shared" si="16"/>
        <v>7.0786770056851973E-3</v>
      </c>
      <c r="F96" s="302">
        <f t="shared" si="16"/>
        <v>7.1663801739259552E-3</v>
      </c>
      <c r="G96" s="302">
        <f t="shared" si="16"/>
        <v>7.642623609847971E-3</v>
      </c>
      <c r="H96" s="302">
        <f t="shared" si="16"/>
        <v>9.0312421501917792E-3</v>
      </c>
      <c r="I96" s="302">
        <f t="shared" si="16"/>
        <v>1.0036855643275475E-2</v>
      </c>
      <c r="J96" s="302">
        <f t="shared" si="16"/>
        <v>9.904424507049479E-3</v>
      </c>
      <c r="K96" s="302">
        <f t="shared" si="16"/>
        <v>1.0511216990526673E-2</v>
      </c>
      <c r="L96" s="302">
        <f t="shared" si="16"/>
        <v>1.011404549876605E-2</v>
      </c>
      <c r="M96" s="302">
        <f t="shared" si="16"/>
        <v>9.06580421167235E-3</v>
      </c>
      <c r="N96" s="302">
        <f t="shared" si="16"/>
        <v>9.5737843850890614E-3</v>
      </c>
      <c r="O96" s="302">
        <f t="shared" si="16"/>
        <v>9.5345162812478287E-3</v>
      </c>
      <c r="P96" s="302">
        <f t="shared" si="16"/>
        <v>8.7446918748285002E-3</v>
      </c>
      <c r="Q96" s="302">
        <f t="shared" si="16"/>
        <v>9.4151827396773257E-3</v>
      </c>
      <c r="R96" s="302">
        <f t="shared" si="16"/>
        <v>1.0262385212618007E-2</v>
      </c>
      <c r="S96" s="302">
        <f t="shared" si="16"/>
        <v>1.0544032824286981E-2</v>
      </c>
      <c r="T96" s="302">
        <f t="shared" si="16"/>
        <v>9.6390789350713005E-3</v>
      </c>
      <c r="U96" s="302">
        <f t="shared" si="16"/>
        <v>9.8088007358144175E-3</v>
      </c>
      <c r="V96" s="302">
        <f t="shared" si="16"/>
        <v>1.0110943098425848E-2</v>
      </c>
      <c r="W96" s="302">
        <f t="shared" si="16"/>
        <v>9.2997804046957133E-3</v>
      </c>
      <c r="X96" s="302">
        <f t="shared" si="16"/>
        <v>1.0452685810405584E-2</v>
      </c>
      <c r="Y96" s="302">
        <f t="shared" si="16"/>
        <v>1.1644346026236874E-2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5.965552535041759E-4</v>
      </c>
      <c r="C97" s="302">
        <f t="shared" si="17"/>
        <v>6.3788154986778799E-4</v>
      </c>
      <c r="D97" s="302">
        <f t="shared" si="17"/>
        <v>6.236572002332729E-4</v>
      </c>
      <c r="E97" s="302">
        <f t="shared" si="17"/>
        <v>6.3387849739557031E-4</v>
      </c>
      <c r="F97" s="302">
        <f t="shared" si="17"/>
        <v>6.3565150936711803E-4</v>
      </c>
      <c r="G97" s="302">
        <f t="shared" si="17"/>
        <v>6.4732274508795529E-4</v>
      </c>
      <c r="H97" s="302">
        <f t="shared" si="17"/>
        <v>6.8360876296007093E-4</v>
      </c>
      <c r="I97" s="302">
        <f t="shared" si="17"/>
        <v>7.0771610227571063E-4</v>
      </c>
      <c r="J97" s="302">
        <f t="shared" si="17"/>
        <v>7.0252600011088317E-4</v>
      </c>
      <c r="K97" s="302">
        <f t="shared" si="17"/>
        <v>7.1519209274939E-4</v>
      </c>
      <c r="L97" s="302">
        <f t="shared" si="17"/>
        <v>7.0625146445908065E-4</v>
      </c>
      <c r="M97" s="302">
        <f t="shared" si="17"/>
        <v>6.8741926216807207E-4</v>
      </c>
      <c r="N97" s="302">
        <f t="shared" si="17"/>
        <v>7.0208179710137288E-4</v>
      </c>
      <c r="O97" s="302">
        <f t="shared" si="17"/>
        <v>6.9791456132461569E-4</v>
      </c>
      <c r="P97" s="302">
        <f t="shared" si="17"/>
        <v>6.7924015896655098E-4</v>
      </c>
      <c r="Q97" s="302">
        <f t="shared" si="17"/>
        <v>6.9285010902482916E-4</v>
      </c>
      <c r="R97" s="302">
        <f t="shared" si="17"/>
        <v>7.1265248166148861E-4</v>
      </c>
      <c r="S97" s="302">
        <f t="shared" si="17"/>
        <v>7.1602109574420625E-4</v>
      </c>
      <c r="T97" s="302">
        <f t="shared" si="17"/>
        <v>7.0139519882362179E-4</v>
      </c>
      <c r="U97" s="302">
        <f t="shared" si="17"/>
        <v>7.1623722921543796E-4</v>
      </c>
      <c r="V97" s="302">
        <f t="shared" si="17"/>
        <v>7.2088312614489983E-4</v>
      </c>
      <c r="W97" s="302">
        <f t="shared" si="17"/>
        <v>7.0305542389848105E-4</v>
      </c>
      <c r="X97" s="302">
        <f t="shared" si="17"/>
        <v>7.2607787754197343E-4</v>
      </c>
      <c r="Y97" s="302">
        <f t="shared" si="17"/>
        <v>7.4806226459435713E-4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0.5334138382771646</v>
      </c>
      <c r="C98" s="301">
        <f t="shared" si="18"/>
        <v>0.51991040295536017</v>
      </c>
      <c r="D98" s="301">
        <f t="shared" si="18"/>
        <v>0.52438135839839972</v>
      </c>
      <c r="E98" s="301">
        <f t="shared" si="18"/>
        <v>0.52090799797853937</v>
      </c>
      <c r="F98" s="301">
        <f t="shared" si="18"/>
        <v>0.52035230702024682</v>
      </c>
      <c r="G98" s="301">
        <f t="shared" si="18"/>
        <v>0.5165007803821775</v>
      </c>
      <c r="H98" s="301">
        <f t="shared" si="18"/>
        <v>0.50371902181540174</v>
      </c>
      <c r="I98" s="301">
        <f t="shared" si="18"/>
        <v>0.49502072883380849</v>
      </c>
      <c r="J98" s="301">
        <f t="shared" si="18"/>
        <v>0.49699690666794222</v>
      </c>
      <c r="K98" s="301">
        <f t="shared" si="18"/>
        <v>0.49242852909209617</v>
      </c>
      <c r="L98" s="301">
        <f t="shared" si="18"/>
        <v>0.49570262118931729</v>
      </c>
      <c r="M98" s="301">
        <f t="shared" si="18"/>
        <v>0.50208390292029514</v>
      </c>
      <c r="N98" s="301">
        <f t="shared" si="18"/>
        <v>0.496695542549424</v>
      </c>
      <c r="O98" s="301">
        <f t="shared" si="18"/>
        <v>0.49837889010401321</v>
      </c>
      <c r="P98" s="301">
        <f t="shared" si="18"/>
        <v>0.50501723278237365</v>
      </c>
      <c r="Q98" s="301">
        <f t="shared" si="18"/>
        <v>0.50037723686078128</v>
      </c>
      <c r="R98" s="301">
        <f t="shared" si="18"/>
        <v>0.49319340604587208</v>
      </c>
      <c r="S98" s="301">
        <f t="shared" si="18"/>
        <v>0.49212538520666727</v>
      </c>
      <c r="T98" s="301">
        <f t="shared" si="18"/>
        <v>0.49717049498177146</v>
      </c>
      <c r="U98" s="301">
        <f t="shared" si="18"/>
        <v>0.49111590832283186</v>
      </c>
      <c r="V98" s="301">
        <f t="shared" si="18"/>
        <v>0.48956384813655152</v>
      </c>
      <c r="W98" s="301">
        <f t="shared" si="18"/>
        <v>0.49584697495932101</v>
      </c>
      <c r="X98" s="301">
        <f t="shared" si="18"/>
        <v>0.48782915986754821</v>
      </c>
      <c r="Y98" s="301">
        <f t="shared" si="18"/>
        <v>0.47989118992559554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8.560602190569401E-2</v>
      </c>
      <c r="C99" s="301">
        <f t="shared" si="19"/>
        <v>8.4417789289999698E-2</v>
      </c>
      <c r="D99" s="301">
        <f t="shared" si="19"/>
        <v>8.4881899001271049E-2</v>
      </c>
      <c r="E99" s="301">
        <f t="shared" si="19"/>
        <v>8.460679493332926E-2</v>
      </c>
      <c r="F99" s="301">
        <f t="shared" si="19"/>
        <v>8.4555240292926534E-2</v>
      </c>
      <c r="G99" s="301">
        <f t="shared" si="19"/>
        <v>8.4199339511600732E-2</v>
      </c>
      <c r="H99" s="301">
        <f t="shared" si="19"/>
        <v>8.3174323690691276E-2</v>
      </c>
      <c r="I99" s="301">
        <f t="shared" si="19"/>
        <v>8.2451177193405695E-2</v>
      </c>
      <c r="J99" s="301">
        <f t="shared" si="19"/>
        <v>8.2587982613817473E-2</v>
      </c>
      <c r="K99" s="301">
        <f t="shared" si="19"/>
        <v>8.2188621053776709E-2</v>
      </c>
      <c r="L99" s="301">
        <f t="shared" si="19"/>
        <v>8.245767332900282E-2</v>
      </c>
      <c r="M99" s="301">
        <f t="shared" si="19"/>
        <v>8.3136196821735106E-2</v>
      </c>
      <c r="N99" s="301">
        <f t="shared" si="19"/>
        <v>8.2743446197088164E-2</v>
      </c>
      <c r="O99" s="301">
        <f t="shared" si="19"/>
        <v>8.2816559028503892E-2</v>
      </c>
      <c r="P99" s="301">
        <f t="shared" si="19"/>
        <v>8.3363441449481032E-2</v>
      </c>
      <c r="Q99" s="301">
        <f t="shared" si="19"/>
        <v>8.2917767136905879E-2</v>
      </c>
      <c r="R99" s="301">
        <f t="shared" si="19"/>
        <v>8.2333208398900695E-2</v>
      </c>
      <c r="S99" s="301">
        <f t="shared" si="19"/>
        <v>8.2167990952247347E-2</v>
      </c>
      <c r="T99" s="301">
        <f t="shared" si="19"/>
        <v>8.2708454581216492E-2</v>
      </c>
      <c r="U99" s="301">
        <f t="shared" si="19"/>
        <v>8.248682818537903E-2</v>
      </c>
      <c r="V99" s="301">
        <f t="shared" si="19"/>
        <v>8.2311238361145247E-2</v>
      </c>
      <c r="W99" s="301">
        <f t="shared" si="19"/>
        <v>8.2875852787394899E-2</v>
      </c>
      <c r="X99" s="301">
        <f t="shared" si="19"/>
        <v>8.2108801295793385E-2</v>
      </c>
      <c r="Y99" s="301">
        <f t="shared" si="19"/>
        <v>8.1360736738283645E-2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3.8513354166751904E-2</v>
      </c>
      <c r="C100" s="302">
        <f t="shared" si="20"/>
        <v>3.7530243060589191E-2</v>
      </c>
      <c r="D100" s="302">
        <f t="shared" si="20"/>
        <v>3.7935906073233494E-2</v>
      </c>
      <c r="E100" s="302">
        <f t="shared" si="20"/>
        <v>3.7720711934413113E-2</v>
      </c>
      <c r="F100" s="302">
        <f t="shared" si="20"/>
        <v>3.7676332711746384E-2</v>
      </c>
      <c r="G100" s="302">
        <f t="shared" si="20"/>
        <v>3.7380968410614418E-2</v>
      </c>
      <c r="H100" s="302">
        <f t="shared" si="20"/>
        <v>3.6599642296170763E-2</v>
      </c>
      <c r="I100" s="302">
        <f t="shared" si="20"/>
        <v>3.6052585620721063E-2</v>
      </c>
      <c r="J100" s="302">
        <f t="shared" si="20"/>
        <v>3.6144366878005006E-2</v>
      </c>
      <c r="K100" s="302">
        <f t="shared" si="20"/>
        <v>3.5837404010357933E-2</v>
      </c>
      <c r="L100" s="302">
        <f t="shared" si="20"/>
        <v>3.603783935625117E-2</v>
      </c>
      <c r="M100" s="302">
        <f t="shared" si="20"/>
        <v>3.6607232859917335E-2</v>
      </c>
      <c r="N100" s="302">
        <f t="shared" si="20"/>
        <v>3.6328311051519714E-2</v>
      </c>
      <c r="O100" s="302">
        <f t="shared" si="20"/>
        <v>3.6358632028251126E-2</v>
      </c>
      <c r="P100" s="302">
        <f t="shared" si="20"/>
        <v>3.6775958246094122E-2</v>
      </c>
      <c r="Q100" s="302">
        <f t="shared" si="20"/>
        <v>3.6411094605852838E-2</v>
      </c>
      <c r="R100" s="302">
        <f t="shared" si="20"/>
        <v>3.5973849316224674E-2</v>
      </c>
      <c r="S100" s="302">
        <f t="shared" si="20"/>
        <v>3.5823106035461787E-2</v>
      </c>
      <c r="T100" s="302">
        <f t="shared" si="20"/>
        <v>3.6272689185739442E-2</v>
      </c>
      <c r="U100" s="302">
        <f t="shared" si="20"/>
        <v>3.6207536951149429E-2</v>
      </c>
      <c r="V100" s="302">
        <f t="shared" si="20"/>
        <v>3.6057343835371958E-2</v>
      </c>
      <c r="W100" s="302">
        <f t="shared" si="20"/>
        <v>3.6502003170386071E-2</v>
      </c>
      <c r="X100" s="302">
        <f t="shared" si="20"/>
        <v>3.5883253725571461E-2</v>
      </c>
      <c r="Y100" s="302">
        <f t="shared" si="20"/>
        <v>3.5296161760478034E-2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3.6657791147413007E-2</v>
      </c>
      <c r="C101" s="302">
        <f t="shared" si="21"/>
        <v>3.5729794765845389E-2</v>
      </c>
      <c r="D101" s="302">
        <f t="shared" si="21"/>
        <v>3.6037052169196025E-2</v>
      </c>
      <c r="E101" s="302">
        <f t="shared" si="21"/>
        <v>3.5798352473548511E-2</v>
      </c>
      <c r="F101" s="302">
        <f t="shared" si="21"/>
        <v>3.5760163732218901E-2</v>
      </c>
      <c r="G101" s="302">
        <f t="shared" si="21"/>
        <v>3.5495475325271919E-2</v>
      </c>
      <c r="H101" s="302">
        <f t="shared" si="21"/>
        <v>3.4617074724434788E-2</v>
      </c>
      <c r="I101" s="302">
        <f t="shared" si="21"/>
        <v>3.4019302067302158E-2</v>
      </c>
      <c r="J101" s="302">
        <f t="shared" si="21"/>
        <v>3.4155110906734967E-2</v>
      </c>
      <c r="K101" s="302">
        <f t="shared" si="21"/>
        <v>3.3841158363623641E-2</v>
      </c>
      <c r="L101" s="302">
        <f t="shared" si="21"/>
        <v>3.4066163745345601E-2</v>
      </c>
      <c r="M101" s="302">
        <f t="shared" si="21"/>
        <v>3.4504704473314926E-2</v>
      </c>
      <c r="N101" s="302">
        <f t="shared" si="21"/>
        <v>3.4134400264971991E-2</v>
      </c>
      <c r="O101" s="302">
        <f t="shared" si="21"/>
        <v>3.4250084933528678E-2</v>
      </c>
      <c r="P101" s="302">
        <f t="shared" si="21"/>
        <v>3.4706291657100492E-2</v>
      </c>
      <c r="Q101" s="302">
        <f t="shared" si="21"/>
        <v>3.4387417287496683E-2</v>
      </c>
      <c r="R101" s="302">
        <f t="shared" si="21"/>
        <v>3.3893722990959788E-2</v>
      </c>
      <c r="S101" s="302">
        <f t="shared" si="21"/>
        <v>3.3820325410966148E-2</v>
      </c>
      <c r="T101" s="302">
        <f t="shared" si="21"/>
        <v>3.4167040413803113E-2</v>
      </c>
      <c r="U101" s="302">
        <f t="shared" si="21"/>
        <v>3.3750951146332725E-2</v>
      </c>
      <c r="V101" s="302">
        <f t="shared" si="21"/>
        <v>3.364428893760444E-2</v>
      </c>
      <c r="W101" s="302">
        <f t="shared" si="21"/>
        <v>3.4076084167300208E-2</v>
      </c>
      <c r="X101" s="302">
        <f t="shared" si="21"/>
        <v>3.3525075981906891E-2</v>
      </c>
      <c r="Y101" s="302">
        <f t="shared" si="21"/>
        <v>3.2979554993538114E-2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4.0841650187950296E-3</v>
      </c>
      <c r="C102" s="302">
        <f t="shared" si="22"/>
        <v>4.3670950792935063E-3</v>
      </c>
      <c r="D102" s="302">
        <f t="shared" si="22"/>
        <v>4.2697116586444582E-3</v>
      </c>
      <c r="E102" s="302">
        <f t="shared" si="22"/>
        <v>4.3396891906027314E-3</v>
      </c>
      <c r="F102" s="302">
        <f t="shared" si="22"/>
        <v>4.3518276696950953E-3</v>
      </c>
      <c r="G102" s="302">
        <f t="shared" si="22"/>
        <v>4.4317318401422678E-3</v>
      </c>
      <c r="H102" s="302">
        <f t="shared" si="22"/>
        <v>4.6801549057244552E-3</v>
      </c>
      <c r="I102" s="302">
        <f t="shared" si="22"/>
        <v>4.8451997215245195E-3</v>
      </c>
      <c r="J102" s="302">
        <f t="shared" si="22"/>
        <v>4.8096669966326546E-3</v>
      </c>
      <c r="K102" s="302">
        <f t="shared" si="22"/>
        <v>4.8963822039418533E-3</v>
      </c>
      <c r="L102" s="302">
        <f t="shared" si="22"/>
        <v>4.8351724482740598E-3</v>
      </c>
      <c r="M102" s="302">
        <f t="shared" si="22"/>
        <v>4.7062425270772952E-3</v>
      </c>
      <c r="N102" s="302">
        <f t="shared" si="22"/>
        <v>4.8066258728104638E-3</v>
      </c>
      <c r="O102" s="302">
        <f t="shared" si="22"/>
        <v>4.778095944552304E-3</v>
      </c>
      <c r="P102" s="302">
        <f t="shared" si="22"/>
        <v>4.6502463607799643E-3</v>
      </c>
      <c r="Q102" s="302">
        <f t="shared" si="22"/>
        <v>4.74342344975715E-3</v>
      </c>
      <c r="R102" s="302">
        <f t="shared" si="22"/>
        <v>4.8789953974295924E-3</v>
      </c>
      <c r="S102" s="302">
        <f t="shared" si="22"/>
        <v>4.9020577637697458E-3</v>
      </c>
      <c r="T102" s="302">
        <f t="shared" si="22"/>
        <v>4.8019252509460446E-3</v>
      </c>
      <c r="U102" s="302">
        <f t="shared" si="22"/>
        <v>4.9035374670451928E-3</v>
      </c>
      <c r="V102" s="302">
        <f t="shared" si="22"/>
        <v>4.9353444281083608E-3</v>
      </c>
      <c r="W102" s="302">
        <f t="shared" si="22"/>
        <v>4.8132915630089016E-3</v>
      </c>
      <c r="X102" s="302">
        <f t="shared" si="22"/>
        <v>4.9709089827956916E-3</v>
      </c>
      <c r="Y102" s="302">
        <f t="shared" si="22"/>
        <v>5.121419541594026E-3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4.7449836820519968E-3</v>
      </c>
      <c r="C103" s="302">
        <f t="shared" si="23"/>
        <v>5.0736918792108204E-3</v>
      </c>
      <c r="D103" s="302">
        <f t="shared" si="23"/>
        <v>4.9605518029025263E-3</v>
      </c>
      <c r="E103" s="302">
        <f t="shared" si="23"/>
        <v>5.0418517126084869E-3</v>
      </c>
      <c r="F103" s="302">
        <f t="shared" si="23"/>
        <v>5.0559541998863372E-3</v>
      </c>
      <c r="G103" s="302">
        <f t="shared" si="23"/>
        <v>5.1487868800437113E-3</v>
      </c>
      <c r="H103" s="302">
        <f t="shared" si="23"/>
        <v>5.4374048440604013E-3</v>
      </c>
      <c r="I103" s="302">
        <f t="shared" si="23"/>
        <v>5.6291539418991659E-3</v>
      </c>
      <c r="J103" s="302">
        <f t="shared" si="23"/>
        <v>5.5878720154797267E-3</v>
      </c>
      <c r="K103" s="302">
        <f t="shared" si="23"/>
        <v>5.6886177595361961E-3</v>
      </c>
      <c r="L103" s="302">
        <f t="shared" si="23"/>
        <v>5.617504253962965E-3</v>
      </c>
      <c r="M103" s="302">
        <f t="shared" si="23"/>
        <v>5.4677134474231774E-3</v>
      </c>
      <c r="N103" s="302">
        <f t="shared" si="23"/>
        <v>5.5843388372548049E-3</v>
      </c>
      <c r="O103" s="302">
        <f t="shared" si="23"/>
        <v>5.5511927612730307E-3</v>
      </c>
      <c r="P103" s="302">
        <f t="shared" si="23"/>
        <v>5.4026570909548226E-3</v>
      </c>
      <c r="Q103" s="302">
        <f t="shared" si="23"/>
        <v>5.5109102503407047E-3</v>
      </c>
      <c r="R103" s="302">
        <f t="shared" si="23"/>
        <v>5.6684177644811436E-3</v>
      </c>
      <c r="S103" s="302">
        <f t="shared" si="23"/>
        <v>5.6952116260048421E-3</v>
      </c>
      <c r="T103" s="302">
        <f t="shared" si="23"/>
        <v>5.5788776538943079E-3</v>
      </c>
      <c r="U103" s="302">
        <f t="shared" si="23"/>
        <v>5.696930745546773E-3</v>
      </c>
      <c r="V103" s="302">
        <f t="shared" si="23"/>
        <v>5.7338840788537897E-3</v>
      </c>
      <c r="W103" s="302">
        <f t="shared" si="23"/>
        <v>5.5920830373729809E-3</v>
      </c>
      <c r="X103" s="302">
        <f t="shared" si="23"/>
        <v>5.7752029851355488E-3</v>
      </c>
      <c r="Y103" s="302">
        <f t="shared" si="23"/>
        <v>5.9500661804736572E-3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1.6057278906820738E-3</v>
      </c>
      <c r="C104" s="302">
        <f t="shared" si="24"/>
        <v>1.7169645050607962E-3</v>
      </c>
      <c r="D104" s="302">
        <f t="shared" si="24"/>
        <v>1.6786772972945602E-3</v>
      </c>
      <c r="E104" s="302">
        <f t="shared" si="24"/>
        <v>1.7061896221564105E-3</v>
      </c>
      <c r="F104" s="302">
        <f t="shared" si="24"/>
        <v>1.7109619793798257E-3</v>
      </c>
      <c r="G104" s="302">
        <f t="shared" si="24"/>
        <v>1.7423770555284133E-3</v>
      </c>
      <c r="H104" s="302">
        <f t="shared" si="24"/>
        <v>1.8400469203008578E-3</v>
      </c>
      <c r="I104" s="302">
        <f t="shared" si="24"/>
        <v>1.9049358419587876E-3</v>
      </c>
      <c r="J104" s="302">
        <f t="shared" si="24"/>
        <v>1.8909658169651272E-3</v>
      </c>
      <c r="K104" s="302">
        <f t="shared" si="24"/>
        <v>1.9250587163171082E-3</v>
      </c>
      <c r="L104" s="302">
        <f t="shared" si="24"/>
        <v>1.9009935251690258E-3</v>
      </c>
      <c r="M104" s="302">
        <f t="shared" si="24"/>
        <v>1.8503035140023944E-3</v>
      </c>
      <c r="N104" s="302">
        <f t="shared" si="24"/>
        <v>1.8897701705311951E-3</v>
      </c>
      <c r="O104" s="302">
        <f t="shared" si="24"/>
        <v>1.8785533608987584E-3</v>
      </c>
      <c r="P104" s="302">
        <f t="shared" si="24"/>
        <v>1.8282880945516328E-3</v>
      </c>
      <c r="Q104" s="302">
        <f t="shared" si="24"/>
        <v>1.8649215434584985E-3</v>
      </c>
      <c r="R104" s="302">
        <f t="shared" si="24"/>
        <v>1.9182229298055078E-3</v>
      </c>
      <c r="S104" s="302">
        <f t="shared" si="24"/>
        <v>1.9272901160448225E-3</v>
      </c>
      <c r="T104" s="302">
        <f t="shared" si="24"/>
        <v>1.8879220768335818E-3</v>
      </c>
      <c r="U104" s="302">
        <f t="shared" si="24"/>
        <v>1.927871875304887E-3</v>
      </c>
      <c r="V104" s="302">
        <f t="shared" si="24"/>
        <v>1.940377081206689E-3</v>
      </c>
      <c r="W104" s="302">
        <f t="shared" si="24"/>
        <v>1.8923908493267449E-3</v>
      </c>
      <c r="X104" s="302">
        <f t="shared" si="24"/>
        <v>1.9543596203838117E-3</v>
      </c>
      <c r="Y104" s="302">
        <f t="shared" si="24"/>
        <v>2.0135342621998118E-3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9.7736679382559963E-2</v>
      </c>
      <c r="C105" s="301">
        <f t="shared" si="25"/>
        <v>0.10219901622681346</v>
      </c>
      <c r="D105" s="301">
        <f t="shared" si="25"/>
        <v>0.1006839492066131</v>
      </c>
      <c r="E105" s="301">
        <f t="shared" si="25"/>
        <v>0.10179160127544797</v>
      </c>
      <c r="F105" s="301">
        <f t="shared" si="25"/>
        <v>0.10196815455112057</v>
      </c>
      <c r="G105" s="301">
        <f t="shared" si="25"/>
        <v>0.10322627909991899</v>
      </c>
      <c r="H105" s="301">
        <f t="shared" si="25"/>
        <v>0.10718213073494061</v>
      </c>
      <c r="I105" s="301">
        <f t="shared" si="25"/>
        <v>0.10981096953470564</v>
      </c>
      <c r="J105" s="301">
        <f t="shared" si="25"/>
        <v>0.10920925146274568</v>
      </c>
      <c r="K105" s="301">
        <f t="shared" si="25"/>
        <v>0.11056695965072112</v>
      </c>
      <c r="L105" s="301">
        <f t="shared" si="25"/>
        <v>0.10959832972915264</v>
      </c>
      <c r="M105" s="301">
        <f t="shared" si="25"/>
        <v>0.10761873129998946</v>
      </c>
      <c r="N105" s="301">
        <f t="shared" si="25"/>
        <v>0.10923797574987486</v>
      </c>
      <c r="O105" s="301">
        <f t="shared" si="25"/>
        <v>0.10874353078088658</v>
      </c>
      <c r="P105" s="301">
        <f t="shared" si="25"/>
        <v>0.10673323636602304</v>
      </c>
      <c r="Q105" s="301">
        <f t="shared" si="25"/>
        <v>0.10817357756131894</v>
      </c>
      <c r="R105" s="301">
        <f t="shared" si="25"/>
        <v>0.110313879190829</v>
      </c>
      <c r="S105" s="301">
        <f t="shared" si="25"/>
        <v>0.11065161552377875</v>
      </c>
      <c r="T105" s="301">
        <f t="shared" si="25"/>
        <v>0.109143771696763</v>
      </c>
      <c r="U105" s="301">
        <f t="shared" si="25"/>
        <v>0.11085171455747485</v>
      </c>
      <c r="V105" s="301">
        <f t="shared" si="25"/>
        <v>0.11131854131483211</v>
      </c>
      <c r="W105" s="301">
        <f t="shared" si="25"/>
        <v>0.10940583021041929</v>
      </c>
      <c r="X105" s="301">
        <f t="shared" si="25"/>
        <v>0.11184525569937843</v>
      </c>
      <c r="Y105" s="301">
        <f t="shared" si="25"/>
        <v>0.11415872855986736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1.7538099056866083E-2</v>
      </c>
      <c r="C106" s="302">
        <f t="shared" si="26"/>
        <v>1.7097838980912286E-2</v>
      </c>
      <c r="D106" s="302">
        <f t="shared" si="26"/>
        <v>1.7272516298241732E-2</v>
      </c>
      <c r="E106" s="302">
        <f t="shared" si="26"/>
        <v>1.7169330058936567E-2</v>
      </c>
      <c r="F106" s="302">
        <f t="shared" si="26"/>
        <v>1.713524235181044E-2</v>
      </c>
      <c r="G106" s="302">
        <f t="shared" si="26"/>
        <v>1.7009282739662467E-2</v>
      </c>
      <c r="H106" s="302">
        <f t="shared" si="26"/>
        <v>1.6672450123100584E-2</v>
      </c>
      <c r="I106" s="302">
        <f t="shared" si="26"/>
        <v>1.6452031421462916E-2</v>
      </c>
      <c r="J106" s="302">
        <f t="shared" si="26"/>
        <v>1.6462393959846305E-2</v>
      </c>
      <c r="K106" s="302">
        <f t="shared" si="26"/>
        <v>1.6323068314333989E-2</v>
      </c>
      <c r="L106" s="302">
        <f t="shared" si="26"/>
        <v>1.6410511687662735E-2</v>
      </c>
      <c r="M106" s="302">
        <f t="shared" si="26"/>
        <v>1.6662054767717434E-2</v>
      </c>
      <c r="N106" s="302">
        <f t="shared" si="26"/>
        <v>1.6549594748182836E-2</v>
      </c>
      <c r="O106" s="302">
        <f t="shared" si="26"/>
        <v>1.6545350470507793E-2</v>
      </c>
      <c r="P106" s="302">
        <f t="shared" si="26"/>
        <v>1.6743482404397155E-2</v>
      </c>
      <c r="Q106" s="302">
        <f t="shared" si="26"/>
        <v>1.6571753386629206E-2</v>
      </c>
      <c r="R106" s="302">
        <f t="shared" si="26"/>
        <v>1.637210622372744E-2</v>
      </c>
      <c r="S106" s="302">
        <f t="shared" si="26"/>
        <v>1.63097960732633E-2</v>
      </c>
      <c r="T106" s="302">
        <f t="shared" si="26"/>
        <v>1.6533598720446806E-2</v>
      </c>
      <c r="U106" s="302">
        <f t="shared" si="26"/>
        <v>1.6496408411566375E-2</v>
      </c>
      <c r="V106" s="302">
        <f t="shared" si="26"/>
        <v>1.6412526058578687E-2</v>
      </c>
      <c r="W106" s="302">
        <f t="shared" si="26"/>
        <v>1.6608812973512608E-2</v>
      </c>
      <c r="X106" s="302">
        <f t="shared" si="26"/>
        <v>1.632346252795059E-2</v>
      </c>
      <c r="Y106" s="302">
        <f t="shared" si="26"/>
        <v>1.6038663991683234E-2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6.9050686925874903E-3</v>
      </c>
      <c r="C107" s="302">
        <f t="shared" si="27"/>
        <v>6.7302660500761389E-3</v>
      </c>
      <c r="D107" s="302">
        <f t="shared" si="27"/>
        <v>6.7881427908734887E-3</v>
      </c>
      <c r="E107" s="302">
        <f t="shared" si="27"/>
        <v>6.7431799673166168E-3</v>
      </c>
      <c r="F107" s="302">
        <f t="shared" si="27"/>
        <v>6.7359865201963558E-3</v>
      </c>
      <c r="G107" s="302">
        <f t="shared" si="27"/>
        <v>6.6861283161177036E-3</v>
      </c>
      <c r="H107" s="302">
        <f t="shared" si="27"/>
        <v>6.5206678151289877E-3</v>
      </c>
      <c r="I107" s="302">
        <f t="shared" si="27"/>
        <v>6.4080679794364173E-3</v>
      </c>
      <c r="J107" s="302">
        <f t="shared" si="27"/>
        <v>6.4336496998835934E-3</v>
      </c>
      <c r="K107" s="302">
        <f t="shared" si="27"/>
        <v>6.3745118247268903E-3</v>
      </c>
      <c r="L107" s="302">
        <f t="shared" si="27"/>
        <v>6.4168951099265945E-3</v>
      </c>
      <c r="M107" s="302">
        <f t="shared" si="27"/>
        <v>6.4995011196271888E-3</v>
      </c>
      <c r="N107" s="302">
        <f t="shared" si="27"/>
        <v>6.4297485263659169E-3</v>
      </c>
      <c r="O107" s="302">
        <f t="shared" si="27"/>
        <v>6.451539544265787E-3</v>
      </c>
      <c r="P107" s="302">
        <f t="shared" si="27"/>
        <v>6.5374732207280697E-3</v>
      </c>
      <c r="Q107" s="302">
        <f t="shared" si="27"/>
        <v>6.4774082425201529E-3</v>
      </c>
      <c r="R107" s="302">
        <f t="shared" si="27"/>
        <v>6.3844131949730345E-3</v>
      </c>
      <c r="S107" s="302">
        <f t="shared" si="27"/>
        <v>6.3705876120379486E-3</v>
      </c>
      <c r="T107" s="302">
        <f t="shared" si="27"/>
        <v>6.43589680924823E-3</v>
      </c>
      <c r="U107" s="302">
        <f t="shared" si="27"/>
        <v>6.3575198835197372E-3</v>
      </c>
      <c r="V107" s="302">
        <f t="shared" si="27"/>
        <v>6.3374283871387837E-3</v>
      </c>
      <c r="W107" s="302">
        <f t="shared" si="27"/>
        <v>6.4187637766659608E-3</v>
      </c>
      <c r="X107" s="302">
        <f t="shared" si="27"/>
        <v>6.3149727611348152E-3</v>
      </c>
      <c r="Y107" s="302">
        <f t="shared" si="27"/>
        <v>6.2122153450431903E-3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7.3293511633106379E-2</v>
      </c>
      <c r="C108" s="302">
        <f t="shared" si="28"/>
        <v>7.8370911195825038E-2</v>
      </c>
      <c r="D108" s="302">
        <f t="shared" si="28"/>
        <v>7.6623290117497869E-2</v>
      </c>
      <c r="E108" s="302">
        <f t="shared" si="28"/>
        <v>7.7879091249194787E-2</v>
      </c>
      <c r="F108" s="302">
        <f t="shared" si="28"/>
        <v>7.8096925679113777E-2</v>
      </c>
      <c r="G108" s="302">
        <f t="shared" si="28"/>
        <v>7.9530868044138822E-2</v>
      </c>
      <c r="H108" s="302">
        <f t="shared" si="28"/>
        <v>8.3989012796711032E-2</v>
      </c>
      <c r="I108" s="302">
        <f t="shared" si="28"/>
        <v>8.6950870133806299E-2</v>
      </c>
      <c r="J108" s="302">
        <f t="shared" si="28"/>
        <v>8.6313207803015782E-2</v>
      </c>
      <c r="K108" s="302">
        <f t="shared" si="28"/>
        <v>8.7869379511660239E-2</v>
      </c>
      <c r="L108" s="302">
        <f t="shared" si="28"/>
        <v>8.6770922931563299E-2</v>
      </c>
      <c r="M108" s="302">
        <f t="shared" si="28"/>
        <v>8.4457175412644844E-2</v>
      </c>
      <c r="N108" s="302">
        <f t="shared" si="28"/>
        <v>8.62586324753261E-2</v>
      </c>
      <c r="O108" s="302">
        <f t="shared" si="28"/>
        <v>8.5746640766113005E-2</v>
      </c>
      <c r="P108" s="302">
        <f t="shared" si="28"/>
        <v>8.3452280740897819E-2</v>
      </c>
      <c r="Q108" s="302">
        <f t="shared" si="28"/>
        <v>8.5124415932169586E-2</v>
      </c>
      <c r="R108" s="302">
        <f t="shared" si="28"/>
        <v>8.7557359772128515E-2</v>
      </c>
      <c r="S108" s="302">
        <f t="shared" si="28"/>
        <v>8.7971231838477493E-2</v>
      </c>
      <c r="T108" s="302">
        <f t="shared" si="28"/>
        <v>8.6174276167067965E-2</v>
      </c>
      <c r="U108" s="302">
        <f t="shared" si="28"/>
        <v>8.7997786262388744E-2</v>
      </c>
      <c r="V108" s="302">
        <f t="shared" si="28"/>
        <v>8.8568586869114646E-2</v>
      </c>
      <c r="W108" s="302">
        <f t="shared" si="28"/>
        <v>8.6378253460240723E-2</v>
      </c>
      <c r="X108" s="302">
        <f t="shared" si="28"/>
        <v>8.9206820410293014E-2</v>
      </c>
      <c r="Y108" s="302">
        <f t="shared" si="28"/>
        <v>9.190784922314095E-2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7.1201478559565906E-2</v>
      </c>
      <c r="C109" s="235">
        <f t="shared" si="29"/>
        <v>7.613395277246697E-2</v>
      </c>
      <c r="D109" s="235">
        <f t="shared" si="29"/>
        <v>7.4436214432930942E-2</v>
      </c>
      <c r="E109" s="235">
        <f t="shared" si="29"/>
        <v>7.5656170952427368E-2</v>
      </c>
      <c r="F109" s="235">
        <f t="shared" si="29"/>
        <v>7.5867787685557214E-2</v>
      </c>
      <c r="G109" s="235">
        <f t="shared" si="29"/>
        <v>7.7260800713368924E-2</v>
      </c>
      <c r="H109" s="235">
        <f t="shared" si="29"/>
        <v>8.1591695644487608E-2</v>
      </c>
      <c r="I109" s="235">
        <f t="shared" si="29"/>
        <v>8.4469012026043344E-2</v>
      </c>
      <c r="J109" s="235">
        <f t="shared" si="29"/>
        <v>8.3849550633590231E-2</v>
      </c>
      <c r="K109" s="235">
        <f t="shared" si="29"/>
        <v>8.5361304185564965E-2</v>
      </c>
      <c r="L109" s="235">
        <f t="shared" si="29"/>
        <v>8.429420109698732E-2</v>
      </c>
      <c r="M109" s="235">
        <f t="shared" si="29"/>
        <v>8.2046495390305021E-2</v>
      </c>
      <c r="N109" s="235">
        <f t="shared" si="29"/>
        <v>8.3796533061668857E-2</v>
      </c>
      <c r="O109" s="235">
        <f t="shared" si="29"/>
        <v>8.3299155246171444E-2</v>
      </c>
      <c r="P109" s="235">
        <f t="shared" si="29"/>
        <v>8.1070283651629091E-2</v>
      </c>
      <c r="Q109" s="235">
        <f t="shared" si="29"/>
        <v>8.2694690714644706E-2</v>
      </c>
      <c r="R109" s="235">
        <f t="shared" si="29"/>
        <v>8.5058190495152064E-2</v>
      </c>
      <c r="S109" s="235">
        <f t="shared" si="29"/>
        <v>8.5460249318667941E-2</v>
      </c>
      <c r="T109" s="235">
        <f t="shared" si="29"/>
        <v>8.3714584554359317E-2</v>
      </c>
      <c r="U109" s="235">
        <f t="shared" si="29"/>
        <v>8.5486045793726179E-2</v>
      </c>
      <c r="V109" s="235">
        <f t="shared" si="29"/>
        <v>8.6040553911239076E-2</v>
      </c>
      <c r="W109" s="235">
        <f t="shared" si="29"/>
        <v>8.3912739678092263E-2</v>
      </c>
      <c r="X109" s="235">
        <f t="shared" si="29"/>
        <v>8.6660570209894386E-2</v>
      </c>
      <c r="Y109" s="235">
        <f t="shared" si="29"/>
        <v>8.9284502954029565E-2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0.48556086692365674</v>
      </c>
      <c r="C113" s="322">
        <f>IF(C$5=0,0,C$5/FBT_fec!C$5)</f>
        <v>0.48731152239246461</v>
      </c>
      <c r="D113" s="322">
        <f>IF(D$5=0,0,D$5/FBT_fec!D$5)</f>
        <v>0.48672477302530121</v>
      </c>
      <c r="E113" s="322">
        <f>IF(E$5=0,0,E$5/FBT_fec!E$5)</f>
        <v>0.48724622982575883</v>
      </c>
      <c r="F113" s="322">
        <f>IF(F$5=0,0,F$5/FBT_fec!F$5)</f>
        <v>0.48765120041734966</v>
      </c>
      <c r="G113" s="322">
        <f>IF(G$5=0,0,G$5/FBT_fec!G$5)</f>
        <v>0.48806352924106339</v>
      </c>
      <c r="H113" s="322">
        <f>IF(H$5=0,0,H$5/FBT_fec!H$5)</f>
        <v>0.48918913364365546</v>
      </c>
      <c r="I113" s="322">
        <f>IF(I$5=0,0,I$5/FBT_fec!I$5)</f>
        <v>0.48959410037953305</v>
      </c>
      <c r="J113" s="322">
        <f>IF(J$5=0,0,J$5/FBT_fec!J$5)</f>
        <v>0.49012381510687647</v>
      </c>
      <c r="K113" s="322">
        <f>IF(K$5=0,0,K$5/FBT_fec!K$5)</f>
        <v>0.49069684780070744</v>
      </c>
      <c r="L113" s="322">
        <f>IF(L$5=0,0,L$5/FBT_fec!L$5)</f>
        <v>0.49040317642941184</v>
      </c>
      <c r="M113" s="322">
        <f>IF(M$5=0,0,M$5/FBT_fec!M$5)</f>
        <v>0.48942900267502831</v>
      </c>
      <c r="N113" s="322">
        <f>IF(N$5=0,0,N$5/FBT_fec!N$5)</f>
        <v>0.48963196560586486</v>
      </c>
      <c r="O113" s="322">
        <f>IF(O$5=0,0,O$5/FBT_fec!O$5)</f>
        <v>0.49000009369402431</v>
      </c>
      <c r="P113" s="322">
        <f>IF(P$5=0,0,P$5/FBT_fec!P$5)</f>
        <v>0.48900003231095679</v>
      </c>
      <c r="Q113" s="322">
        <f>IF(Q$5=0,0,Q$5/FBT_fec!Q$5)</f>
        <v>0.48987784005859908</v>
      </c>
      <c r="R113" s="322">
        <f>IF(R$5=0,0,R$5/FBT_fec!R$5)</f>
        <v>0.49073993406614752</v>
      </c>
      <c r="S113" s="322">
        <f>IF(S$5=0,0,S$5/FBT_fec!S$5)</f>
        <v>0.49090718344619333</v>
      </c>
      <c r="T113" s="322">
        <f>IF(T$5=0,0,T$5/FBT_fec!T$5)</f>
        <v>0.48960549468484249</v>
      </c>
      <c r="U113" s="322">
        <f>IF(U$5=0,0,U$5/FBT_fec!U$5)</f>
        <v>0.48976661008830547</v>
      </c>
      <c r="V113" s="322">
        <f>IF(V$5=0,0,V$5/FBT_fec!V$5)</f>
        <v>0.49043657581268063</v>
      </c>
      <c r="W113" s="322">
        <f>IF(W$5=0,0,W$5/FBT_fec!W$5)</f>
        <v>0.48969033582094446</v>
      </c>
      <c r="X113" s="322">
        <f>IF(X$5=0,0,X$5/FBT_fec!X$5)</f>
        <v>0.49103632255209284</v>
      </c>
      <c r="Y113" s="322">
        <f>IF(Y$5=0,0,Y$5/FBT_fec!Y$5)</f>
        <v>0.49258971110647926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0.47434487496429312</v>
      </c>
      <c r="C114" s="334">
        <f>IF(C$6=0,0,C$6/FBT_fec!C$6)</f>
        <v>0.47434487496429306</v>
      </c>
      <c r="D114" s="334">
        <f>IF(D$6=0,0,D$6/FBT_fec!D$6)</f>
        <v>0.47434487496429295</v>
      </c>
      <c r="E114" s="334">
        <f>IF(E$6=0,0,E$6/FBT_fec!E$6)</f>
        <v>0.47434487496429312</v>
      </c>
      <c r="F114" s="334">
        <f>IF(F$6=0,0,F$6/FBT_fec!F$6)</f>
        <v>0.4743448749642929</v>
      </c>
      <c r="G114" s="334">
        <f>IF(G$6=0,0,G$6/FBT_fec!G$6)</f>
        <v>0.47434487496429306</v>
      </c>
      <c r="H114" s="334">
        <f>IF(H$6=0,0,H$6/FBT_fec!H$6)</f>
        <v>0.47434487496429306</v>
      </c>
      <c r="I114" s="334">
        <f>IF(I$6=0,0,I$6/FBT_fec!I$6)</f>
        <v>0.47434487496429301</v>
      </c>
      <c r="J114" s="334">
        <f>IF(J$6=0,0,J$6/FBT_fec!J$6)</f>
        <v>0.47434487496429301</v>
      </c>
      <c r="K114" s="334">
        <f>IF(K$6=0,0,K$6/FBT_fec!K$6)</f>
        <v>0.47434487496429312</v>
      </c>
      <c r="L114" s="334">
        <f>IF(L$6=0,0,L$6/FBT_fec!L$6)</f>
        <v>0.47434487496429312</v>
      </c>
      <c r="M114" s="334">
        <f>IF(M$6=0,0,M$6/FBT_fec!M$6)</f>
        <v>0.47434487496429328</v>
      </c>
      <c r="N114" s="334">
        <f>IF(N$6=0,0,N$6/FBT_fec!N$6)</f>
        <v>0.47434487496429312</v>
      </c>
      <c r="O114" s="334">
        <f>IF(O$6=0,0,O$6/FBT_fec!O$6)</f>
        <v>0.47434487496429295</v>
      </c>
      <c r="P114" s="334">
        <f>IF(P$6=0,0,P$6/FBT_fec!P$6)</f>
        <v>0.47434487496429306</v>
      </c>
      <c r="Q114" s="334">
        <f>IF(Q$6=0,0,Q$6/FBT_fec!Q$6)</f>
        <v>0.47434487496429295</v>
      </c>
      <c r="R114" s="334">
        <f>IF(R$6=0,0,R$6/FBT_fec!R$6)</f>
        <v>0.47434487496429328</v>
      </c>
      <c r="S114" s="334">
        <f>IF(S$6=0,0,S$6/FBT_fec!S$6)</f>
        <v>0.47434487496429323</v>
      </c>
      <c r="T114" s="334">
        <f>IF(T$6=0,0,T$6/FBT_fec!T$6)</f>
        <v>0.47434487496429312</v>
      </c>
      <c r="U114" s="334">
        <f>IF(U$6=0,0,U$6/FBT_fec!U$6)</f>
        <v>0.47434487496429295</v>
      </c>
      <c r="V114" s="334">
        <f>IF(V$6=0,0,V$6/FBT_fec!V$6)</f>
        <v>0.47434487496429328</v>
      </c>
      <c r="W114" s="334">
        <f>IF(W$6=0,0,W$6/FBT_fec!W$6)</f>
        <v>0.47434487496429301</v>
      </c>
      <c r="X114" s="334">
        <f>IF(X$6=0,0,X$6/FBT_fec!X$6)</f>
        <v>0.47434487496429317</v>
      </c>
      <c r="Y114" s="334">
        <f>IF(Y$6=0,0,Y$6/FBT_fec!Y$6)</f>
        <v>0.47434487496429284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0.12292947624901383</v>
      </c>
      <c r="C115" s="335">
        <f>IF(C$7=0,0,C$7/FBT_fec!C$7)</f>
        <v>0.12292947624901382</v>
      </c>
      <c r="D115" s="335">
        <f>IF(D$7=0,0,D$7/FBT_fec!D$7)</f>
        <v>0.12292947624901385</v>
      </c>
      <c r="E115" s="335">
        <f>IF(E$7=0,0,E$7/FBT_fec!E$7)</f>
        <v>0.12292947624901382</v>
      </c>
      <c r="F115" s="335">
        <f>IF(F$7=0,0,F$7/FBT_fec!F$7)</f>
        <v>0.12292947624901383</v>
      </c>
      <c r="G115" s="335">
        <f>IF(G$7=0,0,G$7/FBT_fec!G$7)</f>
        <v>0.12292947624901378</v>
      </c>
      <c r="H115" s="335">
        <f>IF(H$7=0,0,H$7/FBT_fec!H$7)</f>
        <v>0.12292947624901382</v>
      </c>
      <c r="I115" s="335">
        <f>IF(I$7=0,0,I$7/FBT_fec!I$7)</f>
        <v>0.12292947624901379</v>
      </c>
      <c r="J115" s="335">
        <f>IF(J$7=0,0,J$7/FBT_fec!J$7)</f>
        <v>0.12292947624901383</v>
      </c>
      <c r="K115" s="335">
        <f>IF(K$7=0,0,K$7/FBT_fec!K$7)</f>
        <v>0.12292947624901385</v>
      </c>
      <c r="L115" s="335">
        <f>IF(L$7=0,0,L$7/FBT_fec!L$7)</f>
        <v>0.12292947624901381</v>
      </c>
      <c r="M115" s="335">
        <f>IF(M$7=0,0,M$7/FBT_fec!M$7)</f>
        <v>0.12292947624901383</v>
      </c>
      <c r="N115" s="335">
        <f>IF(N$7=0,0,N$7/FBT_fec!N$7)</f>
        <v>0.12292947624901381</v>
      </c>
      <c r="O115" s="335">
        <f>IF(O$7=0,0,O$7/FBT_fec!O$7)</f>
        <v>0.12292947624901383</v>
      </c>
      <c r="P115" s="335">
        <f>IF(P$7=0,0,P$7/FBT_fec!P$7)</f>
        <v>0.12292947624901383</v>
      </c>
      <c r="Q115" s="335">
        <f>IF(Q$7=0,0,Q$7/FBT_fec!Q$7)</f>
        <v>0.12292947624901383</v>
      </c>
      <c r="R115" s="335">
        <f>IF(R$7=0,0,R$7/FBT_fec!R$7)</f>
        <v>0.12292947624901386</v>
      </c>
      <c r="S115" s="335">
        <f>IF(S$7=0,0,S$7/FBT_fec!S$7)</f>
        <v>0.12292947624901383</v>
      </c>
      <c r="T115" s="335">
        <f>IF(T$7=0,0,T$7/FBT_fec!T$7)</f>
        <v>0.12292947624901382</v>
      </c>
      <c r="U115" s="335">
        <f>IF(U$7=0,0,U$7/FBT_fec!U$7)</f>
        <v>0.12292947624901382</v>
      </c>
      <c r="V115" s="335">
        <f>IF(V$7=0,0,V$7/FBT_fec!V$7)</f>
        <v>0.12292947624901381</v>
      </c>
      <c r="W115" s="335">
        <f>IF(W$7=0,0,W$7/FBT_fec!W$7)</f>
        <v>0.12292947624901385</v>
      </c>
      <c r="X115" s="335">
        <f>IF(X$7=0,0,X$7/FBT_fec!X$7)</f>
        <v>0.12292947624901382</v>
      </c>
      <c r="Y115" s="335">
        <f>IF(Y$7=0,0,Y$7/FBT_fec!Y$7)</f>
        <v>0.12292947624901382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0.67178962405434106</v>
      </c>
      <c r="C116" s="335">
        <f>IF(C$8=0,0,C$8/FBT_fec!C$8)</f>
        <v>0.67178962405434128</v>
      </c>
      <c r="D116" s="335">
        <f>IF(D$8=0,0,D$8/FBT_fec!D$8)</f>
        <v>0.67178962405434117</v>
      </c>
      <c r="E116" s="335">
        <f>IF(E$8=0,0,E$8/FBT_fec!E$8)</f>
        <v>0.67178962405434117</v>
      </c>
      <c r="F116" s="335">
        <f>IF(F$8=0,0,F$8/FBT_fec!F$8)</f>
        <v>0.67178962405434117</v>
      </c>
      <c r="G116" s="335">
        <f>IF(G$8=0,0,G$8/FBT_fec!G$8)</f>
        <v>0.67178962405434117</v>
      </c>
      <c r="H116" s="335">
        <f>IF(H$8=0,0,H$8/FBT_fec!H$8)</f>
        <v>0.67178962405434106</v>
      </c>
      <c r="I116" s="335">
        <f>IF(I$8=0,0,I$8/FBT_fec!I$8)</f>
        <v>0.67178962405434117</v>
      </c>
      <c r="J116" s="335">
        <f>IF(J$8=0,0,J$8/FBT_fec!J$8)</f>
        <v>0.67178962405434106</v>
      </c>
      <c r="K116" s="335">
        <f>IF(K$8=0,0,K$8/FBT_fec!K$8)</f>
        <v>0.67178962405434128</v>
      </c>
      <c r="L116" s="335">
        <f>IF(L$8=0,0,L$8/FBT_fec!L$8)</f>
        <v>0.67178962405434117</v>
      </c>
      <c r="M116" s="335">
        <f>IF(M$8=0,0,M$8/FBT_fec!M$8)</f>
        <v>0.67178962405434128</v>
      </c>
      <c r="N116" s="335">
        <f>IF(N$8=0,0,N$8/FBT_fec!N$8)</f>
        <v>0.67178962405434106</v>
      </c>
      <c r="O116" s="335">
        <f>IF(O$8=0,0,O$8/FBT_fec!O$8)</f>
        <v>0.67178962405434106</v>
      </c>
      <c r="P116" s="335">
        <f>IF(P$8=0,0,P$8/FBT_fec!P$8)</f>
        <v>0.67178962405434117</v>
      </c>
      <c r="Q116" s="335">
        <f>IF(Q$8=0,0,Q$8/FBT_fec!Q$8)</f>
        <v>0.67178962405434117</v>
      </c>
      <c r="R116" s="335">
        <f>IF(R$8=0,0,R$8/FBT_fec!R$8)</f>
        <v>0.67178962405434117</v>
      </c>
      <c r="S116" s="335">
        <f>IF(S$8=0,0,S$8/FBT_fec!S$8)</f>
        <v>0.67178962405434095</v>
      </c>
      <c r="T116" s="335">
        <f>IF(T$8=0,0,T$8/FBT_fec!T$8)</f>
        <v>0.67178962405434128</v>
      </c>
      <c r="U116" s="335">
        <f>IF(U$8=0,0,U$8/FBT_fec!U$8)</f>
        <v>0.67178962405434117</v>
      </c>
      <c r="V116" s="335">
        <f>IF(V$8=0,0,V$8/FBT_fec!V$8)</f>
        <v>0.67178962405434106</v>
      </c>
      <c r="W116" s="335">
        <f>IF(W$8=0,0,W$8/FBT_fec!W$8)</f>
        <v>0.67178962405434117</v>
      </c>
      <c r="X116" s="335">
        <f>IF(X$8=0,0,X$8/FBT_fec!X$8)</f>
        <v>0.67178962405434106</v>
      </c>
      <c r="Y116" s="335">
        <f>IF(Y$8=0,0,Y$8/FBT_fec!Y$8)</f>
        <v>0.67178962405434106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0.47475720453704828</v>
      </c>
      <c r="C117" s="335">
        <f>IF(C$9=0,0,C$9/FBT_fec!C$9)</f>
        <v>0.47475720453704828</v>
      </c>
      <c r="D117" s="335">
        <f>IF(D$9=0,0,D$9/FBT_fec!D$9)</f>
        <v>0.47475720453704823</v>
      </c>
      <c r="E117" s="335">
        <f>IF(E$9=0,0,E$9/FBT_fec!E$9)</f>
        <v>0.47475720453704834</v>
      </c>
      <c r="F117" s="335">
        <f>IF(F$9=0,0,F$9/FBT_fec!F$9)</f>
        <v>0.47475720453704834</v>
      </c>
      <c r="G117" s="335">
        <f>IF(G$9=0,0,G$9/FBT_fec!G$9)</f>
        <v>0.47475720453704823</v>
      </c>
      <c r="H117" s="335">
        <f>IF(H$9=0,0,H$9/FBT_fec!H$9)</f>
        <v>0.47475720453704839</v>
      </c>
      <c r="I117" s="335">
        <f>IF(I$9=0,0,I$9/FBT_fec!I$9)</f>
        <v>0.47475720453704823</v>
      </c>
      <c r="J117" s="335">
        <f>IF(J$9=0,0,J$9/FBT_fec!J$9)</f>
        <v>0.47475720453704828</v>
      </c>
      <c r="K117" s="335">
        <f>IF(K$9=0,0,K$9/FBT_fec!K$9)</f>
        <v>0.47475720453704823</v>
      </c>
      <c r="L117" s="335">
        <f>IF(L$9=0,0,L$9/FBT_fec!L$9)</f>
        <v>0.47475720453704834</v>
      </c>
      <c r="M117" s="335">
        <f>IF(M$9=0,0,M$9/FBT_fec!M$9)</f>
        <v>0.47475720453704845</v>
      </c>
      <c r="N117" s="335">
        <f>IF(N$9=0,0,N$9/FBT_fec!N$9)</f>
        <v>0.47475720453704834</v>
      </c>
      <c r="O117" s="335">
        <f>IF(O$9=0,0,O$9/FBT_fec!O$9)</f>
        <v>0.47475720453704839</v>
      </c>
      <c r="P117" s="335">
        <f>IF(P$9=0,0,P$9/FBT_fec!P$9)</f>
        <v>0.47475720453704823</v>
      </c>
      <c r="Q117" s="335">
        <f>IF(Q$9=0,0,Q$9/FBT_fec!Q$9)</f>
        <v>0.47475720453704823</v>
      </c>
      <c r="R117" s="335">
        <f>IF(R$9=0,0,R$9/FBT_fec!R$9)</f>
        <v>0.47475720453704823</v>
      </c>
      <c r="S117" s="335">
        <f>IF(S$9=0,0,S$9/FBT_fec!S$9)</f>
        <v>0.47475720453704823</v>
      </c>
      <c r="T117" s="335">
        <f>IF(T$9=0,0,T$9/FBT_fec!T$9)</f>
        <v>0.47475720453704823</v>
      </c>
      <c r="U117" s="335">
        <f>IF(U$9=0,0,U$9/FBT_fec!U$9)</f>
        <v>0.47475720453704834</v>
      </c>
      <c r="V117" s="335">
        <f>IF(V$9=0,0,V$9/FBT_fec!V$9)</f>
        <v>0.47475720453704834</v>
      </c>
      <c r="W117" s="335">
        <f>IF(W$9=0,0,W$9/FBT_fec!W$9)</f>
        <v>0.47475720453704823</v>
      </c>
      <c r="X117" s="335">
        <f>IF(X$9=0,0,X$9/FBT_fec!X$9)</f>
        <v>0.47475720453704834</v>
      </c>
      <c r="Y117" s="335">
        <f>IF(Y$9=0,0,Y$9/FBT_fec!Y$9)</f>
        <v>0.47475720453704823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0.69351275454706196</v>
      </c>
      <c r="C118" s="336">
        <f>IF(C$10=0,0,C$10/FBT_fec!C$10)</f>
        <v>0.70087839134881913</v>
      </c>
      <c r="D118" s="336">
        <f>IF(D$10=0,0,D$10/FBT_fec!D$10)</f>
        <v>0.69815751559787387</v>
      </c>
      <c r="E118" s="336">
        <f>IF(E$10=0,0,E$10/FBT_fec!E$10)</f>
        <v>0.69998456177542512</v>
      </c>
      <c r="F118" s="336">
        <f>IF(F$10=0,0,F$10/FBT_fec!F$10)</f>
        <v>0.70026972518376962</v>
      </c>
      <c r="G118" s="336">
        <f>IF(G$10=0,0,G$10/FBT_fec!G$10)</f>
        <v>0.7021486154836033</v>
      </c>
      <c r="H118" s="336">
        <f>IF(H$10=0,0,H$10/FBT_fec!H$10)</f>
        <v>0.70843025030613627</v>
      </c>
      <c r="I118" s="336">
        <f>IF(I$10=0,0,I$10/FBT_fec!I$10)</f>
        <v>0.71378508831307763</v>
      </c>
      <c r="J118" s="336">
        <f>IF(J$10=0,0,J$10/FBT_fec!J$10)</f>
        <v>0.71335207472174578</v>
      </c>
      <c r="K118" s="336">
        <f>IF(K$10=0,0,K$10/FBT_fec!K$10)</f>
        <v>0.7162641210993268</v>
      </c>
      <c r="L118" s="336">
        <f>IF(L$10=0,0,L$10/FBT_fec!L$10)</f>
        <v>0.71451549497416578</v>
      </c>
      <c r="M118" s="336">
        <f>IF(M$10=0,0,M$10/FBT_fec!M$10)</f>
        <v>0.70923564646455151</v>
      </c>
      <c r="N118" s="336">
        <f>IF(N$10=0,0,N$10/FBT_fec!N$10)</f>
        <v>0.71136699739473741</v>
      </c>
      <c r="O118" s="336">
        <f>IF(O$10=0,0,O$10/FBT_fec!O$10)</f>
        <v>0.71144861049315677</v>
      </c>
      <c r="P118" s="336">
        <f>IF(P$10=0,0,P$10/FBT_fec!P$10)</f>
        <v>0.70768741526010204</v>
      </c>
      <c r="Q118" s="336">
        <f>IF(Q$10=0,0,Q$10/FBT_fec!Q$10)</f>
        <v>0.71052130838159122</v>
      </c>
      <c r="R118" s="336">
        <f>IF(R$10=0,0,R$10/FBT_fec!R$10)</f>
        <v>0.71468577725921323</v>
      </c>
      <c r="S118" s="336">
        <f>IF(S$10=0,0,S$10/FBT_fec!S$10)</f>
        <v>0.7163930989749151</v>
      </c>
      <c r="T118" s="336">
        <f>IF(T$10=0,0,T$10/FBT_fec!T$10)</f>
        <v>0.71045852602331094</v>
      </c>
      <c r="U118" s="336">
        <f>IF(U$10=0,0,U$10/FBT_fec!U$10)</f>
        <v>0.71136755072681501</v>
      </c>
      <c r="V118" s="336">
        <f>IF(V$10=0,0,V$10/FBT_fec!V$10)</f>
        <v>0.71299719892655677</v>
      </c>
      <c r="W118" s="336">
        <f>IF(W$10=0,0,W$10/FBT_fec!W$10)</f>
        <v>0.70955044171726078</v>
      </c>
      <c r="X118" s="336">
        <f>IF(X$10=0,0,X$10/FBT_fec!X$10)</f>
        <v>0.7144682907264045</v>
      </c>
      <c r="Y118" s="336">
        <f>IF(Y$10=0,0,Y$10/FBT_fec!Y$10)</f>
        <v>0.7207479641539376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0.54976182841867371</v>
      </c>
      <c r="C119" s="349">
        <f>IF(C$16=0,0,C$16/FBT_fec!C$16)</f>
        <v>0.55531906980750234</v>
      </c>
      <c r="D119" s="349">
        <f>IF(D$16=0,0,D$16/FBT_fec!D$16)</f>
        <v>0.55326537542477372</v>
      </c>
      <c r="E119" s="349">
        <f>IF(E$16=0,0,E$16/FBT_fec!E$16)</f>
        <v>0.55477401659238179</v>
      </c>
      <c r="F119" s="349">
        <f>IF(F$16=0,0,F$16/FBT_fec!F$16)</f>
        <v>0.55552608537717973</v>
      </c>
      <c r="G119" s="349">
        <f>IF(G$16=0,0,G$16/FBT_fec!G$16)</f>
        <v>0.55705606241664796</v>
      </c>
      <c r="H119" s="349">
        <f>IF(H$16=0,0,H$16/FBT_fec!H$16)</f>
        <v>0.5616322575447581</v>
      </c>
      <c r="I119" s="349">
        <f>IF(I$16=0,0,I$16/FBT_fec!I$16)</f>
        <v>0.56451168546931552</v>
      </c>
      <c r="J119" s="349">
        <f>IF(J$16=0,0,J$16/FBT_fec!J$16)</f>
        <v>0.56494280821403664</v>
      </c>
      <c r="K119" s="349">
        <f>IF(K$16=0,0,K$16/FBT_fec!K$16)</f>
        <v>0.56716508800435783</v>
      </c>
      <c r="L119" s="349">
        <f>IF(L$16=0,0,L$16/FBT_fec!L$16)</f>
        <v>0.56580420671621379</v>
      </c>
      <c r="M119" s="349">
        <f>IF(M$16=0,0,M$16/FBT_fec!M$16)</f>
        <v>0.56212423187393978</v>
      </c>
      <c r="N119" s="349">
        <f>IF(N$16=0,0,N$16/FBT_fec!N$16)</f>
        <v>0.56353595872733153</v>
      </c>
      <c r="O119" s="349">
        <f>IF(O$16=0,0,O$16/FBT_fec!O$16)</f>
        <v>0.56395194847661867</v>
      </c>
      <c r="P119" s="349">
        <f>IF(P$16=0,0,P$16/FBT_fec!P$16)</f>
        <v>0.56081225011245639</v>
      </c>
      <c r="Q119" s="349">
        <f>IF(Q$16=0,0,Q$16/FBT_fec!Q$16)</f>
        <v>0.56347227273241618</v>
      </c>
      <c r="R119" s="349">
        <f>IF(R$16=0,0,R$16/FBT_fec!R$16)</f>
        <v>0.56657794508085468</v>
      </c>
      <c r="S119" s="349">
        <f>IF(S$16=0,0,S$16/FBT_fec!S$16)</f>
        <v>0.567467265425462</v>
      </c>
      <c r="T119" s="349">
        <f>IF(T$16=0,0,T$16/FBT_fec!T$16)</f>
        <v>0.56352292000061399</v>
      </c>
      <c r="U119" s="349">
        <f>IF(U$16=0,0,U$16/FBT_fec!U$16)</f>
        <v>0.56423310320294318</v>
      </c>
      <c r="V119" s="349">
        <f>IF(V$16=0,0,V$16/FBT_fec!V$16)</f>
        <v>0.56580088093678493</v>
      </c>
      <c r="W119" s="349">
        <f>IF(W$16=0,0,W$16/FBT_fec!W$16)</f>
        <v>0.56301142661276959</v>
      </c>
      <c r="X119" s="349">
        <f>IF(X$16=0,0,X$16/FBT_fec!X$16)</f>
        <v>0.56734391034754927</v>
      </c>
      <c r="Y119" s="349">
        <f>IF(Y$16=0,0,Y$16/FBT_fec!Y$16)</f>
        <v>0.57215602944943478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0.29987008822836736</v>
      </c>
      <c r="C120" s="349">
        <f>IF(C$25=0,0,C$25/FBT_fec!C$25)</f>
        <v>0.30290131080409216</v>
      </c>
      <c r="D120" s="349">
        <f>IF(D$25=0,0,D$25/FBT_fec!D$25)</f>
        <v>0.30178111386805823</v>
      </c>
      <c r="E120" s="349">
        <f>IF(E$25=0,0,E$25/FBT_fec!E$25)</f>
        <v>0.30260400905039003</v>
      </c>
      <c r="F120" s="349">
        <f>IF(F$25=0,0,F$25/FBT_fec!F$25)</f>
        <v>0.30301422838755238</v>
      </c>
      <c r="G120" s="349">
        <f>IF(G$25=0,0,G$25/FBT_fec!G$25)</f>
        <v>0.3038487613181714</v>
      </c>
      <c r="H120" s="349">
        <f>IF(H$25=0,0,H$25/FBT_fec!H$25)</f>
        <v>0.30634486775168623</v>
      </c>
      <c r="I120" s="349">
        <f>IF(I$25=0,0,I$25/FBT_fec!I$25)</f>
        <v>0.30791546480144477</v>
      </c>
      <c r="J120" s="349">
        <f>IF(J$25=0,0,J$25/FBT_fec!J$25)</f>
        <v>0.30815062266220178</v>
      </c>
      <c r="K120" s="349">
        <f>IF(K$25=0,0,K$25/FBT_fec!K$25)</f>
        <v>0.30936277527510425</v>
      </c>
      <c r="L120" s="349">
        <f>IF(L$25=0,0,L$25/FBT_fec!L$25)</f>
        <v>0.30862047639066198</v>
      </c>
      <c r="M120" s="349">
        <f>IF(M$25=0,0,M$25/FBT_fec!M$25)</f>
        <v>0.30661321738578523</v>
      </c>
      <c r="N120" s="349">
        <f>IF(N$25=0,0,N$25/FBT_fec!N$25)</f>
        <v>0.30738325021490809</v>
      </c>
      <c r="O120" s="349">
        <f>IF(O$25=0,0,O$25/FBT_fec!O$25)</f>
        <v>0.30761015371451933</v>
      </c>
      <c r="P120" s="349">
        <f>IF(P$25=0,0,P$25/FBT_fec!P$25)</f>
        <v>0.30589759097043079</v>
      </c>
      <c r="Q120" s="349">
        <f>IF(Q$25=0,0,Q$25/FBT_fec!Q$25)</f>
        <v>0.30734851239949962</v>
      </c>
      <c r="R120" s="349">
        <f>IF(R$25=0,0,R$25/FBT_fec!R$25)</f>
        <v>0.30904251549864797</v>
      </c>
      <c r="S120" s="349">
        <f>IF(S$25=0,0,S$25/FBT_fec!S$25)</f>
        <v>0.30952759932297919</v>
      </c>
      <c r="T120" s="349">
        <f>IF(T$25=0,0,T$25/FBT_fec!T$25)</f>
        <v>0.30737613818215304</v>
      </c>
      <c r="U120" s="349">
        <f>IF(U$25=0,0,U$25/FBT_fec!U$25)</f>
        <v>0.30776351083796899</v>
      </c>
      <c r="V120" s="349">
        <f>IF(V$25=0,0,V$25/FBT_fec!V$25)</f>
        <v>0.30861866232915536</v>
      </c>
      <c r="W120" s="349">
        <f>IF(W$25=0,0,W$25/FBT_fec!W$25)</f>
        <v>0.30709714178878339</v>
      </c>
      <c r="X120" s="349">
        <f>IF(X$25=0,0,X$25/FBT_fec!X$25)</f>
        <v>0.30946031473502678</v>
      </c>
      <c r="Y120" s="349">
        <f>IF(Y$25=0,0,Y$25/FBT_fec!Y$25)</f>
        <v>0.31208510697241892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0.47428030947241562</v>
      </c>
      <c r="C121" s="349">
        <f>IF(C$34=0,0,C$34/FBT_fec!C$34)</f>
        <v>0.47410321910116188</v>
      </c>
      <c r="D121" s="349">
        <f>IF(D$34=0,0,D$34/FBT_fec!D$34)</f>
        <v>0.47420599892246773</v>
      </c>
      <c r="E121" s="349">
        <f>IF(E$34=0,0,E$34/FBT_fec!E$34)</f>
        <v>0.47427396353118584</v>
      </c>
      <c r="F121" s="349">
        <f>IF(F$34=0,0,F$34/FBT_fec!F$34)</f>
        <v>0.47470335722824292</v>
      </c>
      <c r="G121" s="349">
        <f>IF(G$34=0,0,G$34/FBT_fec!G$34)</f>
        <v>0.47454330134140227</v>
      </c>
      <c r="H121" s="349">
        <f>IF(H$34=0,0,H$34/FBT_fec!H$34)</f>
        <v>0.4737619990042613</v>
      </c>
      <c r="I121" s="349">
        <f>IF(I$34=0,0,I$34/FBT_fec!I$34)</f>
        <v>0.47264324051853945</v>
      </c>
      <c r="J121" s="349">
        <f>IF(J$34=0,0,J$34/FBT_fec!J$34)</f>
        <v>0.47369745694323173</v>
      </c>
      <c r="K121" s="349">
        <f>IF(K$34=0,0,K$34/FBT_fec!K$34)</f>
        <v>0.47357378407469708</v>
      </c>
      <c r="L121" s="349">
        <f>IF(L$34=0,0,L$34/FBT_fec!L$34)</f>
        <v>0.47380220516356569</v>
      </c>
      <c r="M121" s="349">
        <f>IF(M$34=0,0,M$34/FBT_fec!M$34)</f>
        <v>0.47384513679340379</v>
      </c>
      <c r="N121" s="349">
        <f>IF(N$34=0,0,N$34/FBT_fec!N$34)</f>
        <v>0.47318111933066626</v>
      </c>
      <c r="O121" s="349">
        <f>IF(O$34=0,0,O$34/FBT_fec!O$34)</f>
        <v>0.47391470881978087</v>
      </c>
      <c r="P121" s="349">
        <f>IF(P$34=0,0,P$34/FBT_fec!P$34)</f>
        <v>0.47379717023395557</v>
      </c>
      <c r="Q121" s="349">
        <f>IF(Q$34=0,0,Q$34/FBT_fec!Q$34)</f>
        <v>0.47407432647331643</v>
      </c>
      <c r="R121" s="349">
        <f>IF(R$34=0,0,R$34/FBT_fec!R$34)</f>
        <v>0.47390309343371506</v>
      </c>
      <c r="S121" s="349">
        <f>IF(S$34=0,0,S$34/FBT_fec!S$34)</f>
        <v>0.47382760035068761</v>
      </c>
      <c r="T121" s="349">
        <f>IF(T$34=0,0,T$34/FBT_fec!T$34)</f>
        <v>0.47322459593844668</v>
      </c>
      <c r="U121" s="349">
        <f>IF(U$34=0,0,U$34/FBT_fec!U$34)</f>
        <v>0.47257550727362008</v>
      </c>
      <c r="V121" s="349">
        <f>IF(V$34=0,0,V$34/FBT_fec!V$34)</f>
        <v>0.4731473890592619</v>
      </c>
      <c r="W121" s="349">
        <f>IF(W$34=0,0,W$34/FBT_fec!W$34)</f>
        <v>0.47333970056112717</v>
      </c>
      <c r="X121" s="349">
        <f>IF(X$34=0,0,X$34/FBT_fec!X$34)</f>
        <v>0.47359341213224554</v>
      </c>
      <c r="Y121" s="349">
        <f>IF(Y$34=0,0,Y$34/FBT_fec!Y$34)</f>
        <v>0.47410137396971169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0.42371511906911313</v>
      </c>
      <c r="C122" s="349">
        <f>IF(C$45=0,0,C$45/FBT_fec!C$45)</f>
        <v>0.42321624769163274</v>
      </c>
      <c r="D122" s="349">
        <f>IF(D$45=0,0,D$45/FBT_fec!D$45)</f>
        <v>0.42349482016773515</v>
      </c>
      <c r="E122" s="349">
        <f>IF(E$45=0,0,E$45/FBT_fec!E$45)</f>
        <v>0.42349559346430166</v>
      </c>
      <c r="F122" s="349">
        <f>IF(F$45=0,0,F$45/FBT_fec!F$45)</f>
        <v>0.42382358471400638</v>
      </c>
      <c r="G122" s="349">
        <f>IF(G$45=0,0,G$45/FBT_fec!G$45)</f>
        <v>0.42355654290810174</v>
      </c>
      <c r="H122" s="349">
        <f>IF(H$45=0,0,H$45/FBT_fec!H$45)</f>
        <v>0.42269000178466698</v>
      </c>
      <c r="I122" s="349">
        <f>IF(I$45=0,0,I$45/FBT_fec!I$45)</f>
        <v>0.42168805029087503</v>
      </c>
      <c r="J122" s="349">
        <f>IF(J$45=0,0,J$45/FBT_fec!J$45)</f>
        <v>0.42253875571796051</v>
      </c>
      <c r="K122" s="349">
        <f>IF(K$45=0,0,K$45/FBT_fec!K$45)</f>
        <v>0.42237985365164937</v>
      </c>
      <c r="L122" s="349">
        <f>IF(L$45=0,0,L$45/FBT_fec!L$45)</f>
        <v>0.42258453964361831</v>
      </c>
      <c r="M122" s="349">
        <f>IF(M$45=0,0,M$45/FBT_fec!M$45)</f>
        <v>0.42285484991534972</v>
      </c>
      <c r="N122" s="349">
        <f>IF(N$45=0,0,N$45/FBT_fec!N$45)</f>
        <v>0.42227679864339895</v>
      </c>
      <c r="O122" s="349">
        <f>IF(O$45=0,0,O$45/FBT_fec!O$45)</f>
        <v>0.42283316902811552</v>
      </c>
      <c r="P122" s="349">
        <f>IF(P$45=0,0,P$45/FBT_fec!P$45)</f>
        <v>0.42285269846424517</v>
      </c>
      <c r="Q122" s="349">
        <f>IF(Q$45=0,0,Q$45/FBT_fec!Q$45)</f>
        <v>0.42291441660632711</v>
      </c>
      <c r="R122" s="349">
        <f>IF(R$45=0,0,R$45/FBT_fec!R$45)</f>
        <v>0.42267582252309888</v>
      </c>
      <c r="S122" s="349">
        <f>IF(S$45=0,0,S$45/FBT_fec!S$45)</f>
        <v>0.42254853336035086</v>
      </c>
      <c r="T122" s="349">
        <f>IF(T$45=0,0,T$45/FBT_fec!T$45)</f>
        <v>0.42217695471823896</v>
      </c>
      <c r="U122" s="349">
        <f>IF(U$45=0,0,U$45/FBT_fec!U$45)</f>
        <v>0.42186530702737607</v>
      </c>
      <c r="V122" s="349">
        <f>IF(V$45=0,0,V$45/FBT_fec!V$45)</f>
        <v>0.42224102553487775</v>
      </c>
      <c r="W122" s="349">
        <f>IF(W$45=0,0,W$45/FBT_fec!W$45)</f>
        <v>0.42255052854389202</v>
      </c>
      <c r="X122" s="349">
        <f>IF(X$45=0,0,X$45/FBT_fec!X$45)</f>
        <v>0.42249038062067157</v>
      </c>
      <c r="Y122" s="349">
        <f>IF(Y$45=0,0,Y$45/FBT_fec!Y$45)</f>
        <v>0.42271512360819447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0.63423604712117454</v>
      </c>
      <c r="C123" s="349">
        <f>IF(C$66=0,0,C$66/FBT_fec!C$66)</f>
        <v>0.6397458187243843</v>
      </c>
      <c r="D123" s="349">
        <f>IF(D$66=0,0,D$66/FBT_fec!D$66)</f>
        <v>0.63784921237855774</v>
      </c>
      <c r="E123" s="349">
        <f>IF(E$66=0,0,E$66/FBT_fec!E$66)</f>
        <v>0.6391895273409145</v>
      </c>
      <c r="F123" s="349">
        <f>IF(F$66=0,0,F$66/FBT_fec!F$66)</f>
        <v>0.63950978391361923</v>
      </c>
      <c r="G123" s="349">
        <f>IF(G$66=0,0,G$66/FBT_fec!G$66)</f>
        <v>0.64099229179981398</v>
      </c>
      <c r="H123" s="349">
        <f>IF(H$66=0,0,H$66/FBT_fec!H$66)</f>
        <v>0.64528365551762279</v>
      </c>
      <c r="I123" s="349">
        <f>IF(I$66=0,0,I$66/FBT_fec!I$66)</f>
        <v>0.64792528601739796</v>
      </c>
      <c r="J123" s="349">
        <f>IF(J$66=0,0,J$66/FBT_fec!J$66)</f>
        <v>0.64754439270913855</v>
      </c>
      <c r="K123" s="349">
        <f>IF(K$66=0,0,K$66/FBT_fec!K$66)</f>
        <v>0.64901031626781247</v>
      </c>
      <c r="L123" s="349">
        <f>IF(L$66=0,0,L$66/FBT_fec!L$66)</f>
        <v>0.64801921502792048</v>
      </c>
      <c r="M123" s="349">
        <f>IF(M$66=0,0,M$66/FBT_fec!M$66)</f>
        <v>0.64568908051377716</v>
      </c>
      <c r="N123" s="349">
        <f>IF(N$66=0,0,N$66/FBT_fec!N$66)</f>
        <v>0.64725146993502369</v>
      </c>
      <c r="O123" s="349">
        <f>IF(O$66=0,0,O$66/FBT_fec!O$66)</f>
        <v>0.64695587893951478</v>
      </c>
      <c r="P123" s="349">
        <f>IF(P$66=0,0,P$66/FBT_fec!P$66)</f>
        <v>0.64470876494548279</v>
      </c>
      <c r="Q123" s="349">
        <f>IF(Q$66=0,0,Q$66/FBT_fec!Q$66)</f>
        <v>0.64643429367736827</v>
      </c>
      <c r="R123" s="349">
        <f>IF(R$66=0,0,R$66/FBT_fec!R$66)</f>
        <v>0.64870830265633805</v>
      </c>
      <c r="S123" s="349">
        <f>IF(S$66=0,0,S$66/FBT_fec!S$66)</f>
        <v>0.64914504824533215</v>
      </c>
      <c r="T123" s="349">
        <f>IF(T$66=0,0,T$66/FBT_fec!T$66)</f>
        <v>0.64722372718955334</v>
      </c>
      <c r="U123" s="349">
        <f>IF(U$66=0,0,U$66/FBT_fec!U$66)</f>
        <v>0.64861023935878714</v>
      </c>
      <c r="V123" s="349">
        <f>IF(V$66=0,0,V$66/FBT_fec!V$66)</f>
        <v>0.64928391177784794</v>
      </c>
      <c r="W123" s="349">
        <f>IF(W$66=0,0,W$66/FBT_fec!W$66)</f>
        <v>0.64723519467713142</v>
      </c>
      <c r="X123" s="349">
        <f>IF(X$66=0,0,X$66/FBT_fec!X$66)</f>
        <v>0.64999862420530596</v>
      </c>
      <c r="Y123" s="349">
        <f>IF(Y$66=0,0,Y$66/FBT_fec!Y$66)</f>
        <v>0.65261435968951065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0.51531146672768291</v>
      </c>
      <c r="C124" s="337">
        <f>IF(C$80=0,0,C$80/FBT_fec!C$80)</f>
        <v>0.51531146672768291</v>
      </c>
      <c r="D124" s="337">
        <f>IF(D$80=0,0,D$80/FBT_fec!D$80)</f>
        <v>0.51531146672768291</v>
      </c>
      <c r="E124" s="337">
        <f>IF(E$80=0,0,E$80/FBT_fec!E$80)</f>
        <v>0.51531146672768291</v>
      </c>
      <c r="F124" s="337">
        <f>IF(F$80=0,0,F$80/FBT_fec!F$80)</f>
        <v>0.5153114667276828</v>
      </c>
      <c r="G124" s="337">
        <f>IF(G$80=0,0,G$80/FBT_fec!G$80)</f>
        <v>0.51531146672768269</v>
      </c>
      <c r="H124" s="337">
        <f>IF(H$80=0,0,H$80/FBT_fec!H$80)</f>
        <v>0.5153114667276828</v>
      </c>
      <c r="I124" s="337">
        <f>IF(I$80=0,0,I$80/FBT_fec!I$80)</f>
        <v>0.51531146672768302</v>
      </c>
      <c r="J124" s="337">
        <f>IF(J$80=0,0,J$80/FBT_fec!J$80)</f>
        <v>0.51531146672768269</v>
      </c>
      <c r="K124" s="337">
        <f>IF(K$80=0,0,K$80/FBT_fec!K$80)</f>
        <v>0.51531146672768302</v>
      </c>
      <c r="L124" s="337">
        <f>IF(L$80=0,0,L$80/FBT_fec!L$80)</f>
        <v>0.51531146672768291</v>
      </c>
      <c r="M124" s="337">
        <f>IF(M$80=0,0,M$80/FBT_fec!M$80)</f>
        <v>0.5153114667276828</v>
      </c>
      <c r="N124" s="337">
        <f>IF(N$80=0,0,N$80/FBT_fec!N$80)</f>
        <v>0.51531146672768302</v>
      </c>
      <c r="O124" s="337">
        <f>IF(O$80=0,0,O$80/FBT_fec!O$80)</f>
        <v>0.51531146672768302</v>
      </c>
      <c r="P124" s="337">
        <f>IF(P$80=0,0,P$80/FBT_fec!P$80)</f>
        <v>0.51531146672768291</v>
      </c>
      <c r="Q124" s="337">
        <f>IF(Q$80=0,0,Q$80/FBT_fec!Q$80)</f>
        <v>0.51531146672768291</v>
      </c>
      <c r="R124" s="337">
        <f>IF(R$80=0,0,R$80/FBT_fec!R$80)</f>
        <v>0.51531146672768291</v>
      </c>
      <c r="S124" s="337">
        <f>IF(S$80=0,0,S$80/FBT_fec!S$80)</f>
        <v>0.5153114667276828</v>
      </c>
      <c r="T124" s="337">
        <f>IF(T$80=0,0,T$80/FBT_fec!T$80)</f>
        <v>0.5153114667276828</v>
      </c>
      <c r="U124" s="337">
        <f>IF(U$80=0,0,U$80/FBT_fec!U$80)</f>
        <v>0.51531146672768302</v>
      </c>
      <c r="V124" s="337">
        <f>IF(V$80=0,0,V$80/FBT_fec!V$80)</f>
        <v>0.5153114667276828</v>
      </c>
      <c r="W124" s="337">
        <f>IF(W$80=0,0,W$80/FBT_fec!W$80)</f>
        <v>0.51531146672768313</v>
      </c>
      <c r="X124" s="337">
        <f>IF(X$80=0,0,X$80/FBT_fec!X$80)</f>
        <v>0.51531146672768302</v>
      </c>
      <c r="Y124" s="337">
        <f>IF(Y$80=0,0,Y$80/FBT_fec!Y$80)</f>
        <v>0.51531146672768291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NL: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3810.7945344677232</v>
      </c>
      <c r="C5" s="223">
        <v>3627.6956623373708</v>
      </c>
      <c r="D5" s="223">
        <v>3744.816083105065</v>
      </c>
      <c r="E5" s="223">
        <v>3580.460471146579</v>
      </c>
      <c r="F5" s="223">
        <v>3508.1902983582008</v>
      </c>
      <c r="G5" s="223">
        <v>3423.4907211423688</v>
      </c>
      <c r="H5" s="223">
        <v>3347.5348907880061</v>
      </c>
      <c r="I5" s="223">
        <v>3363.9790065456341</v>
      </c>
      <c r="J5" s="223">
        <v>3165.69341077729</v>
      </c>
      <c r="K5" s="223">
        <v>2736.3769591521159</v>
      </c>
      <c r="L5" s="223">
        <v>2901.4774278808832</v>
      </c>
      <c r="M5" s="223">
        <v>3141.2192296909338</v>
      </c>
      <c r="N5" s="223">
        <v>3044.069084565087</v>
      </c>
      <c r="O5" s="223">
        <v>2932.5466055967231</v>
      </c>
      <c r="P5" s="223">
        <v>3141.9910350181722</v>
      </c>
      <c r="Q5" s="223">
        <v>3037.6518990903878</v>
      </c>
      <c r="R5" s="223">
        <v>3066.831719282181</v>
      </c>
      <c r="S5" s="223">
        <v>3052.5706826975788</v>
      </c>
      <c r="T5" s="223">
        <v>3127.4553814837818</v>
      </c>
      <c r="U5" s="223">
        <v>3211.3693019389539</v>
      </c>
      <c r="V5" s="223">
        <v>3128.0506969700232</v>
      </c>
      <c r="W5" s="223">
        <v>3183.0701971975041</v>
      </c>
      <c r="X5" s="223">
        <v>2974.2927451500691</v>
      </c>
      <c r="Y5" s="223">
        <v>2850.3284063485562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93.48013344161069</v>
      </c>
      <c r="C10" s="260">
        <v>85.858390013411267</v>
      </c>
      <c r="D10" s="260">
        <v>89.221590935381386</v>
      </c>
      <c r="E10" s="260">
        <v>84.455677519135861</v>
      </c>
      <c r="F10" s="260">
        <v>83.095278201684522</v>
      </c>
      <c r="G10" s="260">
        <v>80.283941605068293</v>
      </c>
      <c r="H10" s="260">
        <v>74.351861847443502</v>
      </c>
      <c r="I10" s="260">
        <v>71.202035923164104</v>
      </c>
      <c r="J10" s="260">
        <v>68.353217530084308</v>
      </c>
      <c r="K10" s="260">
        <v>58.002270434502471</v>
      </c>
      <c r="L10" s="260">
        <v>62.407364055485623</v>
      </c>
      <c r="M10" s="260">
        <v>68.739309005291375</v>
      </c>
      <c r="N10" s="260">
        <v>64.66748277670186</v>
      </c>
      <c r="O10" s="260">
        <v>63.380786925758251</v>
      </c>
      <c r="P10" s="260">
        <v>69.531605688892782</v>
      </c>
      <c r="Q10" s="260">
        <v>66.740100347895122</v>
      </c>
      <c r="R10" s="260">
        <v>65.303685759382972</v>
      </c>
      <c r="S10" s="260">
        <v>64.860699939812903</v>
      </c>
      <c r="T10" s="260">
        <v>67.240537492923579</v>
      </c>
      <c r="U10" s="260">
        <v>65.754535005832423</v>
      </c>
      <c r="V10" s="260">
        <v>64.166901770634141</v>
      </c>
      <c r="W10" s="260">
        <v>66.776670846257403</v>
      </c>
      <c r="X10" s="260">
        <v>61.142591525022013</v>
      </c>
      <c r="Y10" s="260">
        <v>57.083485303859447</v>
      </c>
      <c r="DA10" s="68" t="s">
        <v>2305</v>
      </c>
    </row>
    <row r="11" spans="1:105" ht="12" customHeight="1" x14ac:dyDescent="0.25">
      <c r="A11" s="37" t="s">
        <v>159</v>
      </c>
      <c r="B11" s="226">
        <v>0.99709614334477226</v>
      </c>
      <c r="C11" s="226">
        <v>1.047037601645515</v>
      </c>
      <c r="D11" s="226">
        <v>0.3234756099267595</v>
      </c>
      <c r="E11" s="226">
        <v>7.9889126447517111E-2</v>
      </c>
      <c r="F11" s="226">
        <v>7.9442543917489825E-2</v>
      </c>
      <c r="G11" s="226">
        <v>0.86554322498471603</v>
      </c>
      <c r="H11" s="226">
        <v>1.502134150512753</v>
      </c>
      <c r="I11" s="226">
        <v>1.026553080211891</v>
      </c>
      <c r="J11" s="226">
        <v>0.22144825622669681</v>
      </c>
      <c r="K11" s="226">
        <v>7.2590567224549693E-2</v>
      </c>
      <c r="L11" s="226">
        <v>0</v>
      </c>
      <c r="M11" s="226">
        <v>0.1484377924206316</v>
      </c>
      <c r="N11" s="226">
        <v>0.65206186324538495</v>
      </c>
      <c r="O11" s="226">
        <v>7.3165980427027363E-2</v>
      </c>
      <c r="P11" s="226">
        <v>0.30093058545890128</v>
      </c>
      <c r="Q11" s="226">
        <v>0.69920772878085413</v>
      </c>
      <c r="R11" s="226">
        <v>0.37222470816271902</v>
      </c>
      <c r="S11" s="226">
        <v>2.3228919383687801E-2</v>
      </c>
      <c r="T11" s="226">
        <v>1.7823470906631032E-2</v>
      </c>
      <c r="U11" s="226">
        <v>0.13216296578983541</v>
      </c>
      <c r="V11" s="226">
        <v>0.17182799210590821</v>
      </c>
      <c r="W11" s="226">
        <v>7.733282271918801E-2</v>
      </c>
      <c r="X11" s="226">
        <v>6.3182559728107934E-2</v>
      </c>
      <c r="Y11" s="226">
        <v>5.9944257250385657E-2</v>
      </c>
      <c r="DA11" s="69" t="s">
        <v>2306</v>
      </c>
    </row>
    <row r="12" spans="1:105" ht="12" customHeight="1" x14ac:dyDescent="0.25">
      <c r="A12" s="37" t="s">
        <v>35</v>
      </c>
      <c r="B12" s="226">
        <v>92.483037298265913</v>
      </c>
      <c r="C12" s="226">
        <v>84.811352411765753</v>
      </c>
      <c r="D12" s="226">
        <v>88.898115325454626</v>
      </c>
      <c r="E12" s="226">
        <v>84.375788392688349</v>
      </c>
      <c r="F12" s="226">
        <v>83.015835657767028</v>
      </c>
      <c r="G12" s="226">
        <v>79.418398380083573</v>
      </c>
      <c r="H12" s="226">
        <v>72.849727696930742</v>
      </c>
      <c r="I12" s="226">
        <v>70.175482842952206</v>
      </c>
      <c r="J12" s="226">
        <v>68.131769273857614</v>
      </c>
      <c r="K12" s="226">
        <v>57.929679867277919</v>
      </c>
      <c r="L12" s="226">
        <v>62.407364055485623</v>
      </c>
      <c r="M12" s="226">
        <v>68.590871212870738</v>
      </c>
      <c r="N12" s="226">
        <v>64.015420913456481</v>
      </c>
      <c r="O12" s="226">
        <v>63.307620945331223</v>
      </c>
      <c r="P12" s="226">
        <v>69.230675103433882</v>
      </c>
      <c r="Q12" s="226">
        <v>66.040892619114274</v>
      </c>
      <c r="R12" s="226">
        <v>64.931461051220253</v>
      </c>
      <c r="S12" s="226">
        <v>64.83747102042922</v>
      </c>
      <c r="T12" s="226">
        <v>67.222714022016945</v>
      </c>
      <c r="U12" s="226">
        <v>65.622372040042592</v>
      </c>
      <c r="V12" s="226">
        <v>63.99507377852823</v>
      </c>
      <c r="W12" s="226">
        <v>66.699338023538218</v>
      </c>
      <c r="X12" s="226">
        <v>61.079408965293901</v>
      </c>
      <c r="Y12" s="226">
        <v>57.023541046609061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285.48536258764238</v>
      </c>
      <c r="C16" s="261">
        <f t="shared" si="0"/>
        <v>262.96867262354948</v>
      </c>
      <c r="D16" s="261">
        <f t="shared" si="0"/>
        <v>272.94457636204572</v>
      </c>
      <c r="E16" s="261">
        <f t="shared" si="0"/>
        <v>257.91775357946977</v>
      </c>
      <c r="F16" s="261">
        <f t="shared" si="0"/>
        <v>252.34758211541211</v>
      </c>
      <c r="G16" s="261">
        <f t="shared" si="0"/>
        <v>243.9364053809698</v>
      </c>
      <c r="H16" s="261">
        <f t="shared" si="0"/>
        <v>227.2306298564443</v>
      </c>
      <c r="I16" s="261">
        <f t="shared" si="0"/>
        <v>221.006420147829</v>
      </c>
      <c r="J16" s="261">
        <f t="shared" si="0"/>
        <v>210.03444685037999</v>
      </c>
      <c r="K16" s="261">
        <f t="shared" si="0"/>
        <v>178.39724242016109</v>
      </c>
      <c r="L16" s="261">
        <f t="shared" si="0"/>
        <v>191.88789359279821</v>
      </c>
      <c r="M16" s="261">
        <f t="shared" si="0"/>
        <v>210.18152460379409</v>
      </c>
      <c r="N16" s="261">
        <f t="shared" si="0"/>
        <v>198.48396415657569</v>
      </c>
      <c r="O16" s="261">
        <f t="shared" si="0"/>
        <v>193.61299155975851</v>
      </c>
      <c r="P16" s="261">
        <f t="shared" si="0"/>
        <v>212.8836142360181</v>
      </c>
      <c r="Q16" s="261">
        <f t="shared" si="0"/>
        <v>203.20418834435031</v>
      </c>
      <c r="R16" s="261">
        <f t="shared" si="0"/>
        <v>199.141183161154</v>
      </c>
      <c r="S16" s="261">
        <f t="shared" si="0"/>
        <v>198.7433512803257</v>
      </c>
      <c r="T16" s="261">
        <f t="shared" si="0"/>
        <v>205.18323294828181</v>
      </c>
      <c r="U16" s="261">
        <f t="shared" si="0"/>
        <v>200.51568569851469</v>
      </c>
      <c r="V16" s="261">
        <f t="shared" si="0"/>
        <v>194.85108611475641</v>
      </c>
      <c r="W16" s="261">
        <f t="shared" si="0"/>
        <v>202.7361233011913</v>
      </c>
      <c r="X16" s="261">
        <f t="shared" si="0"/>
        <v>184.75981309623549</v>
      </c>
      <c r="Y16" s="261">
        <f t="shared" si="0"/>
        <v>172.36237033356741</v>
      </c>
      <c r="DA16" s="70"/>
    </row>
    <row r="17" spans="1:105" ht="12" customHeight="1" x14ac:dyDescent="0.25">
      <c r="A17" s="60" t="s">
        <v>2148</v>
      </c>
      <c r="B17" s="329">
        <v>285.48536258764238</v>
      </c>
      <c r="C17" s="329">
        <v>262.96867262354948</v>
      </c>
      <c r="D17" s="329">
        <v>272.94457636204572</v>
      </c>
      <c r="E17" s="329">
        <v>257.91775357946977</v>
      </c>
      <c r="F17" s="329">
        <v>252.34758211541211</v>
      </c>
      <c r="G17" s="329">
        <v>243.9364053809698</v>
      </c>
      <c r="H17" s="329">
        <v>227.2306298564443</v>
      </c>
      <c r="I17" s="329">
        <v>221.006420147829</v>
      </c>
      <c r="J17" s="329">
        <v>210.03444685037999</v>
      </c>
      <c r="K17" s="329">
        <v>178.39724242016109</v>
      </c>
      <c r="L17" s="329">
        <v>191.88789359279821</v>
      </c>
      <c r="M17" s="329">
        <v>210.18152460379409</v>
      </c>
      <c r="N17" s="329">
        <v>198.48396415657569</v>
      </c>
      <c r="O17" s="329">
        <v>193.61299155975851</v>
      </c>
      <c r="P17" s="329">
        <v>212.8836142360181</v>
      </c>
      <c r="Q17" s="329">
        <v>203.20418834435031</v>
      </c>
      <c r="R17" s="329">
        <v>199.141183161154</v>
      </c>
      <c r="S17" s="329">
        <v>198.7433512803257</v>
      </c>
      <c r="T17" s="329">
        <v>205.18323294828181</v>
      </c>
      <c r="U17" s="329">
        <v>200.51568569851469</v>
      </c>
      <c r="V17" s="329">
        <v>194.85108611475641</v>
      </c>
      <c r="W17" s="329">
        <v>202.7361233011913</v>
      </c>
      <c r="X17" s="329">
        <v>184.75981309623549</v>
      </c>
      <c r="Y17" s="329">
        <v>172.36237033356741</v>
      </c>
      <c r="DA17" s="72" t="s">
        <v>2311</v>
      </c>
    </row>
    <row r="18" spans="1:105" ht="12" customHeight="1" x14ac:dyDescent="0.25">
      <c r="A18" s="59" t="s">
        <v>28</v>
      </c>
      <c r="B18" s="230">
        <v>8.1863109679904724</v>
      </c>
      <c r="C18" s="230">
        <v>7.9157114354220681</v>
      </c>
      <c r="D18" s="230">
        <v>8.6213043196472618</v>
      </c>
      <c r="E18" s="230">
        <v>6.1158934353866883</v>
      </c>
      <c r="F18" s="230">
        <v>3.9269810086685029</v>
      </c>
      <c r="G18" s="230">
        <v>4.321263215662376</v>
      </c>
      <c r="H18" s="230">
        <v>6.7799631909488358</v>
      </c>
      <c r="I18" s="230">
        <v>11.91273563592406</v>
      </c>
      <c r="J18" s="230">
        <v>7.8271268023915477</v>
      </c>
      <c r="K18" s="230">
        <v>7.104877516210335</v>
      </c>
      <c r="L18" s="230">
        <v>7.2020005266921858</v>
      </c>
      <c r="M18" s="230">
        <v>6.4764925678426177</v>
      </c>
      <c r="N18" s="230">
        <v>7.288822203955605</v>
      </c>
      <c r="O18" s="230">
        <v>5.5901613004677442</v>
      </c>
      <c r="P18" s="230">
        <v>7.0427032110391279</v>
      </c>
      <c r="Q18" s="230">
        <v>4.9944952190965752</v>
      </c>
      <c r="R18" s="230">
        <v>5.3026140433594984</v>
      </c>
      <c r="S18" s="230">
        <v>6.7704729510556252</v>
      </c>
      <c r="T18" s="230">
        <v>5.6337612618466624</v>
      </c>
      <c r="U18" s="230">
        <v>5.3356896359332531</v>
      </c>
      <c r="V18" s="230">
        <v>3.8310826350347251</v>
      </c>
      <c r="W18" s="230">
        <v>4.0608165740282214</v>
      </c>
      <c r="X18" s="230">
        <v>2.1670017758389699</v>
      </c>
      <c r="Y18" s="230">
        <v>1.7294665271758911</v>
      </c>
      <c r="DA18" s="71" t="s">
        <v>2312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0.1987147719484994</v>
      </c>
      <c r="K19" s="230">
        <v>0</v>
      </c>
      <c r="L19" s="230">
        <v>0.59425970100245362</v>
      </c>
      <c r="M19" s="230">
        <v>0.2003934307183326</v>
      </c>
      <c r="N19" s="230">
        <v>0.1950510616343922</v>
      </c>
      <c r="O19" s="230">
        <v>0.19767827489782619</v>
      </c>
      <c r="P19" s="230">
        <v>0.20298687242042479</v>
      </c>
      <c r="Q19" s="230">
        <v>0.1016201873778506</v>
      </c>
      <c r="R19" s="230">
        <v>0.1319956334144439</v>
      </c>
      <c r="S19" s="230">
        <v>0.1727200656715796</v>
      </c>
      <c r="T19" s="230">
        <v>0.1034043832272836</v>
      </c>
      <c r="U19" s="230">
        <v>8.0785899178622958E-2</v>
      </c>
      <c r="V19" s="230">
        <v>7.7444159679793817E-2</v>
      </c>
      <c r="W19" s="230">
        <v>6.9112691970132492E-2</v>
      </c>
      <c r="X19" s="230">
        <v>6.0546653403722887E-2</v>
      </c>
      <c r="Y19" s="230">
        <v>0.1248271202177746</v>
      </c>
      <c r="DA19" s="71" t="s">
        <v>2313</v>
      </c>
    </row>
    <row r="20" spans="1:105" ht="12" customHeight="1" x14ac:dyDescent="0.25">
      <c r="A20" s="59" t="s">
        <v>159</v>
      </c>
      <c r="B20" s="230">
        <v>2.947091716280835</v>
      </c>
      <c r="C20" s="230">
        <v>3.089673820655618</v>
      </c>
      <c r="D20" s="230">
        <v>0.95566295356670627</v>
      </c>
      <c r="E20" s="230">
        <v>0.2361380028552249</v>
      </c>
      <c r="F20" s="230">
        <v>0.23589177497387681</v>
      </c>
      <c r="G20" s="230">
        <v>2.570464490527308</v>
      </c>
      <c r="H20" s="230">
        <v>4.4492017582422054</v>
      </c>
      <c r="I20" s="230">
        <v>3.011447553028098</v>
      </c>
      <c r="J20" s="230">
        <v>0.65374369222751705</v>
      </c>
      <c r="K20" s="230">
        <v>0.2143745380390468</v>
      </c>
      <c r="L20" s="230">
        <v>0</v>
      </c>
      <c r="M20" s="230">
        <v>0.43945421824932729</v>
      </c>
      <c r="N20" s="230">
        <v>1.9259119080986431</v>
      </c>
      <c r="O20" s="230">
        <v>0.21682298469867289</v>
      </c>
      <c r="P20" s="230">
        <v>0.88999441756984987</v>
      </c>
      <c r="Q20" s="230">
        <v>2.075494268213407</v>
      </c>
      <c r="R20" s="230">
        <v>1.104108779557881</v>
      </c>
      <c r="S20" s="230">
        <v>6.8690446113254519E-2</v>
      </c>
      <c r="T20" s="230">
        <v>5.2867233228092662E-2</v>
      </c>
      <c r="U20" s="230">
        <v>0.39213858384311567</v>
      </c>
      <c r="V20" s="230">
        <v>0.51131152775310018</v>
      </c>
      <c r="W20" s="230">
        <v>0.23000214595329799</v>
      </c>
      <c r="X20" s="230">
        <v>0.18862229138438411</v>
      </c>
      <c r="Y20" s="230">
        <v>0.17905318776065421</v>
      </c>
      <c r="DA20" s="71" t="s">
        <v>2314</v>
      </c>
    </row>
    <row r="21" spans="1:105" ht="12" customHeight="1" x14ac:dyDescent="0.25">
      <c r="A21" s="59" t="s">
        <v>32</v>
      </c>
      <c r="B21" s="230">
        <v>1.0021982606089079</v>
      </c>
      <c r="C21" s="230">
        <v>1.6958520535810211</v>
      </c>
      <c r="D21" s="230">
        <v>0.73069659433686651</v>
      </c>
      <c r="E21" s="230">
        <v>2.1659471483982369</v>
      </c>
      <c r="F21" s="230">
        <v>1.6826229359810061</v>
      </c>
      <c r="G21" s="230">
        <v>1.190283535006043</v>
      </c>
      <c r="H21" s="230">
        <v>0.22637155356655131</v>
      </c>
      <c r="I21" s="230">
        <v>0.21876027791163721</v>
      </c>
      <c r="J21" s="230">
        <v>0.22112875600182619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2315</v>
      </c>
    </row>
    <row r="22" spans="1:105" ht="12" customHeight="1" x14ac:dyDescent="0.25">
      <c r="A22" s="59" t="s">
        <v>35</v>
      </c>
      <c r="B22" s="230">
        <v>273.34976164276219</v>
      </c>
      <c r="C22" s="230">
        <v>250.26743531389079</v>
      </c>
      <c r="D22" s="230">
        <v>262.63691249449482</v>
      </c>
      <c r="E22" s="230">
        <v>249.39977499282969</v>
      </c>
      <c r="F22" s="230">
        <v>246.50208639578881</v>
      </c>
      <c r="G22" s="230">
        <v>235.85439413977409</v>
      </c>
      <c r="H22" s="230">
        <v>215.77509335368671</v>
      </c>
      <c r="I22" s="230">
        <v>205.86347668096519</v>
      </c>
      <c r="J22" s="230">
        <v>201.1337328278106</v>
      </c>
      <c r="K22" s="230">
        <v>171.0779903659118</v>
      </c>
      <c r="L22" s="230">
        <v>184.09163336510349</v>
      </c>
      <c r="M22" s="230">
        <v>203.06518438698379</v>
      </c>
      <c r="N22" s="230">
        <v>189.0741789828871</v>
      </c>
      <c r="O22" s="230">
        <v>187.60832899969421</v>
      </c>
      <c r="P22" s="230">
        <v>204.7479297349887</v>
      </c>
      <c r="Q22" s="230">
        <v>196.03257866966251</v>
      </c>
      <c r="R22" s="230">
        <v>192.60246470482221</v>
      </c>
      <c r="S22" s="230">
        <v>191.73146781748531</v>
      </c>
      <c r="T22" s="230">
        <v>199.3932000699798</v>
      </c>
      <c r="U22" s="230">
        <v>194.70707157955971</v>
      </c>
      <c r="V22" s="230">
        <v>190.4312477922887</v>
      </c>
      <c r="W22" s="230">
        <v>198.37619188923969</v>
      </c>
      <c r="X22" s="230">
        <v>182.34364237560851</v>
      </c>
      <c r="Y22" s="230">
        <v>170.32902349841311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237.90446882303539</v>
      </c>
      <c r="C25" s="261">
        <f t="shared" si="1"/>
        <v>219.1405605196247</v>
      </c>
      <c r="D25" s="261">
        <f t="shared" si="1"/>
        <v>227.45381363503799</v>
      </c>
      <c r="E25" s="261">
        <f t="shared" si="1"/>
        <v>214.93146131622501</v>
      </c>
      <c r="F25" s="261">
        <f t="shared" si="1"/>
        <v>210.28965176284339</v>
      </c>
      <c r="G25" s="261">
        <f t="shared" si="1"/>
        <v>203.2803378174749</v>
      </c>
      <c r="H25" s="261">
        <f t="shared" si="1"/>
        <v>189.3588582137036</v>
      </c>
      <c r="I25" s="261">
        <f t="shared" si="1"/>
        <v>184.17201678985751</v>
      </c>
      <c r="J25" s="261">
        <f t="shared" si="1"/>
        <v>175.02870570864999</v>
      </c>
      <c r="K25" s="261">
        <f t="shared" si="1"/>
        <v>148.6643686834677</v>
      </c>
      <c r="L25" s="261">
        <f t="shared" si="1"/>
        <v>159.9065779939985</v>
      </c>
      <c r="M25" s="261">
        <f t="shared" si="1"/>
        <v>175.15127050316181</v>
      </c>
      <c r="N25" s="261">
        <f t="shared" si="1"/>
        <v>165.4033034638131</v>
      </c>
      <c r="O25" s="261">
        <f t="shared" si="1"/>
        <v>161.34415963313199</v>
      </c>
      <c r="P25" s="261">
        <f t="shared" si="1"/>
        <v>177.4030118633485</v>
      </c>
      <c r="Q25" s="261">
        <f t="shared" si="1"/>
        <v>169.33682362029191</v>
      </c>
      <c r="R25" s="261">
        <f t="shared" si="1"/>
        <v>165.9509859676283</v>
      </c>
      <c r="S25" s="261">
        <f t="shared" si="1"/>
        <v>165.61945940027141</v>
      </c>
      <c r="T25" s="261">
        <f t="shared" si="1"/>
        <v>170.9860274569015</v>
      </c>
      <c r="U25" s="261">
        <f t="shared" si="1"/>
        <v>167.0964047487623</v>
      </c>
      <c r="V25" s="261">
        <f t="shared" si="1"/>
        <v>162.3759050956302</v>
      </c>
      <c r="W25" s="261">
        <f t="shared" si="1"/>
        <v>168.9467694176594</v>
      </c>
      <c r="X25" s="261">
        <f t="shared" si="1"/>
        <v>153.9665109135295</v>
      </c>
      <c r="Y25" s="261">
        <f t="shared" si="1"/>
        <v>143.63530861130619</v>
      </c>
      <c r="DA25" s="70"/>
    </row>
    <row r="26" spans="1:105" ht="12" customHeight="1" x14ac:dyDescent="0.25">
      <c r="A26" s="60" t="s">
        <v>2160</v>
      </c>
      <c r="B26" s="329">
        <v>237.90446882303539</v>
      </c>
      <c r="C26" s="329">
        <v>219.1405605196247</v>
      </c>
      <c r="D26" s="329">
        <v>227.45381363503799</v>
      </c>
      <c r="E26" s="329">
        <v>214.93146131622501</v>
      </c>
      <c r="F26" s="329">
        <v>210.28965176284339</v>
      </c>
      <c r="G26" s="329">
        <v>203.2803378174749</v>
      </c>
      <c r="H26" s="329">
        <v>189.3588582137036</v>
      </c>
      <c r="I26" s="329">
        <v>184.17201678985751</v>
      </c>
      <c r="J26" s="329">
        <v>175.02870570864999</v>
      </c>
      <c r="K26" s="329">
        <v>148.6643686834677</v>
      </c>
      <c r="L26" s="329">
        <v>159.9065779939985</v>
      </c>
      <c r="M26" s="329">
        <v>175.15127050316181</v>
      </c>
      <c r="N26" s="329">
        <v>165.4033034638131</v>
      </c>
      <c r="O26" s="329">
        <v>161.34415963313199</v>
      </c>
      <c r="P26" s="329">
        <v>177.4030118633485</v>
      </c>
      <c r="Q26" s="329">
        <v>169.33682362029191</v>
      </c>
      <c r="R26" s="329">
        <v>165.9509859676283</v>
      </c>
      <c r="S26" s="329">
        <v>165.61945940027141</v>
      </c>
      <c r="T26" s="329">
        <v>170.9860274569015</v>
      </c>
      <c r="U26" s="329">
        <v>167.0964047487623</v>
      </c>
      <c r="V26" s="329">
        <v>162.3759050956302</v>
      </c>
      <c r="W26" s="329">
        <v>168.9467694176594</v>
      </c>
      <c r="X26" s="329">
        <v>153.9665109135295</v>
      </c>
      <c r="Y26" s="329">
        <v>143.63530861130619</v>
      </c>
      <c r="DA26" s="72" t="s">
        <v>2319</v>
      </c>
    </row>
    <row r="27" spans="1:105" ht="12" customHeight="1" x14ac:dyDescent="0.25">
      <c r="A27" s="59" t="s">
        <v>28</v>
      </c>
      <c r="B27" s="230">
        <v>6.8219258066587276</v>
      </c>
      <c r="C27" s="230">
        <v>6.5964261961850568</v>
      </c>
      <c r="D27" s="230">
        <v>7.1844202663727179</v>
      </c>
      <c r="E27" s="230">
        <v>5.096577862822242</v>
      </c>
      <c r="F27" s="230">
        <v>3.2724841738904198</v>
      </c>
      <c r="G27" s="230">
        <v>3.6010526797186468</v>
      </c>
      <c r="H27" s="230">
        <v>5.6499693257906971</v>
      </c>
      <c r="I27" s="230">
        <v>9.9272796966033852</v>
      </c>
      <c r="J27" s="230">
        <v>6.5226056686596241</v>
      </c>
      <c r="K27" s="230">
        <v>5.9207312635086149</v>
      </c>
      <c r="L27" s="230">
        <v>6.0016671055768214</v>
      </c>
      <c r="M27" s="230">
        <v>5.3970771398688493</v>
      </c>
      <c r="N27" s="230">
        <v>6.0740185032963376</v>
      </c>
      <c r="O27" s="230">
        <v>4.6584677503897867</v>
      </c>
      <c r="P27" s="230">
        <v>5.8689193425326076</v>
      </c>
      <c r="Q27" s="230">
        <v>4.1620793492471462</v>
      </c>
      <c r="R27" s="230">
        <v>4.4188450361329146</v>
      </c>
      <c r="S27" s="230">
        <v>5.6420607925463564</v>
      </c>
      <c r="T27" s="230">
        <v>4.6948010515388852</v>
      </c>
      <c r="U27" s="230">
        <v>4.4464080299443776</v>
      </c>
      <c r="V27" s="230">
        <v>3.1925688625289381</v>
      </c>
      <c r="W27" s="230">
        <v>3.3840138116901848</v>
      </c>
      <c r="X27" s="230">
        <v>1.8058348131991411</v>
      </c>
      <c r="Y27" s="230">
        <v>1.4412221059799091</v>
      </c>
      <c r="DA27" s="71" t="s">
        <v>2320</v>
      </c>
    </row>
    <row r="28" spans="1:105" ht="12" customHeight="1" x14ac:dyDescent="0.25">
      <c r="A28" s="59" t="s">
        <v>31</v>
      </c>
      <c r="B28" s="230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0.16559564329041629</v>
      </c>
      <c r="K28" s="230">
        <v>0</v>
      </c>
      <c r="L28" s="230">
        <v>0.49521641750204481</v>
      </c>
      <c r="M28" s="230">
        <v>0.1669945255986105</v>
      </c>
      <c r="N28" s="230">
        <v>0.16254255136199361</v>
      </c>
      <c r="O28" s="230">
        <v>0.1647318957481885</v>
      </c>
      <c r="P28" s="230">
        <v>0.1691557270170207</v>
      </c>
      <c r="Q28" s="230">
        <v>8.4683489481542154E-2</v>
      </c>
      <c r="R28" s="230">
        <v>0.10999636117870321</v>
      </c>
      <c r="S28" s="230">
        <v>0.1439333880596497</v>
      </c>
      <c r="T28" s="230">
        <v>8.6170319356069669E-2</v>
      </c>
      <c r="U28" s="230">
        <v>6.7321582648852477E-2</v>
      </c>
      <c r="V28" s="230">
        <v>6.4536799733161523E-2</v>
      </c>
      <c r="W28" s="230">
        <v>5.7593909975110422E-2</v>
      </c>
      <c r="X28" s="230">
        <v>5.0455544503102391E-2</v>
      </c>
      <c r="Y28" s="230">
        <v>0.10402260018147889</v>
      </c>
      <c r="DA28" s="71" t="s">
        <v>2321</v>
      </c>
    </row>
    <row r="29" spans="1:105" ht="12" customHeight="1" x14ac:dyDescent="0.25">
      <c r="A29" s="59" t="s">
        <v>159</v>
      </c>
      <c r="B29" s="230">
        <v>2.4559097635673641</v>
      </c>
      <c r="C29" s="230">
        <v>2.5747281838796821</v>
      </c>
      <c r="D29" s="230">
        <v>0.7963857946389219</v>
      </c>
      <c r="E29" s="230">
        <v>0.19678166904602079</v>
      </c>
      <c r="F29" s="230">
        <v>0.1965764791448974</v>
      </c>
      <c r="G29" s="230">
        <v>2.1420537421060901</v>
      </c>
      <c r="H29" s="230">
        <v>3.7076681318685032</v>
      </c>
      <c r="I29" s="230">
        <v>2.5095396275234161</v>
      </c>
      <c r="J29" s="230">
        <v>0.54478641018959761</v>
      </c>
      <c r="K29" s="230">
        <v>0.17864544836587251</v>
      </c>
      <c r="L29" s="230">
        <v>0</v>
      </c>
      <c r="M29" s="230">
        <v>0.36621184854110622</v>
      </c>
      <c r="N29" s="230">
        <v>1.604926590082203</v>
      </c>
      <c r="O29" s="230">
        <v>0.18068582058222751</v>
      </c>
      <c r="P29" s="230">
        <v>0.7416620146415418</v>
      </c>
      <c r="Q29" s="230">
        <v>1.7295785568445059</v>
      </c>
      <c r="R29" s="230">
        <v>0.92009064963156695</v>
      </c>
      <c r="S29" s="230">
        <v>5.7242038427712111E-2</v>
      </c>
      <c r="T29" s="230">
        <v>4.4056027690077222E-2</v>
      </c>
      <c r="U29" s="230">
        <v>0.32678215320259651</v>
      </c>
      <c r="V29" s="230">
        <v>0.42609293979425023</v>
      </c>
      <c r="W29" s="230">
        <v>0.19166845496108159</v>
      </c>
      <c r="X29" s="230">
        <v>0.15718524282032009</v>
      </c>
      <c r="Y29" s="230">
        <v>0.14921098980054531</v>
      </c>
      <c r="DA29" s="71" t="s">
        <v>2322</v>
      </c>
    </row>
    <row r="30" spans="1:105" ht="12" customHeight="1" x14ac:dyDescent="0.25">
      <c r="A30" s="59" t="s">
        <v>32</v>
      </c>
      <c r="B30" s="230">
        <v>0.83516521717409009</v>
      </c>
      <c r="C30" s="230">
        <v>1.4132100446508511</v>
      </c>
      <c r="D30" s="230">
        <v>0.60891382861405541</v>
      </c>
      <c r="E30" s="230">
        <v>1.804955956998531</v>
      </c>
      <c r="F30" s="230">
        <v>1.4021857799841719</v>
      </c>
      <c r="G30" s="230">
        <v>0.99190294583836935</v>
      </c>
      <c r="H30" s="230">
        <v>0.18864296130545941</v>
      </c>
      <c r="I30" s="230">
        <v>0.18230023159303099</v>
      </c>
      <c r="J30" s="230">
        <v>0.1842739633348553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2323</v>
      </c>
    </row>
    <row r="31" spans="1:105" ht="12" customHeight="1" x14ac:dyDescent="0.25">
      <c r="A31" s="59" t="s">
        <v>35</v>
      </c>
      <c r="B31" s="230">
        <v>227.79146803563521</v>
      </c>
      <c r="C31" s="230">
        <v>208.5561960949091</v>
      </c>
      <c r="D31" s="230">
        <v>218.8640937454123</v>
      </c>
      <c r="E31" s="230">
        <v>207.83314582735821</v>
      </c>
      <c r="F31" s="230">
        <v>205.418405329824</v>
      </c>
      <c r="G31" s="230">
        <v>196.54532844981179</v>
      </c>
      <c r="H31" s="230">
        <v>179.8125777947389</v>
      </c>
      <c r="I31" s="230">
        <v>171.55289723413759</v>
      </c>
      <c r="J31" s="230">
        <v>167.61144402317549</v>
      </c>
      <c r="K31" s="230">
        <v>142.5649919715932</v>
      </c>
      <c r="L31" s="230">
        <v>153.40969447091959</v>
      </c>
      <c r="M31" s="230">
        <v>169.22098698915329</v>
      </c>
      <c r="N31" s="230">
        <v>157.56181581907259</v>
      </c>
      <c r="O31" s="230">
        <v>156.3402741664118</v>
      </c>
      <c r="P31" s="230">
        <v>170.6232747791573</v>
      </c>
      <c r="Q31" s="230">
        <v>163.36048222471871</v>
      </c>
      <c r="R31" s="230">
        <v>160.50205392068511</v>
      </c>
      <c r="S31" s="230">
        <v>159.7762231812377</v>
      </c>
      <c r="T31" s="230">
        <v>166.16100005831649</v>
      </c>
      <c r="U31" s="230">
        <v>162.2558929829664</v>
      </c>
      <c r="V31" s="230">
        <v>158.69270649357389</v>
      </c>
      <c r="W31" s="230">
        <v>165.313493241033</v>
      </c>
      <c r="X31" s="230">
        <v>151.95303531300701</v>
      </c>
      <c r="Y31" s="230">
        <v>141.94085291534429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2611.9435355062292</v>
      </c>
      <c r="C34" s="261">
        <v>2501.384032722096</v>
      </c>
      <c r="D34" s="261">
        <v>2582.9739125805281</v>
      </c>
      <c r="E34" s="261">
        <v>2475.984503654015</v>
      </c>
      <c r="F34" s="261">
        <v>2425.580821894946</v>
      </c>
      <c r="G34" s="261">
        <v>2370.8098724641632</v>
      </c>
      <c r="H34" s="261">
        <v>2345.2613104637171</v>
      </c>
      <c r="I34" s="261">
        <v>2374.9697441467702</v>
      </c>
      <c r="J34" s="261">
        <v>2227.4455961326571</v>
      </c>
      <c r="K34" s="261">
        <v>1931.856955048062</v>
      </c>
      <c r="L34" s="261">
        <v>2042.0014898496149</v>
      </c>
      <c r="M34" s="261">
        <v>2210.5206758528279</v>
      </c>
      <c r="N34" s="261">
        <v>2156.6005894456039</v>
      </c>
      <c r="O34" s="261">
        <v>2068.879956444463</v>
      </c>
      <c r="P34" s="261">
        <v>2204.8674029722602</v>
      </c>
      <c r="Q34" s="261">
        <v>2134.6355785652058</v>
      </c>
      <c r="R34" s="261">
        <v>2169.1038276437798</v>
      </c>
      <c r="S34" s="261">
        <v>2155.2819212721411</v>
      </c>
      <c r="T34" s="261">
        <v>2207.6958737083901</v>
      </c>
      <c r="U34" s="261">
        <v>2301.32102483773</v>
      </c>
      <c r="V34" s="261">
        <v>2240.8034926231721</v>
      </c>
      <c r="W34" s="261">
        <v>2271.6446366903742</v>
      </c>
      <c r="X34" s="261">
        <v>2129.1287624597471</v>
      </c>
      <c r="Y34" s="261">
        <v>2048.9751544258161</v>
      </c>
      <c r="DA34" s="70" t="s">
        <v>2327</v>
      </c>
    </row>
    <row r="35" spans="1:105" ht="12" customHeight="1" x14ac:dyDescent="0.25">
      <c r="A35" s="64" t="s">
        <v>28</v>
      </c>
      <c r="B35" s="229">
        <v>74.89764735634121</v>
      </c>
      <c r="C35" s="229">
        <v>75.295030372478294</v>
      </c>
      <c r="D35" s="229">
        <v>81.586542025765141</v>
      </c>
      <c r="E35" s="229">
        <v>58.711962095897093</v>
      </c>
      <c r="F35" s="229">
        <v>37.746388305855064</v>
      </c>
      <c r="G35" s="229">
        <v>41.998214564195699</v>
      </c>
      <c r="H35" s="229">
        <v>69.976417211649448</v>
      </c>
      <c r="I35" s="229">
        <v>128.01613042016689</v>
      </c>
      <c r="J35" s="229">
        <v>83.007808422865835</v>
      </c>
      <c r="K35" s="229">
        <v>76.824794913935733</v>
      </c>
      <c r="L35" s="229">
        <v>76.64108209250314</v>
      </c>
      <c r="M35" s="229">
        <v>68.114553623162948</v>
      </c>
      <c r="N35" s="229">
        <v>79.195708974326692</v>
      </c>
      <c r="O35" s="229">
        <v>59.734486692539839</v>
      </c>
      <c r="P35" s="229">
        <v>72.942329519135882</v>
      </c>
      <c r="Q35" s="229">
        <v>52.466572064895097</v>
      </c>
      <c r="R35" s="229">
        <v>57.757618165102883</v>
      </c>
      <c r="S35" s="229">
        <v>73.422722601119631</v>
      </c>
      <c r="T35" s="229">
        <v>60.611707669552523</v>
      </c>
      <c r="U35" s="229">
        <v>61.234766514082587</v>
      </c>
      <c r="V35" s="229">
        <v>44.057487812527711</v>
      </c>
      <c r="W35" s="229">
        <v>45.500904224912468</v>
      </c>
      <c r="X35" s="229">
        <v>24.97137618805025</v>
      </c>
      <c r="Y35" s="229">
        <v>20.559096541874961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2.1073988114840012</v>
      </c>
      <c r="K37" s="229">
        <v>0</v>
      </c>
      <c r="L37" s="229">
        <v>6.3238965840111776</v>
      </c>
      <c r="M37" s="229">
        <v>2.107577356016376</v>
      </c>
      <c r="N37" s="229">
        <v>2.1193008527423909</v>
      </c>
      <c r="O37" s="229">
        <v>2.1123201365048998</v>
      </c>
      <c r="P37" s="229">
        <v>2.102365369158413</v>
      </c>
      <c r="Q37" s="229">
        <v>1.0675078562338789</v>
      </c>
      <c r="R37" s="229">
        <v>1.43773492316674</v>
      </c>
      <c r="S37" s="229">
        <v>1.873071137146231</v>
      </c>
      <c r="T37" s="229">
        <v>1.1124923397744571</v>
      </c>
      <c r="U37" s="229">
        <v>0.92713519926612897</v>
      </c>
      <c r="V37" s="229">
        <v>0.89060859456325436</v>
      </c>
      <c r="W37" s="229">
        <v>0.77439842965855232</v>
      </c>
      <c r="X37" s="229">
        <v>0.69770743888130959</v>
      </c>
      <c r="Y37" s="229">
        <v>1.483886953158972</v>
      </c>
      <c r="DA37" s="73" t="s">
        <v>2330</v>
      </c>
    </row>
    <row r="38" spans="1:105" ht="12" customHeight="1" x14ac:dyDescent="0.25">
      <c r="A38" s="64" t="s">
        <v>159</v>
      </c>
      <c r="B38" s="229">
        <v>26.963333906552052</v>
      </c>
      <c r="C38" s="229">
        <v>29.389283081529051</v>
      </c>
      <c r="D38" s="229">
        <v>9.0437865122045693</v>
      </c>
      <c r="E38" s="229">
        <v>2.2669010864085171</v>
      </c>
      <c r="F38" s="229">
        <v>2.2674065692363459</v>
      </c>
      <c r="G38" s="229">
        <v>24.982259541962261</v>
      </c>
      <c r="H38" s="229">
        <v>45.920485071245622</v>
      </c>
      <c r="I38" s="229">
        <v>32.361488954676467</v>
      </c>
      <c r="J38" s="229">
        <v>6.9330461269003587</v>
      </c>
      <c r="K38" s="229">
        <v>2.318024467282306</v>
      </c>
      <c r="L38" s="229">
        <v>0</v>
      </c>
      <c r="M38" s="229">
        <v>4.6218269534492791</v>
      </c>
      <c r="N38" s="229">
        <v>20.925734599644429</v>
      </c>
      <c r="O38" s="229">
        <v>2.3168937348974059</v>
      </c>
      <c r="P38" s="229">
        <v>9.2178051710051996</v>
      </c>
      <c r="Q38" s="229">
        <v>21.802817865784782</v>
      </c>
      <c r="R38" s="229">
        <v>12.026274735628229</v>
      </c>
      <c r="S38" s="229">
        <v>0.74491687756234104</v>
      </c>
      <c r="T38" s="229">
        <v>0.56878045355242124</v>
      </c>
      <c r="U38" s="229">
        <v>4.5003582031990197</v>
      </c>
      <c r="V38" s="229">
        <v>5.8800875753448567</v>
      </c>
      <c r="W38" s="229">
        <v>2.577143149355313</v>
      </c>
      <c r="X38" s="229">
        <v>2.1735829883147719</v>
      </c>
      <c r="Y38" s="229">
        <v>2.128501312663666</v>
      </c>
      <c r="DA38" s="73" t="s">
        <v>2331</v>
      </c>
    </row>
    <row r="39" spans="1:105" ht="12" customHeight="1" x14ac:dyDescent="0.25">
      <c r="A39" s="64" t="s">
        <v>32</v>
      </c>
      <c r="B39" s="229">
        <v>9.169245121242982</v>
      </c>
      <c r="C39" s="229">
        <v>16.131112525175599</v>
      </c>
      <c r="D39" s="229">
        <v>6.9148479385062851</v>
      </c>
      <c r="E39" s="229">
        <v>20.792874863169239</v>
      </c>
      <c r="F39" s="229">
        <v>16.173477430544509</v>
      </c>
      <c r="G39" s="229">
        <v>11.568326389891199</v>
      </c>
      <c r="H39" s="229">
        <v>2.3363947312235158</v>
      </c>
      <c r="I39" s="229">
        <v>2.350832346471003</v>
      </c>
      <c r="J39" s="229">
        <v>2.345102344499876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2.8537412881101281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0.19975235544910719</v>
      </c>
      <c r="U40" s="229">
        <v>0.1131147168281498</v>
      </c>
      <c r="V40" s="229">
        <v>1.409454200769847E-2</v>
      </c>
      <c r="W40" s="229">
        <v>1.3608523317779061E-2</v>
      </c>
      <c r="X40" s="229">
        <v>5.492011196103995E-2</v>
      </c>
      <c r="Y40" s="229">
        <v>1.1178429868190849E-2</v>
      </c>
      <c r="DA40" s="73" t="s">
        <v>2333</v>
      </c>
    </row>
    <row r="41" spans="1:105" ht="12" customHeight="1" x14ac:dyDescent="0.25">
      <c r="A41" s="64" t="s">
        <v>35</v>
      </c>
      <c r="B41" s="229">
        <v>2500.9133091220929</v>
      </c>
      <c r="C41" s="229">
        <v>2380.5686067429128</v>
      </c>
      <c r="D41" s="229">
        <v>2485.4287361040519</v>
      </c>
      <c r="E41" s="229">
        <v>2394.212765608539</v>
      </c>
      <c r="F41" s="229">
        <v>2369.3935495893102</v>
      </c>
      <c r="G41" s="229">
        <v>2292.2610719681129</v>
      </c>
      <c r="H41" s="229">
        <v>2227.0280134495979</v>
      </c>
      <c r="I41" s="229">
        <v>2212.241292425455</v>
      </c>
      <c r="J41" s="229">
        <v>2133.0522404269068</v>
      </c>
      <c r="K41" s="229">
        <v>1849.860394378733</v>
      </c>
      <c r="L41" s="229">
        <v>1959.036511173101</v>
      </c>
      <c r="M41" s="229">
        <v>2135.6767179201988</v>
      </c>
      <c r="N41" s="229">
        <v>2054.3598450188911</v>
      </c>
      <c r="O41" s="229">
        <v>2004.7162558805201</v>
      </c>
      <c r="P41" s="229">
        <v>2120.6049029129608</v>
      </c>
      <c r="Q41" s="229">
        <v>2059.2986807782918</v>
      </c>
      <c r="R41" s="229">
        <v>2097.8821998198819</v>
      </c>
      <c r="S41" s="229">
        <v>2079.2412106563129</v>
      </c>
      <c r="T41" s="229">
        <v>2145.2031408900621</v>
      </c>
      <c r="U41" s="229">
        <v>2234.5456502043548</v>
      </c>
      <c r="V41" s="229">
        <v>2189.9612140987279</v>
      </c>
      <c r="W41" s="229">
        <v>2222.7785823631289</v>
      </c>
      <c r="X41" s="229">
        <v>2101.2311757325401</v>
      </c>
      <c r="Y41" s="229">
        <v>2024.792491188251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445.03296547842183</v>
      </c>
      <c r="C45" s="261">
        <f t="shared" si="2"/>
        <v>427.04583250382569</v>
      </c>
      <c r="D45" s="261">
        <f t="shared" si="2"/>
        <v>437.67721658917515</v>
      </c>
      <c r="E45" s="261">
        <f t="shared" si="2"/>
        <v>418.41347889448298</v>
      </c>
      <c r="F45" s="261">
        <f t="shared" si="2"/>
        <v>410.2169829700353</v>
      </c>
      <c r="G45" s="261">
        <f t="shared" si="2"/>
        <v>401.45231161463107</v>
      </c>
      <c r="H45" s="261">
        <f t="shared" si="2"/>
        <v>391.69643717715553</v>
      </c>
      <c r="I45" s="261">
        <f t="shared" si="2"/>
        <v>393.5350139634196</v>
      </c>
      <c r="J45" s="261">
        <f t="shared" si="2"/>
        <v>371.38419283296372</v>
      </c>
      <c r="K45" s="261">
        <f t="shared" si="2"/>
        <v>321.36684263814101</v>
      </c>
      <c r="L45" s="261">
        <f t="shared" si="2"/>
        <v>341.00594596183208</v>
      </c>
      <c r="M45" s="261">
        <f t="shared" si="2"/>
        <v>365.11338487746025</v>
      </c>
      <c r="N45" s="261">
        <f t="shared" si="2"/>
        <v>352.11139251719669</v>
      </c>
      <c r="O45" s="261">
        <f t="shared" si="2"/>
        <v>341.11815568908787</v>
      </c>
      <c r="P45" s="261">
        <f t="shared" si="2"/>
        <v>365.63652311769488</v>
      </c>
      <c r="Q45" s="261">
        <f t="shared" si="2"/>
        <v>354.99581939664188</v>
      </c>
      <c r="R45" s="261">
        <f t="shared" si="2"/>
        <v>357.92241450970198</v>
      </c>
      <c r="S45" s="261">
        <f t="shared" si="2"/>
        <v>358.40681708122281</v>
      </c>
      <c r="T45" s="261">
        <f t="shared" si="2"/>
        <v>363.04410789048279</v>
      </c>
      <c r="U45" s="261">
        <f t="shared" si="2"/>
        <v>364.8160043036018</v>
      </c>
      <c r="V45" s="261">
        <f t="shared" si="2"/>
        <v>356.62921722877178</v>
      </c>
      <c r="W45" s="261">
        <f t="shared" si="2"/>
        <v>362.339006995403</v>
      </c>
      <c r="X45" s="261">
        <f t="shared" si="2"/>
        <v>340.42668632239315</v>
      </c>
      <c r="Y45" s="261">
        <f t="shared" si="2"/>
        <v>328.18543076440676</v>
      </c>
      <c r="DA45" s="70"/>
    </row>
    <row r="46" spans="1:105" ht="12" customHeight="1" x14ac:dyDescent="0.25">
      <c r="A46" s="165" t="s">
        <v>2184</v>
      </c>
      <c r="B46" s="346">
        <v>256.26565024594419</v>
      </c>
      <c r="C46" s="346">
        <v>246.26874379435509</v>
      </c>
      <c r="D46" s="346">
        <v>251.0035599173226</v>
      </c>
      <c r="E46" s="346">
        <v>239.47203511576001</v>
      </c>
      <c r="F46" s="346">
        <v>234.91825487568781</v>
      </c>
      <c r="G46" s="346">
        <v>230.11192524407551</v>
      </c>
      <c r="H46" s="346">
        <v>222.20246647038249</v>
      </c>
      <c r="I46" s="346">
        <v>221.89399023276681</v>
      </c>
      <c r="J46" s="346">
        <v>210.40486104703561</v>
      </c>
      <c r="K46" s="346">
        <v>181.7499459248919</v>
      </c>
      <c r="L46" s="346">
        <v>193.42881280419539</v>
      </c>
      <c r="M46" s="346">
        <v>205.35723105013531</v>
      </c>
      <c r="N46" s="346">
        <v>196.25208784064111</v>
      </c>
      <c r="O46" s="346">
        <v>191.598493564916</v>
      </c>
      <c r="P46" s="346">
        <v>206.2889359877104</v>
      </c>
      <c r="Q46" s="346">
        <v>200.72394418652809</v>
      </c>
      <c r="R46" s="346">
        <v>201.15949048828011</v>
      </c>
      <c r="S46" s="346">
        <v>202.6428136420038</v>
      </c>
      <c r="T46" s="346">
        <v>203.49210484575329</v>
      </c>
      <c r="U46" s="346">
        <v>198.49763430772171</v>
      </c>
      <c r="V46" s="346">
        <v>194.68449923774759</v>
      </c>
      <c r="W46" s="346">
        <v>198.16537406608731</v>
      </c>
      <c r="X46" s="346">
        <v>186.55279325759599</v>
      </c>
      <c r="Y46" s="346">
        <v>180.10430511172319</v>
      </c>
      <c r="DA46" s="167" t="s">
        <v>2338</v>
      </c>
    </row>
    <row r="47" spans="1:105" ht="12" customHeight="1" x14ac:dyDescent="0.25">
      <c r="A47" s="59" t="s">
        <v>28</v>
      </c>
      <c r="B47" s="230">
        <v>7.3484338542349938</v>
      </c>
      <c r="C47" s="230">
        <v>7.4130210720219099</v>
      </c>
      <c r="D47" s="230">
        <v>7.9282691900485291</v>
      </c>
      <c r="E47" s="230">
        <v>5.678497998672654</v>
      </c>
      <c r="F47" s="230">
        <v>3.6557494141729299</v>
      </c>
      <c r="G47" s="230">
        <v>4.0763665287659752</v>
      </c>
      <c r="H47" s="230">
        <v>6.6299360458535093</v>
      </c>
      <c r="I47" s="230">
        <v>11.96057762971386</v>
      </c>
      <c r="J47" s="230">
        <v>7.8409306280501827</v>
      </c>
      <c r="K47" s="230">
        <v>7.2384028298650067</v>
      </c>
      <c r="L47" s="230">
        <v>7.2598348213122641</v>
      </c>
      <c r="M47" s="230">
        <v>6.3278377257756926</v>
      </c>
      <c r="N47" s="230">
        <v>7.2068621840759386</v>
      </c>
      <c r="O47" s="230">
        <v>5.5319969766797801</v>
      </c>
      <c r="P47" s="230">
        <v>6.8245353551343761</v>
      </c>
      <c r="Q47" s="230">
        <v>4.9335340367047884</v>
      </c>
      <c r="R47" s="230">
        <v>5.3563563411943633</v>
      </c>
      <c r="S47" s="230">
        <v>6.9033136437043172</v>
      </c>
      <c r="T47" s="230">
        <v>5.5873275847086914</v>
      </c>
      <c r="U47" s="230">
        <v>5.28198961813602</v>
      </c>
      <c r="V47" s="230">
        <v>3.8278072717588092</v>
      </c>
      <c r="W47" s="230">
        <v>3.969264195757368</v>
      </c>
      <c r="X47" s="230">
        <v>2.1880311930515131</v>
      </c>
      <c r="Y47" s="230">
        <v>1.8071483148450149</v>
      </c>
      <c r="DA47" s="71" t="s">
        <v>2339</v>
      </c>
    </row>
    <row r="48" spans="1:105" ht="12" customHeight="1" x14ac:dyDescent="0.25">
      <c r="A48" s="59" t="s">
        <v>31</v>
      </c>
      <c r="B48" s="230">
        <v>0</v>
      </c>
      <c r="C48" s="230">
        <v>0</v>
      </c>
      <c r="D48" s="230">
        <v>0</v>
      </c>
      <c r="E48" s="230">
        <v>0</v>
      </c>
      <c r="F48" s="230">
        <v>0</v>
      </c>
      <c r="G48" s="230">
        <v>0</v>
      </c>
      <c r="H48" s="230">
        <v>0</v>
      </c>
      <c r="I48" s="230">
        <v>0</v>
      </c>
      <c r="J48" s="230">
        <v>0.19906522290413409</v>
      </c>
      <c r="K48" s="230">
        <v>0</v>
      </c>
      <c r="L48" s="230">
        <v>0.59903179043805432</v>
      </c>
      <c r="M48" s="230">
        <v>0.19579380314482231</v>
      </c>
      <c r="N48" s="230">
        <v>0.1928577869952566</v>
      </c>
      <c r="O48" s="230">
        <v>0.1956214785785427</v>
      </c>
      <c r="P48" s="230">
        <v>0.19669877402897751</v>
      </c>
      <c r="Q48" s="230">
        <v>0.1003798444591623</v>
      </c>
      <c r="R48" s="230">
        <v>0.13333341673901841</v>
      </c>
      <c r="S48" s="230">
        <v>0.17610893574373071</v>
      </c>
      <c r="T48" s="230">
        <v>0.10255212032116021</v>
      </c>
      <c r="U48" s="230">
        <v>7.9972845099457276E-2</v>
      </c>
      <c r="V48" s="230">
        <v>7.7377949216404229E-2</v>
      </c>
      <c r="W48" s="230">
        <v>6.755452473868577E-2</v>
      </c>
      <c r="X48" s="230">
        <v>6.1134221374107747E-2</v>
      </c>
      <c r="Y48" s="230">
        <v>0.1304339323160347</v>
      </c>
      <c r="DA48" s="71" t="s">
        <v>2340</v>
      </c>
    </row>
    <row r="49" spans="1:105" ht="12" customHeight="1" x14ac:dyDescent="0.25">
      <c r="A49" s="59" t="s">
        <v>159</v>
      </c>
      <c r="B49" s="230">
        <v>2.6454539320743291</v>
      </c>
      <c r="C49" s="230">
        <v>2.89346287128433</v>
      </c>
      <c r="D49" s="230">
        <v>0.87884070320622831</v>
      </c>
      <c r="E49" s="230">
        <v>0.2192499249358113</v>
      </c>
      <c r="F49" s="230">
        <v>0.21959902944917939</v>
      </c>
      <c r="G49" s="230">
        <v>2.4247899027740401</v>
      </c>
      <c r="H49" s="230">
        <v>4.3507497432470066</v>
      </c>
      <c r="I49" s="230">
        <v>3.023541639519518</v>
      </c>
      <c r="J49" s="230">
        <v>0.6548966266542573</v>
      </c>
      <c r="K49" s="230">
        <v>0.21840337982638669</v>
      </c>
      <c r="L49" s="230">
        <v>0</v>
      </c>
      <c r="M49" s="230">
        <v>0.42936743180972509</v>
      </c>
      <c r="N49" s="230">
        <v>1.9042557647798251</v>
      </c>
      <c r="O49" s="230">
        <v>0.2145669921416011</v>
      </c>
      <c r="P49" s="230">
        <v>0.8624242974000742</v>
      </c>
      <c r="Q49" s="230">
        <v>2.050161460975171</v>
      </c>
      <c r="R49" s="230">
        <v>1.11529898544273</v>
      </c>
      <c r="S49" s="230">
        <v>7.0038193383791941E-2</v>
      </c>
      <c r="T49" s="230">
        <v>5.2431499457207542E-2</v>
      </c>
      <c r="U49" s="230">
        <v>0.38819198080429912</v>
      </c>
      <c r="V49" s="230">
        <v>0.51087438474155511</v>
      </c>
      <c r="W49" s="230">
        <v>0.22481667571952771</v>
      </c>
      <c r="X49" s="230">
        <v>0.19045275451797911</v>
      </c>
      <c r="Y49" s="230">
        <v>0.1870956514305443</v>
      </c>
      <c r="DA49" s="71" t="s">
        <v>2341</v>
      </c>
    </row>
    <row r="50" spans="1:105" ht="12" customHeight="1" x14ac:dyDescent="0.25">
      <c r="A50" s="59" t="s">
        <v>32</v>
      </c>
      <c r="B50" s="230">
        <v>0.89962226645315668</v>
      </c>
      <c r="C50" s="230">
        <v>1.5881563029157379</v>
      </c>
      <c r="D50" s="230">
        <v>0.67195856698298184</v>
      </c>
      <c r="E50" s="230">
        <v>2.011043305013454</v>
      </c>
      <c r="F50" s="230">
        <v>1.566406305227374</v>
      </c>
      <c r="G50" s="230">
        <v>1.1228272196550619</v>
      </c>
      <c r="H50" s="230">
        <v>0.2213623998357872</v>
      </c>
      <c r="I50" s="230">
        <v>0.21963882740498311</v>
      </c>
      <c r="J50" s="230">
        <v>0.22151873598720559</v>
      </c>
      <c r="K50" s="230">
        <v>0</v>
      </c>
      <c r="L50" s="230">
        <v>0</v>
      </c>
      <c r="M50" s="230">
        <v>0</v>
      </c>
      <c r="N50" s="230">
        <v>0</v>
      </c>
      <c r="O50" s="230">
        <v>0</v>
      </c>
      <c r="P50" s="230">
        <v>0</v>
      </c>
      <c r="Q50" s="230">
        <v>0</v>
      </c>
      <c r="R50" s="230">
        <v>0</v>
      </c>
      <c r="S50" s="230">
        <v>0</v>
      </c>
      <c r="T50" s="230">
        <v>0</v>
      </c>
      <c r="U50" s="230">
        <v>0</v>
      </c>
      <c r="V50" s="230">
        <v>0</v>
      </c>
      <c r="W50" s="230">
        <v>0</v>
      </c>
      <c r="X50" s="230">
        <v>0</v>
      </c>
      <c r="Y50" s="230">
        <v>0</v>
      </c>
      <c r="DA50" s="71" t="s">
        <v>2342</v>
      </c>
    </row>
    <row r="51" spans="1:105" ht="12" customHeight="1" x14ac:dyDescent="0.25">
      <c r="A51" s="59" t="s">
        <v>35</v>
      </c>
      <c r="B51" s="230">
        <v>245.37214019318179</v>
      </c>
      <c r="C51" s="230">
        <v>234.37410354813309</v>
      </c>
      <c r="D51" s="230">
        <v>241.52449145708491</v>
      </c>
      <c r="E51" s="230">
        <v>231.5632438871381</v>
      </c>
      <c r="F51" s="230">
        <v>229.47650012683829</v>
      </c>
      <c r="G51" s="230">
        <v>222.48794159288039</v>
      </c>
      <c r="H51" s="230">
        <v>211.0004182814462</v>
      </c>
      <c r="I51" s="230">
        <v>206.6902321361284</v>
      </c>
      <c r="J51" s="230">
        <v>201.4884498334398</v>
      </c>
      <c r="K51" s="230">
        <v>174.29313971520051</v>
      </c>
      <c r="L51" s="230">
        <v>185.56994619244509</v>
      </c>
      <c r="M51" s="230">
        <v>198.4042320894051</v>
      </c>
      <c r="N51" s="230">
        <v>186.94811210479011</v>
      </c>
      <c r="O51" s="230">
        <v>185.65630811751609</v>
      </c>
      <c r="P51" s="230">
        <v>198.40527756114699</v>
      </c>
      <c r="Q51" s="230">
        <v>193.63986884438901</v>
      </c>
      <c r="R51" s="230">
        <v>194.554501744904</v>
      </c>
      <c r="S51" s="230">
        <v>195.49335286917201</v>
      </c>
      <c r="T51" s="230">
        <v>197.74979364126631</v>
      </c>
      <c r="U51" s="230">
        <v>192.747479863682</v>
      </c>
      <c r="V51" s="230">
        <v>190.26843963203081</v>
      </c>
      <c r="W51" s="230">
        <v>193.9037386698717</v>
      </c>
      <c r="X51" s="230">
        <v>184.11317508865241</v>
      </c>
      <c r="Y51" s="230">
        <v>177.97962721313161</v>
      </c>
      <c r="DA51" s="71" t="s">
        <v>2343</v>
      </c>
    </row>
    <row r="52" spans="1:105" ht="12" customHeight="1" x14ac:dyDescent="0.25">
      <c r="A52" s="165" t="s">
        <v>2191</v>
      </c>
      <c r="B52" s="346">
        <v>188.76731523247761</v>
      </c>
      <c r="C52" s="346">
        <v>180.7770887094706</v>
      </c>
      <c r="D52" s="346">
        <v>186.67365667185251</v>
      </c>
      <c r="E52" s="346">
        <v>178.941443778723</v>
      </c>
      <c r="F52" s="346">
        <v>175.2987280943475</v>
      </c>
      <c r="G52" s="346">
        <v>171.34038637055559</v>
      </c>
      <c r="H52" s="346">
        <v>169.49397070677301</v>
      </c>
      <c r="I52" s="346">
        <v>171.64102373065279</v>
      </c>
      <c r="J52" s="346">
        <v>160.97933178592811</v>
      </c>
      <c r="K52" s="346">
        <v>139.6168967132491</v>
      </c>
      <c r="L52" s="346">
        <v>147.57713315763669</v>
      </c>
      <c r="M52" s="346">
        <v>159.75615382732491</v>
      </c>
      <c r="N52" s="346">
        <v>155.85930467655561</v>
      </c>
      <c r="O52" s="346">
        <v>149.5196621241719</v>
      </c>
      <c r="P52" s="346">
        <v>159.3475871299845</v>
      </c>
      <c r="Q52" s="346">
        <v>154.27187521011379</v>
      </c>
      <c r="R52" s="346">
        <v>156.7629240214219</v>
      </c>
      <c r="S52" s="346">
        <v>155.76400343921901</v>
      </c>
      <c r="T52" s="346">
        <v>159.5520030447295</v>
      </c>
      <c r="U52" s="346">
        <v>166.31836999588009</v>
      </c>
      <c r="V52" s="346">
        <v>161.94471799102419</v>
      </c>
      <c r="W52" s="346">
        <v>164.17363292931569</v>
      </c>
      <c r="X52" s="346">
        <v>153.87389306479719</v>
      </c>
      <c r="Y52" s="346">
        <v>148.0811256526836</v>
      </c>
      <c r="DA52" s="167" t="s">
        <v>2344</v>
      </c>
    </row>
    <row r="53" spans="1:105" ht="12" customHeight="1" x14ac:dyDescent="0.25">
      <c r="A53" s="64" t="s">
        <v>28</v>
      </c>
      <c r="B53" s="229">
        <v>5.4129147956275503</v>
      </c>
      <c r="C53" s="229">
        <v>5.4416339942072556</v>
      </c>
      <c r="D53" s="229">
        <v>5.896326734460013</v>
      </c>
      <c r="E53" s="229">
        <v>4.2431619620465746</v>
      </c>
      <c r="F53" s="229">
        <v>2.7279626390690228</v>
      </c>
      <c r="G53" s="229">
        <v>3.0352456322545378</v>
      </c>
      <c r="H53" s="229">
        <v>5.0572534310435113</v>
      </c>
      <c r="I53" s="229">
        <v>9.2518314111189444</v>
      </c>
      <c r="J53" s="229">
        <v>5.9990428301044174</v>
      </c>
      <c r="K53" s="229">
        <v>5.5521913402996539</v>
      </c>
      <c r="L53" s="229">
        <v>5.5389142630565198</v>
      </c>
      <c r="M53" s="229">
        <v>4.9226950127048141</v>
      </c>
      <c r="N53" s="229">
        <v>5.7235392564176761</v>
      </c>
      <c r="O53" s="229">
        <v>4.3170606586468514</v>
      </c>
      <c r="P53" s="229">
        <v>5.2716023615959742</v>
      </c>
      <c r="Q53" s="229">
        <v>3.7918024695055421</v>
      </c>
      <c r="R53" s="229">
        <v>4.1741907384441008</v>
      </c>
      <c r="S53" s="229">
        <v>5.3063207661516651</v>
      </c>
      <c r="T53" s="229">
        <v>4.3804581427215581</v>
      </c>
      <c r="U53" s="229">
        <v>4.4254871196940639</v>
      </c>
      <c r="V53" s="229">
        <v>3.1840710096539619</v>
      </c>
      <c r="W53" s="229">
        <v>3.288387905185763</v>
      </c>
      <c r="X53" s="229">
        <v>1.80470196870656</v>
      </c>
      <c r="Y53" s="229">
        <v>1.4858228767425801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0.15230345157168509</v>
      </c>
      <c r="K55" s="229">
        <v>0</v>
      </c>
      <c r="L55" s="229">
        <v>0.45703322592701562</v>
      </c>
      <c r="M55" s="229">
        <v>0.1523163551324121</v>
      </c>
      <c r="N55" s="229">
        <v>0.15316362191747979</v>
      </c>
      <c r="O55" s="229">
        <v>0.152659119793051</v>
      </c>
      <c r="P55" s="229">
        <v>0.15193968054016679</v>
      </c>
      <c r="Q55" s="229">
        <v>7.7149673900508531E-2</v>
      </c>
      <c r="R55" s="229">
        <v>0.1039062896164628</v>
      </c>
      <c r="S55" s="229">
        <v>0.1353683971311464</v>
      </c>
      <c r="T55" s="229">
        <v>8.0400739656579248E-2</v>
      </c>
      <c r="U55" s="229">
        <v>6.7004826116608768E-2</v>
      </c>
      <c r="V55" s="229">
        <v>6.4365018245347405E-2</v>
      </c>
      <c r="W55" s="229">
        <v>5.596641370678012E-2</v>
      </c>
      <c r="X55" s="229">
        <v>5.0423892501882402E-2</v>
      </c>
      <c r="Y55" s="229">
        <v>0.10724173491829769</v>
      </c>
      <c r="DA55" s="73" t="s">
        <v>2347</v>
      </c>
    </row>
    <row r="56" spans="1:105" ht="12" customHeight="1" x14ac:dyDescent="0.25">
      <c r="A56" s="64" t="s">
        <v>159</v>
      </c>
      <c r="B56" s="229">
        <v>1.948662397202316</v>
      </c>
      <c r="C56" s="229">
        <v>2.1239877464779462</v>
      </c>
      <c r="D56" s="229">
        <v>0.65360191605890761</v>
      </c>
      <c r="E56" s="229">
        <v>0.16383081263507729</v>
      </c>
      <c r="F56" s="229">
        <v>0.1638673442962745</v>
      </c>
      <c r="G56" s="229">
        <v>1.8054885176769979</v>
      </c>
      <c r="H56" s="229">
        <v>3.318711359276024</v>
      </c>
      <c r="I56" s="229">
        <v>2.3387915182154919</v>
      </c>
      <c r="J56" s="229">
        <v>0.50105696618907103</v>
      </c>
      <c r="K56" s="229">
        <v>0.1675255415685197</v>
      </c>
      <c r="L56" s="229">
        <v>0</v>
      </c>
      <c r="M56" s="229">
        <v>0.33402324882288431</v>
      </c>
      <c r="N56" s="229">
        <v>1.512320111803896</v>
      </c>
      <c r="O56" s="229">
        <v>0.16744382260574631</v>
      </c>
      <c r="P56" s="229">
        <v>0.66617838816697883</v>
      </c>
      <c r="Q56" s="229">
        <v>1.5757076434001931</v>
      </c>
      <c r="R56" s="229">
        <v>0.86914880173806131</v>
      </c>
      <c r="S56" s="229">
        <v>5.3835757602451427E-2</v>
      </c>
      <c r="T56" s="229">
        <v>4.1106232854682387E-2</v>
      </c>
      <c r="U56" s="229">
        <v>0.32524460198091049</v>
      </c>
      <c r="V56" s="229">
        <v>0.42495878254679459</v>
      </c>
      <c r="W56" s="229">
        <v>0.18625226260080241</v>
      </c>
      <c r="X56" s="229">
        <v>0.1570866366602536</v>
      </c>
      <c r="Y56" s="229">
        <v>0.1538285467501318</v>
      </c>
      <c r="DA56" s="73" t="s">
        <v>2348</v>
      </c>
    </row>
    <row r="57" spans="1:105" ht="12" customHeight="1" x14ac:dyDescent="0.25">
      <c r="A57" s="64" t="s">
        <v>32</v>
      </c>
      <c r="B57" s="229">
        <v>0.66266891328876609</v>
      </c>
      <c r="C57" s="229">
        <v>1.165808816958297</v>
      </c>
      <c r="D57" s="229">
        <v>0.49974176809288468</v>
      </c>
      <c r="E57" s="229">
        <v>1.502718228985225</v>
      </c>
      <c r="F57" s="229">
        <v>1.168870563637679</v>
      </c>
      <c r="G57" s="229">
        <v>0.83605249679700511</v>
      </c>
      <c r="H57" s="229">
        <v>0.16885317570653019</v>
      </c>
      <c r="I57" s="229">
        <v>0.16989659407740229</v>
      </c>
      <c r="J57" s="229">
        <v>0.1694824821053543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0.2062422383951785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1.443626760567911E-2</v>
      </c>
      <c r="U58" s="229">
        <v>8.1748939510644606E-3</v>
      </c>
      <c r="V58" s="229">
        <v>1.0186241846567941E-3</v>
      </c>
      <c r="W58" s="229">
        <v>9.8349921277216521E-4</v>
      </c>
      <c r="X58" s="229">
        <v>3.9691218229735989E-3</v>
      </c>
      <c r="Y58" s="229">
        <v>8.0787435334966212E-4</v>
      </c>
      <c r="DA58" s="73" t="s">
        <v>2350</v>
      </c>
    </row>
    <row r="59" spans="1:105" ht="12" customHeight="1" x14ac:dyDescent="0.25">
      <c r="A59" s="64" t="s">
        <v>35</v>
      </c>
      <c r="B59" s="229">
        <v>180.7430691263589</v>
      </c>
      <c r="C59" s="229">
        <v>172.0456581518271</v>
      </c>
      <c r="D59" s="229">
        <v>179.62398625324059</v>
      </c>
      <c r="E59" s="229">
        <v>173.0317327750561</v>
      </c>
      <c r="F59" s="229">
        <v>171.23802754734459</v>
      </c>
      <c r="G59" s="229">
        <v>165.6635997238271</v>
      </c>
      <c r="H59" s="229">
        <v>160.94915274074691</v>
      </c>
      <c r="I59" s="229">
        <v>159.88050420724099</v>
      </c>
      <c r="J59" s="229">
        <v>154.15744605595751</v>
      </c>
      <c r="K59" s="229">
        <v>133.6909375929857</v>
      </c>
      <c r="L59" s="229">
        <v>141.58118566865309</v>
      </c>
      <c r="M59" s="229">
        <v>154.3471192106648</v>
      </c>
      <c r="N59" s="229">
        <v>148.4702816864166</v>
      </c>
      <c r="O59" s="229">
        <v>144.8824985231262</v>
      </c>
      <c r="P59" s="229">
        <v>153.25786669968139</v>
      </c>
      <c r="Q59" s="229">
        <v>148.82721542330751</v>
      </c>
      <c r="R59" s="229">
        <v>151.61567819162329</v>
      </c>
      <c r="S59" s="229">
        <v>150.26847851833381</v>
      </c>
      <c r="T59" s="229">
        <v>155.03560166189101</v>
      </c>
      <c r="U59" s="229">
        <v>161.49245855413739</v>
      </c>
      <c r="V59" s="229">
        <v>158.27030455639351</v>
      </c>
      <c r="W59" s="229">
        <v>160.64204284860961</v>
      </c>
      <c r="X59" s="229">
        <v>151.85771144510559</v>
      </c>
      <c r="Y59" s="229">
        <v>146.3334246199193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136.94806863078423</v>
      </c>
      <c r="C66" s="261">
        <f t="shared" si="3"/>
        <v>131.29817395486367</v>
      </c>
      <c r="D66" s="261">
        <f t="shared" si="3"/>
        <v>134.54497300289657</v>
      </c>
      <c r="E66" s="261">
        <f t="shared" si="3"/>
        <v>128.75759618325176</v>
      </c>
      <c r="F66" s="261">
        <f t="shared" si="3"/>
        <v>126.65998141327955</v>
      </c>
      <c r="G66" s="261">
        <f t="shared" si="3"/>
        <v>123.72785226006191</v>
      </c>
      <c r="H66" s="261">
        <f t="shared" si="3"/>
        <v>119.63579322954268</v>
      </c>
      <c r="I66" s="261">
        <f t="shared" si="3"/>
        <v>119.09377557459349</v>
      </c>
      <c r="J66" s="261">
        <f t="shared" si="3"/>
        <v>113.44725172255534</v>
      </c>
      <c r="K66" s="261">
        <f t="shared" si="3"/>
        <v>98.089279927782002</v>
      </c>
      <c r="L66" s="261">
        <f t="shared" si="3"/>
        <v>104.26815642715368</v>
      </c>
      <c r="M66" s="261">
        <f t="shared" si="3"/>
        <v>111.51306484839921</v>
      </c>
      <c r="N66" s="261">
        <f t="shared" si="3"/>
        <v>106.80235220519555</v>
      </c>
      <c r="O66" s="261">
        <f t="shared" si="3"/>
        <v>104.21055534452462</v>
      </c>
      <c r="P66" s="261">
        <f t="shared" si="3"/>
        <v>111.66887713995747</v>
      </c>
      <c r="Q66" s="261">
        <f t="shared" si="3"/>
        <v>108.73938881600291</v>
      </c>
      <c r="R66" s="261">
        <f t="shared" si="3"/>
        <v>109.40962224053436</v>
      </c>
      <c r="S66" s="261">
        <f t="shared" si="3"/>
        <v>109.65843372380479</v>
      </c>
      <c r="T66" s="261">
        <f t="shared" si="3"/>
        <v>113.30560198680193</v>
      </c>
      <c r="U66" s="261">
        <f t="shared" si="3"/>
        <v>111.86564734451132</v>
      </c>
      <c r="V66" s="261">
        <f t="shared" si="3"/>
        <v>109.22409413705832</v>
      </c>
      <c r="W66" s="261">
        <f t="shared" si="3"/>
        <v>110.62698994661932</v>
      </c>
      <c r="X66" s="261">
        <f t="shared" si="3"/>
        <v>104.86838083314098</v>
      </c>
      <c r="Y66" s="261">
        <f t="shared" si="3"/>
        <v>100.08665690959967</v>
      </c>
      <c r="DA66" s="70"/>
    </row>
    <row r="67" spans="1:105" ht="12" customHeight="1" x14ac:dyDescent="0.25">
      <c r="A67" s="165" t="s">
        <v>2210</v>
      </c>
      <c r="B67" s="346">
        <v>101.3907904152483</v>
      </c>
      <c r="C67" s="346">
        <v>97.245979959727933</v>
      </c>
      <c r="D67" s="346">
        <v>99.382068145040691</v>
      </c>
      <c r="E67" s="346">
        <v>95.051174640445211</v>
      </c>
      <c r="F67" s="346">
        <v>93.639722381657322</v>
      </c>
      <c r="G67" s="346">
        <v>91.453208844001566</v>
      </c>
      <c r="H67" s="346">
        <v>87.708951101951115</v>
      </c>
      <c r="I67" s="346">
        <v>86.762502406492686</v>
      </c>
      <c r="J67" s="346">
        <v>83.124275098059215</v>
      </c>
      <c r="K67" s="346">
        <v>71.790252292045338</v>
      </c>
      <c r="L67" s="346">
        <v>76.469693671698579</v>
      </c>
      <c r="M67" s="346">
        <v>81.420492936326937</v>
      </c>
      <c r="N67" s="346">
        <v>77.443812820137964</v>
      </c>
      <c r="O67" s="346">
        <v>76.046186855760951</v>
      </c>
      <c r="P67" s="346">
        <v>81.653265159794188</v>
      </c>
      <c r="Q67" s="346">
        <v>79.679866615759877</v>
      </c>
      <c r="R67" s="346">
        <v>79.880872009352402</v>
      </c>
      <c r="S67" s="346">
        <v>80.317845818356332</v>
      </c>
      <c r="T67" s="346">
        <v>83.251485069789169</v>
      </c>
      <c r="U67" s="346">
        <v>80.53697931204637</v>
      </c>
      <c r="V67" s="346">
        <v>78.719271911602235</v>
      </c>
      <c r="W67" s="346">
        <v>79.702316707856269</v>
      </c>
      <c r="X67" s="346">
        <v>75.883824798774739</v>
      </c>
      <c r="Y67" s="346">
        <v>72.193259279731294</v>
      </c>
      <c r="DA67" s="167" t="s">
        <v>2358</v>
      </c>
    </row>
    <row r="68" spans="1:105" ht="12" customHeight="1" x14ac:dyDescent="0.25">
      <c r="A68" s="165" t="s">
        <v>2212</v>
      </c>
      <c r="B68" s="346">
        <v>35.557278215535938</v>
      </c>
      <c r="C68" s="346">
        <v>34.052193995135738</v>
      </c>
      <c r="D68" s="346">
        <v>35.162904857855871</v>
      </c>
      <c r="E68" s="346">
        <v>33.706421542806559</v>
      </c>
      <c r="F68" s="346">
        <v>33.020259031622238</v>
      </c>
      <c r="G68" s="346">
        <v>32.274643416060343</v>
      </c>
      <c r="H68" s="346">
        <v>31.92684212759157</v>
      </c>
      <c r="I68" s="346">
        <v>32.331273168100807</v>
      </c>
      <c r="J68" s="346">
        <v>30.322976624496128</v>
      </c>
      <c r="K68" s="346">
        <v>26.29902763573666</v>
      </c>
      <c r="L68" s="346">
        <v>27.798462755455109</v>
      </c>
      <c r="M68" s="346">
        <v>30.09257191207228</v>
      </c>
      <c r="N68" s="346">
        <v>29.358539385057579</v>
      </c>
      <c r="O68" s="346">
        <v>28.164368488763671</v>
      </c>
      <c r="P68" s="346">
        <v>30.015611980163289</v>
      </c>
      <c r="Q68" s="346">
        <v>29.059522200243041</v>
      </c>
      <c r="R68" s="346">
        <v>29.528750231181959</v>
      </c>
      <c r="S68" s="346">
        <v>29.340587905448459</v>
      </c>
      <c r="T68" s="346">
        <v>30.05411691701276</v>
      </c>
      <c r="U68" s="346">
        <v>31.32866803246495</v>
      </c>
      <c r="V68" s="346">
        <v>30.504822225456081</v>
      </c>
      <c r="W68" s="346">
        <v>30.924673238763049</v>
      </c>
      <c r="X68" s="346">
        <v>28.984556034366239</v>
      </c>
      <c r="Y68" s="346">
        <v>27.893397629868371</v>
      </c>
      <c r="DA68" s="167" t="s">
        <v>2359</v>
      </c>
    </row>
    <row r="69" spans="1:105" ht="12" customHeight="1" x14ac:dyDescent="0.25">
      <c r="A69" s="64" t="s">
        <v>28</v>
      </c>
      <c r="B69" s="229">
        <v>1.0196072191209791</v>
      </c>
      <c r="C69" s="229">
        <v>1.0250169296567679</v>
      </c>
      <c r="D69" s="229">
        <v>1.110665423665598</v>
      </c>
      <c r="E69" s="229">
        <v>0.79926596515004755</v>
      </c>
      <c r="F69" s="229">
        <v>0.51385445832879095</v>
      </c>
      <c r="G69" s="229">
        <v>0.57173601937204588</v>
      </c>
      <c r="H69" s="229">
        <v>0.95261283465639535</v>
      </c>
      <c r="I69" s="229">
        <v>1.742727246415757</v>
      </c>
      <c r="J69" s="229">
        <v>1.130013607886704</v>
      </c>
      <c r="K69" s="229">
        <v>1.0458421361229271</v>
      </c>
      <c r="L69" s="229">
        <v>1.0433411908250509</v>
      </c>
      <c r="M69" s="229">
        <v>0.92726665059259661</v>
      </c>
      <c r="N69" s="229">
        <v>1.07811819788477</v>
      </c>
      <c r="O69" s="229">
        <v>0.81318594124095778</v>
      </c>
      <c r="P69" s="229">
        <v>0.99298881049453225</v>
      </c>
      <c r="Q69" s="229">
        <v>0.71424534051627941</v>
      </c>
      <c r="R69" s="229">
        <v>0.78627415571800241</v>
      </c>
      <c r="S69" s="229">
        <v>0.9995285653692888</v>
      </c>
      <c r="T69" s="229">
        <v>0.82512784959852037</v>
      </c>
      <c r="U69" s="229">
        <v>0.83360976215843841</v>
      </c>
      <c r="V69" s="229">
        <v>0.59976960846667415</v>
      </c>
      <c r="W69" s="229">
        <v>0.61941932840064207</v>
      </c>
      <c r="X69" s="229">
        <v>0.33994386114140202</v>
      </c>
      <c r="Y69" s="229">
        <v>0.27987799340303438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2.8688738800206611E-2</v>
      </c>
      <c r="K71" s="229">
        <v>0</v>
      </c>
      <c r="L71" s="229">
        <v>8.6089361116446134E-2</v>
      </c>
      <c r="M71" s="229">
        <v>2.8691169387822769E-2</v>
      </c>
      <c r="N71" s="229">
        <v>2.885076534733692E-2</v>
      </c>
      <c r="O71" s="229">
        <v>2.8755734476253372E-2</v>
      </c>
      <c r="P71" s="229">
        <v>2.8620216833050799E-2</v>
      </c>
      <c r="Q71" s="229">
        <v>1.453234854635619E-2</v>
      </c>
      <c r="R71" s="229">
        <v>1.957237588343343E-2</v>
      </c>
      <c r="S71" s="229">
        <v>2.5498756246310129E-2</v>
      </c>
      <c r="T71" s="229">
        <v>1.514473766384318E-2</v>
      </c>
      <c r="U71" s="229">
        <v>1.262140768955511E-2</v>
      </c>
      <c r="V71" s="229">
        <v>1.2124158561450479E-2</v>
      </c>
      <c r="W71" s="229">
        <v>1.0542149950307609E-2</v>
      </c>
      <c r="X71" s="229">
        <v>9.4981293355346341E-3</v>
      </c>
      <c r="Y71" s="229">
        <v>2.020065920898682E-2</v>
      </c>
      <c r="DA71" s="73" t="s">
        <v>2362</v>
      </c>
    </row>
    <row r="72" spans="1:105" ht="12" customHeight="1" x14ac:dyDescent="0.25">
      <c r="A72" s="64" t="s">
        <v>159</v>
      </c>
      <c r="B72" s="229">
        <v>0.36706106096885732</v>
      </c>
      <c r="C72" s="229">
        <v>0.40008633451662129</v>
      </c>
      <c r="D72" s="229">
        <v>0.1231161503933676</v>
      </c>
      <c r="E72" s="229">
        <v>3.086009767087329E-2</v>
      </c>
      <c r="F72" s="229">
        <v>3.0866978981015699E-2</v>
      </c>
      <c r="G72" s="229">
        <v>0.34009201995023769</v>
      </c>
      <c r="H72" s="229">
        <v>0.62513122556999878</v>
      </c>
      <c r="I72" s="229">
        <v>0.44054798681067447</v>
      </c>
      <c r="J72" s="229">
        <v>9.4381921609021688E-2</v>
      </c>
      <c r="K72" s="229">
        <v>3.1556057691577107E-2</v>
      </c>
      <c r="L72" s="229">
        <v>0</v>
      </c>
      <c r="M72" s="229">
        <v>6.2918506703479593E-2</v>
      </c>
      <c r="N72" s="229">
        <v>0.28486916233425191</v>
      </c>
      <c r="O72" s="229">
        <v>3.1540664645957762E-2</v>
      </c>
      <c r="P72" s="229">
        <v>0.12548512574890461</v>
      </c>
      <c r="Q72" s="229">
        <v>0.29680919598673999</v>
      </c>
      <c r="R72" s="229">
        <v>0.16371777982877611</v>
      </c>
      <c r="S72" s="229">
        <v>1.014080752622354E-2</v>
      </c>
      <c r="T72" s="229">
        <v>7.7430023105772927E-3</v>
      </c>
      <c r="U72" s="229">
        <v>6.1264911176459602E-2</v>
      </c>
      <c r="V72" s="229">
        <v>8.00476377096455E-2</v>
      </c>
      <c r="W72" s="229">
        <v>3.5083528689347818E-2</v>
      </c>
      <c r="X72" s="229">
        <v>2.958972657312256E-2</v>
      </c>
      <c r="Y72" s="229">
        <v>2.897601434628521E-2</v>
      </c>
      <c r="DA72" s="73" t="s">
        <v>2363</v>
      </c>
    </row>
    <row r="73" spans="1:105" ht="12" customHeight="1" x14ac:dyDescent="0.25">
      <c r="A73" s="64" t="s">
        <v>32</v>
      </c>
      <c r="B73" s="229">
        <v>0.12482406122890891</v>
      </c>
      <c r="C73" s="229">
        <v>0.21959833671236631</v>
      </c>
      <c r="D73" s="229">
        <v>9.4134183463479668E-2</v>
      </c>
      <c r="E73" s="229">
        <v>0.28306049742657968</v>
      </c>
      <c r="F73" s="229">
        <v>0.22017506461873171</v>
      </c>
      <c r="G73" s="229">
        <v>0.15748357280386799</v>
      </c>
      <c r="H73" s="229">
        <v>3.1806138360232827E-2</v>
      </c>
      <c r="I73" s="229">
        <v>3.2002682540895722E-2</v>
      </c>
      <c r="J73" s="229">
        <v>3.1924678069706627E-2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3.8848953492720613E-2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2.719296945114069E-3</v>
      </c>
      <c r="U74" s="229">
        <v>1.539869220699123E-3</v>
      </c>
      <c r="V74" s="229">
        <v>1.9187380763618269E-4</v>
      </c>
      <c r="W74" s="229">
        <v>1.8525746944184819E-4</v>
      </c>
      <c r="X74" s="229">
        <v>7.4764621596178592E-4</v>
      </c>
      <c r="Y74" s="229">
        <v>1.5217577847029639E-4</v>
      </c>
      <c r="DA74" s="73" t="s">
        <v>2365</v>
      </c>
    </row>
    <row r="75" spans="1:105" ht="12" customHeight="1" x14ac:dyDescent="0.25">
      <c r="A75" s="64" t="s">
        <v>35</v>
      </c>
      <c r="B75" s="229">
        <v>34.045785874217202</v>
      </c>
      <c r="C75" s="229">
        <v>32.407492394249992</v>
      </c>
      <c r="D75" s="229">
        <v>33.834989100333424</v>
      </c>
      <c r="E75" s="229">
        <v>32.593234982559053</v>
      </c>
      <c r="F75" s="229">
        <v>32.255362529693713</v>
      </c>
      <c r="G75" s="229">
        <v>31.205331803934179</v>
      </c>
      <c r="H75" s="229">
        <v>30.317291929004949</v>
      </c>
      <c r="I75" s="229">
        <v>30.11599525233348</v>
      </c>
      <c r="J75" s="229">
        <v>29.037967678130489</v>
      </c>
      <c r="K75" s="229">
        <v>25.18278048842944</v>
      </c>
      <c r="L75" s="229">
        <v>26.669032203513609</v>
      </c>
      <c r="M75" s="229">
        <v>29.073695585388389</v>
      </c>
      <c r="N75" s="229">
        <v>27.96670125949122</v>
      </c>
      <c r="O75" s="229">
        <v>27.290886148400499</v>
      </c>
      <c r="P75" s="229">
        <v>28.868517827086801</v>
      </c>
      <c r="Q75" s="229">
        <v>28.03393531519367</v>
      </c>
      <c r="R75" s="229">
        <v>28.559185919751751</v>
      </c>
      <c r="S75" s="229">
        <v>28.305419776306639</v>
      </c>
      <c r="T75" s="229">
        <v>29.203382030494701</v>
      </c>
      <c r="U75" s="229">
        <v>30.419632082219799</v>
      </c>
      <c r="V75" s="229">
        <v>29.812688946910679</v>
      </c>
      <c r="W75" s="229">
        <v>30.259442974253311</v>
      </c>
      <c r="X75" s="229">
        <v>28.604776671100211</v>
      </c>
      <c r="Y75" s="229">
        <v>27.564190787131601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0.99999999999999989</v>
      </c>
      <c r="D84" s="232">
        <f t="shared" si="4"/>
        <v>1</v>
      </c>
      <c r="E84" s="232">
        <f t="shared" si="4"/>
        <v>1.0000000000000004</v>
      </c>
      <c r="F84" s="232">
        <f t="shared" si="4"/>
        <v>1</v>
      </c>
      <c r="G84" s="232">
        <f t="shared" si="4"/>
        <v>1</v>
      </c>
      <c r="H84" s="232">
        <f t="shared" si="4"/>
        <v>1.0000000000000002</v>
      </c>
      <c r="I84" s="232">
        <f t="shared" si="4"/>
        <v>1</v>
      </c>
      <c r="J84" s="232">
        <f t="shared" si="4"/>
        <v>1.0000000000000002</v>
      </c>
      <c r="K84" s="232">
        <f t="shared" si="4"/>
        <v>1.0000000000000002</v>
      </c>
      <c r="L84" s="232">
        <f t="shared" si="4"/>
        <v>1</v>
      </c>
      <c r="M84" s="232">
        <f t="shared" si="4"/>
        <v>1.0000000000000002</v>
      </c>
      <c r="N84" s="232">
        <f t="shared" si="4"/>
        <v>1</v>
      </c>
      <c r="O84" s="232">
        <f t="shared" si="4"/>
        <v>1.0000000000000004</v>
      </c>
      <c r="P84" s="232">
        <f t="shared" si="4"/>
        <v>1</v>
      </c>
      <c r="Q84" s="232">
        <f t="shared" si="4"/>
        <v>1.0000000000000002</v>
      </c>
      <c r="R84" s="232">
        <f t="shared" si="4"/>
        <v>1.0000000000000002</v>
      </c>
      <c r="S84" s="232">
        <f t="shared" si="4"/>
        <v>0.99999999999999989</v>
      </c>
      <c r="T84" s="232">
        <f t="shared" si="4"/>
        <v>1</v>
      </c>
      <c r="U84" s="232">
        <f t="shared" si="4"/>
        <v>0.99999999999999944</v>
      </c>
      <c r="V84" s="232">
        <f t="shared" si="4"/>
        <v>1</v>
      </c>
      <c r="W84" s="232">
        <f t="shared" si="4"/>
        <v>1.0000000000000002</v>
      </c>
      <c r="X84" s="232">
        <f t="shared" si="4"/>
        <v>0.99999999999999967</v>
      </c>
      <c r="Y84" s="232">
        <f t="shared" si="4"/>
        <v>0.99999999999999978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2.4530352554068525E-2</v>
      </c>
      <c r="C89" s="300">
        <f t="shared" si="9"/>
        <v>2.3667473240600236E-2</v>
      </c>
      <c r="D89" s="300">
        <f t="shared" si="9"/>
        <v>2.3825359898957198E-2</v>
      </c>
      <c r="E89" s="300">
        <f t="shared" si="9"/>
        <v>2.3587937417471453E-2</v>
      </c>
      <c r="F89" s="300">
        <f t="shared" si="9"/>
        <v>2.3686080609872363E-2</v>
      </c>
      <c r="G89" s="300">
        <f t="shared" si="9"/>
        <v>2.3450900891671969E-2</v>
      </c>
      <c r="H89" s="300">
        <f t="shared" si="9"/>
        <v>2.2210929616312724E-2</v>
      </c>
      <c r="I89" s="300">
        <f t="shared" si="9"/>
        <v>2.1166016727399043E-2</v>
      </c>
      <c r="J89" s="300">
        <f t="shared" si="9"/>
        <v>2.1591862717148334E-2</v>
      </c>
      <c r="K89" s="300">
        <f t="shared" si="9"/>
        <v>2.119673981338991E-2</v>
      </c>
      <c r="L89" s="300">
        <f t="shared" si="9"/>
        <v>2.150882286927365E-2</v>
      </c>
      <c r="M89" s="300">
        <f t="shared" si="9"/>
        <v>2.1883002738415896E-2</v>
      </c>
      <c r="N89" s="300">
        <f t="shared" si="9"/>
        <v>2.1243763193351129E-2</v>
      </c>
      <c r="O89" s="300">
        <f t="shared" si="9"/>
        <v>2.1612883084209788E-2</v>
      </c>
      <c r="P89" s="300">
        <f t="shared" si="9"/>
        <v>2.2129791241906147E-2</v>
      </c>
      <c r="Q89" s="300">
        <f t="shared" si="9"/>
        <v>2.1970950775459217E-2</v>
      </c>
      <c r="R89" s="300">
        <f t="shared" si="9"/>
        <v>2.1293534088876541E-2</v>
      </c>
      <c r="S89" s="300">
        <f t="shared" si="9"/>
        <v>2.1247894539331364E-2</v>
      </c>
      <c r="T89" s="300">
        <f t="shared" si="9"/>
        <v>2.1500078911124914E-2</v>
      </c>
      <c r="U89" s="300">
        <f t="shared" si="9"/>
        <v>2.047554448693624E-2</v>
      </c>
      <c r="V89" s="300">
        <f t="shared" si="9"/>
        <v>2.0513382929755332E-2</v>
      </c>
      <c r="W89" s="300">
        <f t="shared" si="9"/>
        <v>2.0978698774865259E-2</v>
      </c>
      <c r="X89" s="300">
        <f t="shared" si="9"/>
        <v>2.055701868107036E-2</v>
      </c>
      <c r="Y89" s="300">
        <f t="shared" si="9"/>
        <v>2.0026985373586076E-2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7.4914918662104632E-2</v>
      </c>
      <c r="C90" s="301">
        <f t="shared" si="10"/>
        <v>7.2489176904689798E-2</v>
      </c>
      <c r="D90" s="301">
        <f t="shared" si="10"/>
        <v>7.2885976321627535E-2</v>
      </c>
      <c r="E90" s="301">
        <f t="shared" si="10"/>
        <v>7.2034799897365207E-2</v>
      </c>
      <c r="F90" s="301">
        <f t="shared" si="10"/>
        <v>7.1930984540236692E-2</v>
      </c>
      <c r="G90" s="301">
        <f t="shared" si="10"/>
        <v>7.1253707180947701E-2</v>
      </c>
      <c r="H90" s="301">
        <f t="shared" si="10"/>
        <v>6.787998848996446E-2</v>
      </c>
      <c r="I90" s="301">
        <f t="shared" si="10"/>
        <v>6.5697918957815862E-2</v>
      </c>
      <c r="J90" s="301">
        <f t="shared" si="10"/>
        <v>6.6347058794556199E-2</v>
      </c>
      <c r="K90" s="301">
        <f t="shared" si="10"/>
        <v>6.5194688116157293E-2</v>
      </c>
      <c r="L90" s="301">
        <f t="shared" si="10"/>
        <v>6.6134546403466263E-2</v>
      </c>
      <c r="M90" s="301">
        <f t="shared" si="10"/>
        <v>6.6910810495857675E-2</v>
      </c>
      <c r="N90" s="301">
        <f t="shared" si="10"/>
        <v>6.5203501840016068E-2</v>
      </c>
      <c r="O90" s="301">
        <f t="shared" si="10"/>
        <v>6.6022136251901634E-2</v>
      </c>
      <c r="P90" s="301">
        <f t="shared" si="10"/>
        <v>6.7754367171447658E-2</v>
      </c>
      <c r="Q90" s="301">
        <f t="shared" si="10"/>
        <v>6.6895152932170715E-2</v>
      </c>
      <c r="R90" s="301">
        <f t="shared" si="10"/>
        <v>6.493384749775731E-2</v>
      </c>
      <c r="S90" s="301">
        <f t="shared" si="10"/>
        <v>6.5106879394089823E-2</v>
      </c>
      <c r="T90" s="301">
        <f t="shared" si="10"/>
        <v>6.5607085608023988E-2</v>
      </c>
      <c r="U90" s="301">
        <f t="shared" si="10"/>
        <v>6.2439310725629638E-2</v>
      </c>
      <c r="V90" s="301">
        <f t="shared" si="10"/>
        <v>6.2291537123582534E-2</v>
      </c>
      <c r="W90" s="301">
        <f t="shared" si="10"/>
        <v>6.3692005121246745E-2</v>
      </c>
      <c r="X90" s="301">
        <f t="shared" si="10"/>
        <v>6.2118906552661265E-2</v>
      </c>
      <c r="Y90" s="301">
        <f t="shared" si="10"/>
        <v>6.0471056580590335E-2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7.4914918662104632E-2</v>
      </c>
      <c r="C91" s="302">
        <f t="shared" si="11"/>
        <v>7.2489176904689798E-2</v>
      </c>
      <c r="D91" s="302">
        <f t="shared" si="11"/>
        <v>7.2885976321627535E-2</v>
      </c>
      <c r="E91" s="302">
        <f t="shared" si="11"/>
        <v>7.2034799897365207E-2</v>
      </c>
      <c r="F91" s="302">
        <f t="shared" si="11"/>
        <v>7.1930984540236692E-2</v>
      </c>
      <c r="G91" s="302">
        <f t="shared" si="11"/>
        <v>7.1253707180947701E-2</v>
      </c>
      <c r="H91" s="302">
        <f t="shared" si="11"/>
        <v>6.787998848996446E-2</v>
      </c>
      <c r="I91" s="302">
        <f t="shared" si="11"/>
        <v>6.5697918957815862E-2</v>
      </c>
      <c r="J91" s="302">
        <f t="shared" si="11"/>
        <v>6.6347058794556199E-2</v>
      </c>
      <c r="K91" s="302">
        <f t="shared" si="11"/>
        <v>6.5194688116157293E-2</v>
      </c>
      <c r="L91" s="302">
        <f t="shared" si="11"/>
        <v>6.6134546403466263E-2</v>
      </c>
      <c r="M91" s="302">
        <f t="shared" si="11"/>
        <v>6.6910810495857675E-2</v>
      </c>
      <c r="N91" s="302">
        <f t="shared" si="11"/>
        <v>6.5203501840016068E-2</v>
      </c>
      <c r="O91" s="302">
        <f t="shared" si="11"/>
        <v>6.6022136251901634E-2</v>
      </c>
      <c r="P91" s="302">
        <f t="shared" si="11"/>
        <v>6.7754367171447658E-2</v>
      </c>
      <c r="Q91" s="302">
        <f t="shared" si="11"/>
        <v>6.6895152932170715E-2</v>
      </c>
      <c r="R91" s="302">
        <f t="shared" si="11"/>
        <v>6.493384749775731E-2</v>
      </c>
      <c r="S91" s="302">
        <f t="shared" si="11"/>
        <v>6.5106879394089823E-2</v>
      </c>
      <c r="T91" s="302">
        <f t="shared" si="11"/>
        <v>6.5607085608023988E-2</v>
      </c>
      <c r="U91" s="302">
        <f t="shared" si="11"/>
        <v>6.2439310725629638E-2</v>
      </c>
      <c r="V91" s="302">
        <f t="shared" si="11"/>
        <v>6.2291537123582534E-2</v>
      </c>
      <c r="W91" s="302">
        <f t="shared" si="11"/>
        <v>6.3692005121246745E-2</v>
      </c>
      <c r="X91" s="302">
        <f t="shared" si="11"/>
        <v>6.2118906552661265E-2</v>
      </c>
      <c r="Y91" s="302">
        <f t="shared" si="11"/>
        <v>6.0471056580590335E-2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6.2429098885087214E-2</v>
      </c>
      <c r="C94" s="301">
        <f t="shared" si="14"/>
        <v>6.0407647420574861E-2</v>
      </c>
      <c r="D94" s="301">
        <f t="shared" si="14"/>
        <v>6.0738313601356245E-2</v>
      </c>
      <c r="E94" s="301">
        <f t="shared" si="14"/>
        <v>6.0028999914471061E-2</v>
      </c>
      <c r="F94" s="301">
        <f t="shared" si="14"/>
        <v>5.9942487116863903E-2</v>
      </c>
      <c r="G94" s="301">
        <f t="shared" si="14"/>
        <v>5.9378089317456431E-2</v>
      </c>
      <c r="H94" s="301">
        <f t="shared" si="14"/>
        <v>5.656665707497039E-2</v>
      </c>
      <c r="I94" s="301">
        <f t="shared" si="14"/>
        <v>5.4748265798179895E-2</v>
      </c>
      <c r="J94" s="301">
        <f t="shared" si="14"/>
        <v>5.5289215662130166E-2</v>
      </c>
      <c r="K94" s="301">
        <f t="shared" si="14"/>
        <v>5.4328906763464462E-2</v>
      </c>
      <c r="L94" s="301">
        <f t="shared" si="14"/>
        <v>5.511212200288855E-2</v>
      </c>
      <c r="M94" s="301">
        <f t="shared" si="14"/>
        <v>5.5759008746548086E-2</v>
      </c>
      <c r="N94" s="301">
        <f t="shared" si="14"/>
        <v>5.4336251533346737E-2</v>
      </c>
      <c r="O94" s="301">
        <f t="shared" si="14"/>
        <v>5.5018446876584665E-2</v>
      </c>
      <c r="P94" s="301">
        <f t="shared" si="14"/>
        <v>5.6461972642873073E-2</v>
      </c>
      <c r="Q94" s="301">
        <f t="shared" si="14"/>
        <v>5.5745960776808927E-2</v>
      </c>
      <c r="R94" s="301">
        <f t="shared" si="14"/>
        <v>5.4111539581464412E-2</v>
      </c>
      <c r="S94" s="301">
        <f t="shared" si="14"/>
        <v>5.4255732828408183E-2</v>
      </c>
      <c r="T94" s="301">
        <f t="shared" si="14"/>
        <v>5.4672571340019988E-2</v>
      </c>
      <c r="U94" s="301">
        <f t="shared" si="14"/>
        <v>5.2032758938024719E-2</v>
      </c>
      <c r="V94" s="301">
        <f t="shared" si="14"/>
        <v>5.1909614269652064E-2</v>
      </c>
      <c r="W94" s="301">
        <f t="shared" si="14"/>
        <v>5.307667093437228E-2</v>
      </c>
      <c r="X94" s="301">
        <f t="shared" si="14"/>
        <v>5.1765755460551031E-2</v>
      </c>
      <c r="Y94" s="301">
        <f t="shared" si="14"/>
        <v>5.0392547150491948E-2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6.2429098885087214E-2</v>
      </c>
      <c r="C95" s="302">
        <f t="shared" si="15"/>
        <v>6.0407647420574861E-2</v>
      </c>
      <c r="D95" s="302">
        <f t="shared" si="15"/>
        <v>6.0738313601356245E-2</v>
      </c>
      <c r="E95" s="302">
        <f t="shared" si="15"/>
        <v>6.0028999914471061E-2</v>
      </c>
      <c r="F95" s="302">
        <f t="shared" si="15"/>
        <v>5.9942487116863903E-2</v>
      </c>
      <c r="G95" s="302">
        <f t="shared" si="15"/>
        <v>5.9378089317456431E-2</v>
      </c>
      <c r="H95" s="302">
        <f t="shared" si="15"/>
        <v>5.656665707497039E-2</v>
      </c>
      <c r="I95" s="302">
        <f t="shared" si="15"/>
        <v>5.4748265798179895E-2</v>
      </c>
      <c r="J95" s="302">
        <f t="shared" si="15"/>
        <v>5.5289215662130166E-2</v>
      </c>
      <c r="K95" s="302">
        <f t="shared" si="15"/>
        <v>5.4328906763464462E-2</v>
      </c>
      <c r="L95" s="302">
        <f t="shared" si="15"/>
        <v>5.511212200288855E-2</v>
      </c>
      <c r="M95" s="302">
        <f t="shared" si="15"/>
        <v>5.5759008746548086E-2</v>
      </c>
      <c r="N95" s="302">
        <f t="shared" si="15"/>
        <v>5.4336251533346737E-2</v>
      </c>
      <c r="O95" s="302">
        <f t="shared" si="15"/>
        <v>5.5018446876584665E-2</v>
      </c>
      <c r="P95" s="302">
        <f t="shared" si="15"/>
        <v>5.6461972642873073E-2</v>
      </c>
      <c r="Q95" s="302">
        <f t="shared" si="15"/>
        <v>5.5745960776808927E-2</v>
      </c>
      <c r="R95" s="302">
        <f t="shared" si="15"/>
        <v>5.4111539581464412E-2</v>
      </c>
      <c r="S95" s="302">
        <f t="shared" si="15"/>
        <v>5.4255732828408183E-2</v>
      </c>
      <c r="T95" s="302">
        <f t="shared" si="15"/>
        <v>5.4672571340019988E-2</v>
      </c>
      <c r="U95" s="302">
        <f t="shared" si="15"/>
        <v>5.2032758938024719E-2</v>
      </c>
      <c r="V95" s="302">
        <f t="shared" si="15"/>
        <v>5.1909614269652064E-2</v>
      </c>
      <c r="W95" s="302">
        <f t="shared" si="15"/>
        <v>5.307667093437228E-2</v>
      </c>
      <c r="X95" s="302">
        <f t="shared" si="15"/>
        <v>5.1765755460551031E-2</v>
      </c>
      <c r="Y95" s="302">
        <f t="shared" si="15"/>
        <v>5.0392547150491948E-2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0.68540655023035901</v>
      </c>
      <c r="C98" s="301">
        <f t="shared" si="18"/>
        <v>0.68952422296373728</v>
      </c>
      <c r="D98" s="301">
        <f t="shared" si="18"/>
        <v>0.68974653367724814</v>
      </c>
      <c r="E98" s="301">
        <f t="shared" si="18"/>
        <v>0.69152683673145676</v>
      </c>
      <c r="F98" s="301">
        <f t="shared" si="18"/>
        <v>0.69140514499173389</v>
      </c>
      <c r="G98" s="301">
        <f t="shared" si="18"/>
        <v>0.69251242827176662</v>
      </c>
      <c r="H98" s="301">
        <f t="shared" si="18"/>
        <v>0.70059353732729734</v>
      </c>
      <c r="I98" s="301">
        <f t="shared" si="18"/>
        <v>0.70600016811209332</v>
      </c>
      <c r="J98" s="301">
        <f t="shared" si="18"/>
        <v>0.70362012586232736</v>
      </c>
      <c r="K98" s="301">
        <f t="shared" si="18"/>
        <v>0.70599079874092363</v>
      </c>
      <c r="L98" s="301">
        <f t="shared" si="18"/>
        <v>0.70377989855361611</v>
      </c>
      <c r="M98" s="301">
        <f t="shared" si="18"/>
        <v>0.70371423139107747</v>
      </c>
      <c r="N98" s="301">
        <f t="shared" si="18"/>
        <v>0.70845980479898418</v>
      </c>
      <c r="O98" s="301">
        <f t="shared" si="18"/>
        <v>0.70548919921546527</v>
      </c>
      <c r="P98" s="301">
        <f t="shared" si="18"/>
        <v>0.70174210505330359</v>
      </c>
      <c r="Q98" s="301">
        <f t="shared" si="18"/>
        <v>0.70272554245086927</v>
      </c>
      <c r="R98" s="301">
        <f t="shared" si="18"/>
        <v>0.70727839874809884</v>
      </c>
      <c r="S98" s="301">
        <f t="shared" si="18"/>
        <v>0.70605471430640321</v>
      </c>
      <c r="T98" s="301">
        <f t="shared" si="18"/>
        <v>0.70590803206310704</v>
      </c>
      <c r="U98" s="301">
        <f t="shared" si="18"/>
        <v>0.71661674770579742</v>
      </c>
      <c r="V98" s="301">
        <f t="shared" si="18"/>
        <v>0.71635779266420452</v>
      </c>
      <c r="W98" s="301">
        <f t="shared" si="18"/>
        <v>0.71366463695661397</v>
      </c>
      <c r="X98" s="301">
        <f t="shared" si="18"/>
        <v>0.71584371307482753</v>
      </c>
      <c r="Y98" s="301">
        <f t="shared" si="18"/>
        <v>0.71885581670593446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0.11678219894911818</v>
      </c>
      <c r="C99" s="301">
        <f t="shared" si="19"/>
        <v>0.11771820799010317</v>
      </c>
      <c r="D99" s="301">
        <f t="shared" si="19"/>
        <v>0.11687549051174474</v>
      </c>
      <c r="E99" s="301">
        <f t="shared" si="19"/>
        <v>0.11686024249291418</v>
      </c>
      <c r="F99" s="301">
        <f t="shared" si="19"/>
        <v>0.11693122324692959</v>
      </c>
      <c r="G99" s="301">
        <f t="shared" si="19"/>
        <v>0.11726402795117619</v>
      </c>
      <c r="H99" s="301">
        <f t="shared" si="19"/>
        <v>0.11701041212596611</v>
      </c>
      <c r="I99" s="301">
        <f t="shared" si="19"/>
        <v>0.11698497915643312</v>
      </c>
      <c r="J99" s="301">
        <f t="shared" si="19"/>
        <v>0.11731527493111714</v>
      </c>
      <c r="K99" s="301">
        <f t="shared" si="19"/>
        <v>0.117442460390296</v>
      </c>
      <c r="L99" s="301">
        <f t="shared" si="19"/>
        <v>0.11752838146698541</v>
      </c>
      <c r="M99" s="301">
        <f t="shared" si="19"/>
        <v>0.11623301596602792</v>
      </c>
      <c r="N99" s="301">
        <f t="shared" si="19"/>
        <v>0.11567128824459766</v>
      </c>
      <c r="O99" s="301">
        <f t="shared" si="19"/>
        <v>0.11632147807576826</v>
      </c>
      <c r="P99" s="301">
        <f t="shared" si="19"/>
        <v>0.116370963202185</v>
      </c>
      <c r="Q99" s="301">
        <f t="shared" si="19"/>
        <v>0.11686520746598512</v>
      </c>
      <c r="R99" s="301">
        <f t="shared" si="19"/>
        <v>0.11670754944241835</v>
      </c>
      <c r="S99" s="301">
        <f t="shared" si="19"/>
        <v>0.11741147194812737</v>
      </c>
      <c r="T99" s="301">
        <f t="shared" si="19"/>
        <v>0.116082905623498</v>
      </c>
      <c r="U99" s="301">
        <f t="shared" si="19"/>
        <v>0.11360138620099966</v>
      </c>
      <c r="V99" s="301">
        <f t="shared" si="19"/>
        <v>0.11401005027642921</v>
      </c>
      <c r="W99" s="301">
        <f t="shared" si="19"/>
        <v>0.11383318134624239</v>
      </c>
      <c r="X99" s="301">
        <f t="shared" si="19"/>
        <v>0.1144563482789307</v>
      </c>
      <c r="Y99" s="301">
        <f t="shared" si="19"/>
        <v>0.11513951516373941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6.7247301823302935E-2</v>
      </c>
      <c r="C100" s="302">
        <f t="shared" si="20"/>
        <v>6.7885723257082975E-2</v>
      </c>
      <c r="D100" s="302">
        <f t="shared" si="20"/>
        <v>6.7026939199961888E-2</v>
      </c>
      <c r="E100" s="302">
        <f t="shared" si="20"/>
        <v>6.6883027209925686E-2</v>
      </c>
      <c r="F100" s="302">
        <f t="shared" si="20"/>
        <v>6.6962802726416318E-2</v>
      </c>
      <c r="G100" s="302">
        <f t="shared" si="20"/>
        <v>6.7215583154053515E-2</v>
      </c>
      <c r="H100" s="302">
        <f t="shared" si="20"/>
        <v>6.6377938907180814E-2</v>
      </c>
      <c r="I100" s="302">
        <f t="shared" si="20"/>
        <v>6.5961764268149481E-2</v>
      </c>
      <c r="J100" s="302">
        <f t="shared" si="20"/>
        <v>6.646406766073211E-2</v>
      </c>
      <c r="K100" s="302">
        <f t="shared" si="20"/>
        <v>6.6419922634200337E-2</v>
      </c>
      <c r="L100" s="302">
        <f t="shared" si="20"/>
        <v>6.6665627292323157E-2</v>
      </c>
      <c r="M100" s="302">
        <f t="shared" si="20"/>
        <v>6.5375007611404606E-2</v>
      </c>
      <c r="N100" s="302">
        <f t="shared" si="20"/>
        <v>6.4470313382746405E-2</v>
      </c>
      <c r="O100" s="302">
        <f t="shared" si="20"/>
        <v>6.5335191331402212E-2</v>
      </c>
      <c r="P100" s="302">
        <f t="shared" si="20"/>
        <v>6.5655482045803265E-2</v>
      </c>
      <c r="Q100" s="302">
        <f t="shared" si="20"/>
        <v>6.6078652477143299E-2</v>
      </c>
      <c r="R100" s="302">
        <f t="shared" si="20"/>
        <v>6.559195577100764E-2</v>
      </c>
      <c r="S100" s="302">
        <f t="shared" si="20"/>
        <v>6.6384314961358035E-2</v>
      </c>
      <c r="T100" s="302">
        <f t="shared" si="20"/>
        <v>6.5066349483524535E-2</v>
      </c>
      <c r="U100" s="302">
        <f t="shared" si="20"/>
        <v>6.1810902342459714E-2</v>
      </c>
      <c r="V100" s="302">
        <f t="shared" si="20"/>
        <v>6.2238281312488999E-2</v>
      </c>
      <c r="W100" s="302">
        <f t="shared" si="20"/>
        <v>6.2256048968244444E-2</v>
      </c>
      <c r="X100" s="302">
        <f t="shared" si="20"/>
        <v>6.2721732271240643E-2</v>
      </c>
      <c r="Y100" s="302">
        <f t="shared" si="20"/>
        <v>6.3187211940412075E-2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4.9534897125815228E-2</v>
      </c>
      <c r="C101" s="302">
        <f t="shared" si="21"/>
        <v>4.9832484733020189E-2</v>
      </c>
      <c r="D101" s="302">
        <f t="shared" si="21"/>
        <v>4.9848551311782854E-2</v>
      </c>
      <c r="E101" s="302">
        <f t="shared" si="21"/>
        <v>4.9977215282988492E-2</v>
      </c>
      <c r="F101" s="302">
        <f t="shared" si="21"/>
        <v>4.9968420520513271E-2</v>
      </c>
      <c r="G101" s="302">
        <f t="shared" si="21"/>
        <v>5.0048444797122692E-2</v>
      </c>
      <c r="H101" s="302">
        <f t="shared" si="21"/>
        <v>5.0632473218785279E-2</v>
      </c>
      <c r="I101" s="302">
        <f t="shared" si="21"/>
        <v>5.1023214888283638E-2</v>
      </c>
      <c r="J101" s="302">
        <f t="shared" si="21"/>
        <v>5.0851207270385029E-2</v>
      </c>
      <c r="K101" s="302">
        <f t="shared" si="21"/>
        <v>5.1022537756095672E-2</v>
      </c>
      <c r="L101" s="302">
        <f t="shared" si="21"/>
        <v>5.0862754174662253E-2</v>
      </c>
      <c r="M101" s="302">
        <f t="shared" si="21"/>
        <v>5.0858008354623306E-2</v>
      </c>
      <c r="N101" s="302">
        <f t="shared" si="21"/>
        <v>5.1200974861851267E-2</v>
      </c>
      <c r="O101" s="302">
        <f t="shared" si="21"/>
        <v>5.0986286744366068E-2</v>
      </c>
      <c r="P101" s="302">
        <f t="shared" si="21"/>
        <v>5.0715481156381748E-2</v>
      </c>
      <c r="Q101" s="302">
        <f t="shared" si="21"/>
        <v>5.0786554988841826E-2</v>
      </c>
      <c r="R101" s="302">
        <f t="shared" si="21"/>
        <v>5.1115593671410713E-2</v>
      </c>
      <c r="S101" s="302">
        <f t="shared" si="21"/>
        <v>5.1027156986769337E-2</v>
      </c>
      <c r="T101" s="302">
        <f t="shared" si="21"/>
        <v>5.1016556139973468E-2</v>
      </c>
      <c r="U101" s="302">
        <f t="shared" si="21"/>
        <v>5.1790483858539946E-2</v>
      </c>
      <c r="V101" s="302">
        <f t="shared" si="21"/>
        <v>5.1771768963940208E-2</v>
      </c>
      <c r="W101" s="302">
        <f t="shared" si="21"/>
        <v>5.1577132377997943E-2</v>
      </c>
      <c r="X101" s="302">
        <f t="shared" si="21"/>
        <v>5.1734616007690061E-2</v>
      </c>
      <c r="Y101" s="302">
        <f t="shared" si="21"/>
        <v>5.1952303223327348E-2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3.593688071926255E-2</v>
      </c>
      <c r="C105" s="301">
        <f t="shared" si="25"/>
        <v>3.6193271480294623E-2</v>
      </c>
      <c r="D105" s="301">
        <f t="shared" si="25"/>
        <v>3.5928325989066139E-2</v>
      </c>
      <c r="E105" s="301">
        <f t="shared" si="25"/>
        <v>3.5961183546321746E-2</v>
      </c>
      <c r="F105" s="301">
        <f t="shared" si="25"/>
        <v>3.6104079494363575E-2</v>
      </c>
      <c r="G105" s="301">
        <f t="shared" si="25"/>
        <v>3.6140846386981222E-2</v>
      </c>
      <c r="H105" s="301">
        <f t="shared" si="25"/>
        <v>3.5738475365489186E-2</v>
      </c>
      <c r="I105" s="301">
        <f t="shared" si="25"/>
        <v>3.5402651248078745E-2</v>
      </c>
      <c r="J105" s="301">
        <f t="shared" si="25"/>
        <v>3.5836462032720978E-2</v>
      </c>
      <c r="K105" s="301">
        <f t="shared" si="25"/>
        <v>3.5846406175768855E-2</v>
      </c>
      <c r="L105" s="301">
        <f t="shared" si="25"/>
        <v>3.593622870376998E-2</v>
      </c>
      <c r="M105" s="301">
        <f t="shared" si="25"/>
        <v>3.5499930662073222E-2</v>
      </c>
      <c r="N105" s="301">
        <f t="shared" si="25"/>
        <v>3.5085390389704194E-2</v>
      </c>
      <c r="O105" s="301">
        <f t="shared" si="25"/>
        <v>3.5535856496070779E-2</v>
      </c>
      <c r="P105" s="301">
        <f t="shared" si="25"/>
        <v>3.5540800688284468E-2</v>
      </c>
      <c r="Q105" s="301">
        <f t="shared" si="25"/>
        <v>3.5797185598706843E-2</v>
      </c>
      <c r="R105" s="301">
        <f t="shared" si="25"/>
        <v>3.5675130641384736E-2</v>
      </c>
      <c r="S105" s="301">
        <f t="shared" si="25"/>
        <v>3.5923306983640046E-2</v>
      </c>
      <c r="T105" s="301">
        <f t="shared" si="25"/>
        <v>3.6229326454226031E-2</v>
      </c>
      <c r="U105" s="301">
        <f t="shared" si="25"/>
        <v>3.483425194261193E-2</v>
      </c>
      <c r="V105" s="301">
        <f t="shared" si="25"/>
        <v>3.491762273637633E-2</v>
      </c>
      <c r="W105" s="301">
        <f t="shared" si="25"/>
        <v>3.4754806866659591E-2</v>
      </c>
      <c r="X105" s="301">
        <f t="shared" si="25"/>
        <v>3.525825795195886E-2</v>
      </c>
      <c r="Y105" s="301">
        <f t="shared" si="25"/>
        <v>3.5114079025657524E-2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2.6606207576449714E-2</v>
      </c>
      <c r="C106" s="302">
        <f t="shared" si="26"/>
        <v>2.6806543054130154E-2</v>
      </c>
      <c r="D106" s="302">
        <f t="shared" si="26"/>
        <v>2.6538571171334187E-2</v>
      </c>
      <c r="E106" s="302">
        <f t="shared" si="26"/>
        <v>2.6547192855897319E-2</v>
      </c>
      <c r="F106" s="302">
        <f t="shared" si="26"/>
        <v>2.6691745435097922E-2</v>
      </c>
      <c r="G106" s="302">
        <f t="shared" si="26"/>
        <v>2.671343850275866E-2</v>
      </c>
      <c r="H106" s="302">
        <f t="shared" si="26"/>
        <v>2.6201056587435455E-2</v>
      </c>
      <c r="I106" s="302">
        <f t="shared" si="26"/>
        <v>2.579163016108903E-2</v>
      </c>
      <c r="J106" s="302">
        <f t="shared" si="26"/>
        <v>2.6257841272648463E-2</v>
      </c>
      <c r="K106" s="302">
        <f t="shared" si="26"/>
        <v>2.6235512637224519E-2</v>
      </c>
      <c r="L106" s="302">
        <f t="shared" si="26"/>
        <v>2.6355432903556592E-2</v>
      </c>
      <c r="M106" s="302">
        <f t="shared" si="26"/>
        <v>2.5920028811340857E-2</v>
      </c>
      <c r="N106" s="302">
        <f t="shared" si="26"/>
        <v>2.5440885429577082E-2</v>
      </c>
      <c r="O106" s="302">
        <f t="shared" si="26"/>
        <v>2.5931791402949197E-2</v>
      </c>
      <c r="P106" s="302">
        <f t="shared" si="26"/>
        <v>2.5987746066029733E-2</v>
      </c>
      <c r="Q106" s="302">
        <f t="shared" si="26"/>
        <v>2.6230743107733864E-2</v>
      </c>
      <c r="R106" s="302">
        <f t="shared" si="26"/>
        <v>2.6046708564775516E-2</v>
      </c>
      <c r="S106" s="302">
        <f t="shared" si="26"/>
        <v>2.6311543340702882E-2</v>
      </c>
      <c r="T106" s="302">
        <f t="shared" si="26"/>
        <v>2.6619559646696399E-2</v>
      </c>
      <c r="U106" s="302">
        <f t="shared" si="26"/>
        <v>2.5078703736571163E-2</v>
      </c>
      <c r="V106" s="302">
        <f t="shared" si="26"/>
        <v>2.5165599773639673E-2</v>
      </c>
      <c r="W106" s="302">
        <f t="shared" si="26"/>
        <v>2.5039446751136441E-2</v>
      </c>
      <c r="X106" s="302">
        <f t="shared" si="26"/>
        <v>2.5513233330011702E-2</v>
      </c>
      <c r="Y106" s="302">
        <f t="shared" si="26"/>
        <v>2.5328049609629102E-2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9.3306731428128373E-3</v>
      </c>
      <c r="C107" s="302">
        <f t="shared" si="27"/>
        <v>9.3867284261644687E-3</v>
      </c>
      <c r="D107" s="302">
        <f t="shared" si="27"/>
        <v>9.3897548177319483E-3</v>
      </c>
      <c r="E107" s="302">
        <f t="shared" si="27"/>
        <v>9.4139906904244283E-3</v>
      </c>
      <c r="F107" s="302">
        <f t="shared" si="27"/>
        <v>9.4123340592656562E-3</v>
      </c>
      <c r="G107" s="302">
        <f t="shared" si="27"/>
        <v>9.4274078842225585E-3</v>
      </c>
      <c r="H107" s="302">
        <f t="shared" si="27"/>
        <v>9.5374187780537297E-3</v>
      </c>
      <c r="I107" s="302">
        <f t="shared" si="27"/>
        <v>9.6110210869897166E-3</v>
      </c>
      <c r="J107" s="302">
        <f t="shared" si="27"/>
        <v>9.5786207600725183E-3</v>
      </c>
      <c r="K107" s="302">
        <f t="shared" si="27"/>
        <v>9.610893538544333E-3</v>
      </c>
      <c r="L107" s="302">
        <f t="shared" si="27"/>
        <v>9.5807958002133882E-3</v>
      </c>
      <c r="M107" s="302">
        <f t="shared" si="27"/>
        <v>9.5799018507323683E-3</v>
      </c>
      <c r="N107" s="302">
        <f t="shared" si="27"/>
        <v>9.6445049601271114E-3</v>
      </c>
      <c r="O107" s="302">
        <f t="shared" si="27"/>
        <v>9.6040650931215818E-3</v>
      </c>
      <c r="P107" s="302">
        <f t="shared" si="27"/>
        <v>9.5530546222547356E-3</v>
      </c>
      <c r="Q107" s="302">
        <f t="shared" si="27"/>
        <v>9.5664424909729755E-3</v>
      </c>
      <c r="R107" s="302">
        <f t="shared" si="27"/>
        <v>9.62842207660922E-3</v>
      </c>
      <c r="S107" s="302">
        <f t="shared" si="27"/>
        <v>9.6117636429371607E-3</v>
      </c>
      <c r="T107" s="302">
        <f t="shared" si="27"/>
        <v>9.6097668075296287E-3</v>
      </c>
      <c r="U107" s="302">
        <f t="shared" si="27"/>
        <v>9.7555482060407671E-3</v>
      </c>
      <c r="V107" s="302">
        <f t="shared" si="27"/>
        <v>9.7520229627366603E-3</v>
      </c>
      <c r="W107" s="302">
        <f t="shared" si="27"/>
        <v>9.7153601155231528E-3</v>
      </c>
      <c r="X107" s="302">
        <f t="shared" si="27"/>
        <v>9.7450246219471619E-3</v>
      </c>
      <c r="Y107" s="302">
        <f t="shared" si="27"/>
        <v>9.7860294160284182E-3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1.6132396381260543</v>
      </c>
      <c r="C113" s="320">
        <f>IF(C$5=0,0,C$5/FBT_fec!C$5)</f>
        <v>1.5655842052405726</v>
      </c>
      <c r="D113" s="320">
        <f>IF(D$5=0,0,D$5/FBT_fec!D$5)</f>
        <v>1.5965702004692504</v>
      </c>
      <c r="E113" s="320">
        <f>IF(E$5=0,0,E$5/FBT_fec!E$5)</f>
        <v>1.583591493721243</v>
      </c>
      <c r="F113" s="320">
        <f>IF(F$5=0,0,F$5/FBT_fec!F$5)</f>
        <v>1.5727170580808461</v>
      </c>
      <c r="G113" s="320">
        <f>IF(G$5=0,0,G$5/FBT_fec!G$5)</f>
        <v>1.5633131460295586</v>
      </c>
      <c r="H113" s="320">
        <f>IF(H$5=0,0,H$5/FBT_fec!H$5)</f>
        <v>1.5619885622663499</v>
      </c>
      <c r="I113" s="320">
        <f>IF(I$5=0,0,I$5/FBT_fec!I$5)</f>
        <v>1.5688029974182447</v>
      </c>
      <c r="J113" s="320">
        <f>IF(J$5=0,0,J$5/FBT_fec!J$5)</f>
        <v>1.5427305380132843</v>
      </c>
      <c r="K113" s="320">
        <f>IF(K$5=0,0,K$5/FBT_fec!K$5)</f>
        <v>1.5333728127986603</v>
      </c>
      <c r="L113" s="320">
        <f>IF(L$5=0,0,L$5/FBT_fec!L$5)</f>
        <v>1.5306217720994646</v>
      </c>
      <c r="M113" s="320">
        <f>IF(M$5=0,0,M$5/FBT_fec!M$5)</f>
        <v>1.5808170306083258</v>
      </c>
      <c r="N113" s="320">
        <f>IF(N$5=0,0,N$5/FBT_fec!N$5)</f>
        <v>1.6008934814948979</v>
      </c>
      <c r="O113" s="320">
        <f>IF(O$5=0,0,O$5/FBT_fec!O$5)</f>
        <v>1.5642515360478666</v>
      </c>
      <c r="P113" s="320">
        <f>IF(P$5=0,0,P$5/FBT_fec!P$5)</f>
        <v>1.577864723771276</v>
      </c>
      <c r="Q113" s="320">
        <f>IF(Q$5=0,0,Q$5/FBT_fec!Q$5)</f>
        <v>1.5508940512143943</v>
      </c>
      <c r="R113" s="320">
        <f>IF(R$5=0,0,R$5/FBT_fec!R$5)</f>
        <v>1.5466792660522624</v>
      </c>
      <c r="S113" s="320">
        <f>IF(S$5=0,0,S$5/FBT_fec!S$5)</f>
        <v>1.5257610331829159</v>
      </c>
      <c r="T113" s="320">
        <f>IF(T$5=0,0,T$5/FBT_fec!T$5)</f>
        <v>1.5138821133393527</v>
      </c>
      <c r="U113" s="320">
        <f>IF(U$5=0,0,U$5/FBT_fec!U$5)</f>
        <v>1.5992502470520169</v>
      </c>
      <c r="V113" s="320">
        <f>IF(V$5=0,0,V$5/FBT_fec!V$5)</f>
        <v>1.5827914988183147</v>
      </c>
      <c r="W113" s="320">
        <f>IF(W$5=0,0,W$5/FBT_fec!W$5)</f>
        <v>1.6056789487331895</v>
      </c>
      <c r="X113" s="320">
        <f>IF(X$5=0,0,X$5/FBT_fec!X$5)</f>
        <v>1.5484021190007493</v>
      </c>
      <c r="Y113" s="320">
        <f>IF(Y$5=0,0,Y$5/FBT_fec!Y$5)</f>
        <v>1.5316291548815995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1.9640341055576875</v>
      </c>
      <c r="C118" s="332">
        <f>IF(C$10=0,0,C$10/FBT_fec!C$10)</f>
        <v>1.8584152693152725</v>
      </c>
      <c r="D118" s="332">
        <f>IF(D$10=0,0,D$10/FBT_fec!D$10)</f>
        <v>1.898838286733822</v>
      </c>
      <c r="E118" s="332">
        <f>IF(E$10=0,0,E$10/FBT_fec!E$10)</f>
        <v>1.8677734218859587</v>
      </c>
      <c r="F118" s="332">
        <f>IF(F$10=0,0,F$10/FBT_fec!F$10)</f>
        <v>1.8631805007231685</v>
      </c>
      <c r="G118" s="332">
        <f>IF(G$10=0,0,G$10/FBT_fec!G$10)</f>
        <v>1.8382503481728121</v>
      </c>
      <c r="H118" s="332">
        <f>IF(H$10=0,0,H$10/FBT_fec!H$10)</f>
        <v>1.7443942320699315</v>
      </c>
      <c r="I118" s="332">
        <f>IF(I$10=0,0,I$10/FBT_fec!I$10)</f>
        <v>1.6711907744591334</v>
      </c>
      <c r="J118" s="332">
        <f>IF(J$10=0,0,J$10/FBT_fec!J$10)</f>
        <v>1.6772580304818314</v>
      </c>
      <c r="K118" s="332">
        <f>IF(K$10=0,0,K$10/FBT_fec!K$10)</f>
        <v>1.6369813464029466</v>
      </c>
      <c r="L118" s="332">
        <f>IF(L$10=0,0,L$10/FBT_fec!L$10)</f>
        <v>1.6584709880212729</v>
      </c>
      <c r="M118" s="332">
        <f>IF(M$10=0,0,M$10/FBT_fec!M$10)</f>
        <v>1.7368002895920622</v>
      </c>
      <c r="N118" s="332">
        <f>IF(N$10=0,0,N$10/FBT_fec!N$10)</f>
        <v>1.7066063284400743</v>
      </c>
      <c r="O118" s="332">
        <f>IF(O$10=0,0,O$10/FBT_fec!O$10)</f>
        <v>1.6984696835361321</v>
      </c>
      <c r="P118" s="332">
        <f>IF(P$10=0,0,P$10/FBT_fec!P$10)</f>
        <v>1.7527812381593117</v>
      </c>
      <c r="Q118" s="332">
        <f>IF(Q$10=0,0,Q$10/FBT_fec!Q$10)</f>
        <v>1.7134278786604065</v>
      </c>
      <c r="R118" s="332">
        <f>IF(R$10=0,0,R$10/FBT_fec!R$10)</f>
        <v>1.6561564986983228</v>
      </c>
      <c r="S118" s="332">
        <f>IF(S$10=0,0,S$10/FBT_fec!S$10)</f>
        <v>1.632457279612614</v>
      </c>
      <c r="T118" s="332">
        <f>IF(T$10=0,0,T$10/FBT_fec!T$10)</f>
        <v>1.6347788325319361</v>
      </c>
      <c r="U118" s="332">
        <f>IF(U$10=0,0,U$10/FBT_fec!U$10)</f>
        <v>1.6370142122455213</v>
      </c>
      <c r="V118" s="332">
        <f>IF(V$10=0,0,V$10/FBT_fec!V$10)</f>
        <v>1.6244686545664111</v>
      </c>
      <c r="W118" s="332">
        <f>IF(W$10=0,0,W$10/FBT_fec!W$10)</f>
        <v>1.6836316886205467</v>
      </c>
      <c r="X118" s="332">
        <f>IF(X$10=0,0,X$10/FBT_fec!X$10)</f>
        <v>1.5938407875269429</v>
      </c>
      <c r="Y118" s="332">
        <f>IF(Y$10=0,0,Y$10/FBT_fec!Y$10)</f>
        <v>1.5363873532456691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1.9659170514173772</v>
      </c>
      <c r="C119" s="348">
        <f>IF(C$16=0,0,C$16/FBT_fec!C$16)</f>
        <v>1.8632403449310158</v>
      </c>
      <c r="D119" s="348">
        <f>IF(D$16=0,0,D$16/FBT_fec!D$16)</f>
        <v>1.9024539583606788</v>
      </c>
      <c r="E119" s="348">
        <f>IF(E$16=0,0,E$16/FBT_fec!E$16)</f>
        <v>1.8676757465237925</v>
      </c>
      <c r="F119" s="348">
        <f>IF(F$16=0,0,F$16/FBT_fec!F$16)</f>
        <v>1.853232199955833</v>
      </c>
      <c r="G119" s="348">
        <f>IF(G$16=0,0,G$16/FBT_fec!G$16)</f>
        <v>1.828812970170405</v>
      </c>
      <c r="H119" s="348">
        <f>IF(H$16=0,0,H$16/FBT_fec!H$16)</f>
        <v>1.743754127267551</v>
      </c>
      <c r="I119" s="348">
        <f>IF(I$16=0,0,I$16/FBT_fec!I$16)</f>
        <v>1.6950828620749425</v>
      </c>
      <c r="J119" s="348">
        <f>IF(J$16=0,0,J$16/FBT_fec!J$16)</f>
        <v>1.6847623993518785</v>
      </c>
      <c r="K119" s="348">
        <f>IF(K$16=0,0,K$16/FBT_fec!K$16)</f>
        <v>1.6454811996199254</v>
      </c>
      <c r="L119" s="348">
        <f>IF(L$16=0,0,L$16/FBT_fec!L$16)</f>
        <v>1.66676742355508</v>
      </c>
      <c r="M119" s="348">
        <f>IF(M$16=0,0,M$16/FBT_fec!M$16)</f>
        <v>1.736878933341885</v>
      </c>
      <c r="N119" s="348">
        <f>IF(N$16=0,0,N$16/FBT_fec!N$16)</f>
        <v>1.7124923427721297</v>
      </c>
      <c r="O119" s="348">
        <f>IF(O$16=0,0,O$16/FBT_fec!O$16)</f>
        <v>1.6966091953248932</v>
      </c>
      <c r="P119" s="348">
        <f>IF(P$16=0,0,P$16/FBT_fec!P$16)</f>
        <v>1.7553792424772896</v>
      </c>
      <c r="Q119" s="348">
        <f>IF(Q$16=0,0,Q$16/FBT_fec!Q$16)</f>
        <v>1.706219720041479</v>
      </c>
      <c r="R119" s="348">
        <f>IF(R$16=0,0,R$16/FBT_fec!R$16)</f>
        <v>1.6509818042020221</v>
      </c>
      <c r="S119" s="348">
        <f>IF(S$16=0,0,S$16/FBT_fec!S$16)</f>
        <v>1.6348368302222811</v>
      </c>
      <c r="T119" s="348">
        <f>IF(T$16=0,0,T$16/FBT_fec!T$16)</f>
        <v>1.6312191114887786</v>
      </c>
      <c r="U119" s="348">
        <f>IF(U$16=0,0,U$16/FBT_fec!U$16)</f>
        <v>1.6320259222684657</v>
      </c>
      <c r="V119" s="348">
        <f>IF(V$16=0,0,V$16/FBT_fec!V$16)</f>
        <v>1.6126678226862052</v>
      </c>
      <c r="W119" s="348">
        <f>IF(W$16=0,0,W$16/FBT_fec!W$16)</f>
        <v>1.6717677912534998</v>
      </c>
      <c r="X119" s="348">
        <f>IF(X$16=0,0,X$16/FBT_fec!X$16)</f>
        <v>1.5744661885923634</v>
      </c>
      <c r="Y119" s="348">
        <f>IF(Y$16=0,0,Y$16/FBT_fec!Y$16)</f>
        <v>1.5156936858451573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1.9659170514173767</v>
      </c>
      <c r="C120" s="348">
        <f>IF(C$25=0,0,C$25/FBT_fec!C$25)</f>
        <v>1.8632403449310169</v>
      </c>
      <c r="D120" s="348">
        <f>IF(D$25=0,0,D$25/FBT_fec!D$25)</f>
        <v>1.9024539583606779</v>
      </c>
      <c r="E120" s="348">
        <f>IF(E$25=0,0,E$25/FBT_fec!E$25)</f>
        <v>1.8676757465237934</v>
      </c>
      <c r="F120" s="348">
        <f>IF(F$25=0,0,F$25/FBT_fec!F$25)</f>
        <v>1.8532321999558321</v>
      </c>
      <c r="G120" s="348">
        <f>IF(G$25=0,0,G$25/FBT_fec!G$25)</f>
        <v>1.8288129701704048</v>
      </c>
      <c r="H120" s="348">
        <f>IF(H$25=0,0,H$25/FBT_fec!H$25)</f>
        <v>1.743754127267551</v>
      </c>
      <c r="I120" s="348">
        <f>IF(I$25=0,0,I$25/FBT_fec!I$25)</f>
        <v>1.6950828620749427</v>
      </c>
      <c r="J120" s="348">
        <f>IF(J$25=0,0,J$25/FBT_fec!J$25)</f>
        <v>1.6847623993518783</v>
      </c>
      <c r="K120" s="348">
        <f>IF(K$25=0,0,K$25/FBT_fec!K$25)</f>
        <v>1.6454811996199261</v>
      </c>
      <c r="L120" s="348">
        <f>IF(L$25=0,0,L$25/FBT_fec!L$25)</f>
        <v>1.6667674235550798</v>
      </c>
      <c r="M120" s="348">
        <f>IF(M$25=0,0,M$25/FBT_fec!M$25)</f>
        <v>1.7368789333418853</v>
      </c>
      <c r="N120" s="348">
        <f>IF(N$25=0,0,N$25/FBT_fec!N$25)</f>
        <v>1.7124923427721295</v>
      </c>
      <c r="O120" s="348">
        <f>IF(O$25=0,0,O$25/FBT_fec!O$25)</f>
        <v>1.6966091953248923</v>
      </c>
      <c r="P120" s="348">
        <f>IF(P$25=0,0,P$25/FBT_fec!P$25)</f>
        <v>1.7553792424772903</v>
      </c>
      <c r="Q120" s="348">
        <f>IF(Q$25=0,0,Q$25/FBT_fec!Q$25)</f>
        <v>1.706219720041479</v>
      </c>
      <c r="R120" s="348">
        <f>IF(R$25=0,0,R$25/FBT_fec!R$25)</f>
        <v>1.6509818042020223</v>
      </c>
      <c r="S120" s="348">
        <f>IF(S$25=0,0,S$25/FBT_fec!S$25)</f>
        <v>1.6348368302222807</v>
      </c>
      <c r="T120" s="348">
        <f>IF(T$25=0,0,T$25/FBT_fec!T$25)</f>
        <v>1.6312191114887782</v>
      </c>
      <c r="U120" s="348">
        <f>IF(U$25=0,0,U$25/FBT_fec!U$25)</f>
        <v>1.6320259222684659</v>
      </c>
      <c r="V120" s="348">
        <f>IF(V$25=0,0,V$25/FBT_fec!V$25)</f>
        <v>1.6126678226862041</v>
      </c>
      <c r="W120" s="348">
        <f>IF(W$25=0,0,W$25/FBT_fec!W$25)</f>
        <v>1.6717677912534994</v>
      </c>
      <c r="X120" s="348">
        <f>IF(X$25=0,0,X$25/FBT_fec!X$25)</f>
        <v>1.5744661885923632</v>
      </c>
      <c r="Y120" s="348">
        <f>IF(Y$25=0,0,Y$25/FBT_fec!Y$25)</f>
        <v>1.5156936858451571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2.0247633585410276</v>
      </c>
      <c r="C121" s="348">
        <f>IF(C$34=0,0,C$34/FBT_fec!C$34)</f>
        <v>2.0200572374314598</v>
      </c>
      <c r="D121" s="348">
        <f>IF(D$34=0,0,D$34/FBT_fec!D$34)</f>
        <v>2.0460389348922683</v>
      </c>
      <c r="E121" s="348">
        <f>IF(E$34=0,0,E$34/FBT_fec!E$34)</f>
        <v>2.0463125593670544</v>
      </c>
      <c r="F121" s="348">
        <f>IF(F$34=0,0,F$34/FBT_fec!F$34)</f>
        <v>2.0342237730462753</v>
      </c>
      <c r="G121" s="348">
        <f>IF(G$34=0,0,G$34/FBT_fec!G$34)</f>
        <v>2.0379900581153572</v>
      </c>
      <c r="H121" s="348">
        <f>IF(H$34=0,0,H$34/FBT_fec!H$34)</f>
        <v>2.103967591857467</v>
      </c>
      <c r="I121" s="348">
        <f>IF(I$34=0,0,I$34/FBT_fec!I$34)</f>
        <v>2.1599669449430112</v>
      </c>
      <c r="J121" s="348">
        <f>IF(J$34=0,0,J$34/FBT_fec!J$34)</f>
        <v>2.110910848016545</v>
      </c>
      <c r="K121" s="348">
        <f>IF(K$34=0,0,K$34/FBT_fec!K$34)</f>
        <v>2.1216706975859707</v>
      </c>
      <c r="L121" s="348">
        <f>IF(L$34=0,0,L$34/FBT_fec!L$34)</f>
        <v>2.0995553710734689</v>
      </c>
      <c r="M121" s="348">
        <f>IF(M$34=0,0,M$34/FBT_fec!M$34)</f>
        <v>2.1451040782101103</v>
      </c>
      <c r="N121" s="348">
        <f>IF(N$34=0,0,N$34/FBT_fec!N$34)</f>
        <v>2.2067088316925498</v>
      </c>
      <c r="O121" s="348">
        <f>IF(O$34=0,0,O$34/FBT_fec!O$34)</f>
        <v>2.1416147324500594</v>
      </c>
      <c r="P121" s="348">
        <f>IF(P$34=0,0,P$34/FBT_fec!P$34)</f>
        <v>2.1243431906127852</v>
      </c>
      <c r="Q121" s="348">
        <f>IF(Q$34=0,0,Q$34/FBT_fec!Q$34)</f>
        <v>2.1077978996318572</v>
      </c>
      <c r="R121" s="348">
        <f>IF(R$34=0,0,R$34/FBT_fec!R$34)</f>
        <v>2.1419609051746193</v>
      </c>
      <c r="S121" s="348">
        <f>IF(S$34=0,0,S$34/FBT_fec!S$34)</f>
        <v>2.1128568609827787</v>
      </c>
      <c r="T121" s="348">
        <f>IF(T$34=0,0,T$34/FBT_fec!T$34)</f>
        <v>2.077570930915936</v>
      </c>
      <c r="U121" s="348">
        <f>IF(U$34=0,0,U$34/FBT_fec!U$34)</f>
        <v>2.2516527451255368</v>
      </c>
      <c r="V121" s="348">
        <f>IF(V$34=0,0,V$34/FBT_fec!V$34)</f>
        <v>2.234384732033968</v>
      </c>
      <c r="W121" s="348">
        <f>IF(W$34=0,0,W$34/FBT_fec!W$34)</f>
        <v>2.2338634455098636</v>
      </c>
      <c r="X121" s="348">
        <f>IF(X$34=0,0,X$34/FBT_fec!X$34)</f>
        <v>2.1914231714651984</v>
      </c>
      <c r="Y121" s="348">
        <f>IF(Y$34=0,0,Y$34/FBT_fec!Y$34)</f>
        <v>2.2082005638978264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1.9204433451228025</v>
      </c>
      <c r="C122" s="348">
        <f>IF(C$45=0,0,C$45/FBT_fec!C$45)</f>
        <v>1.8960149207148955</v>
      </c>
      <c r="D122" s="348">
        <f>IF(D$45=0,0,D$45/FBT_fec!D$45)</f>
        <v>1.9127624170224111</v>
      </c>
      <c r="E122" s="348">
        <f>IF(E$45=0,0,E$45/FBT_fec!E$45)</f>
        <v>1.9011006415881855</v>
      </c>
      <c r="F122" s="348">
        <f>IF(F$45=0,0,F$45/FBT_fec!F$45)</f>
        <v>1.8902375443951331</v>
      </c>
      <c r="G122" s="348">
        <f>IF(G$45=0,0,G$45/FBT_fec!G$45)</f>
        <v>1.8894575619444487</v>
      </c>
      <c r="H122" s="348">
        <f>IF(H$45=0,0,H$45/FBT_fec!H$45)</f>
        <v>1.8987083222086181</v>
      </c>
      <c r="I122" s="348">
        <f>IF(I$45=0,0,I$45/FBT_fec!I$45)</f>
        <v>1.9171529851986411</v>
      </c>
      <c r="J122" s="348">
        <f>IF(J$45=0,0,J$45/FBT_fec!J$45)</f>
        <v>1.8892460597083722</v>
      </c>
      <c r="K122" s="348">
        <f>IF(K$45=0,0,K$45/FBT_fec!K$45)</f>
        <v>1.886041015721416</v>
      </c>
      <c r="L122" s="348">
        <f>IF(L$45=0,0,L$45/FBT_fec!L$45)</f>
        <v>1.8799222814321859</v>
      </c>
      <c r="M122" s="348">
        <f>IF(M$45=0,0,M$45/FBT_fec!M$45)</f>
        <v>1.9095128023728909</v>
      </c>
      <c r="N122" s="348">
        <f>IF(N$45=0,0,N$45/FBT_fec!N$45)</f>
        <v>1.9301091126948107</v>
      </c>
      <c r="O122" s="348">
        <f>IF(O$45=0,0,O$45/FBT_fec!O$45)</f>
        <v>1.8959295924497179</v>
      </c>
      <c r="P122" s="348">
        <f>IF(P$45=0,0,P$45/FBT_fec!P$45)</f>
        <v>1.9046666577384357</v>
      </c>
      <c r="Q122" s="348">
        <f>IF(Q$45=0,0,Q$45/FBT_fec!Q$45)</f>
        <v>1.8870545797443643</v>
      </c>
      <c r="R122" s="348">
        <f>IF(R$45=0,0,R$45/FBT_fec!R$45)</f>
        <v>1.8883399465957682</v>
      </c>
      <c r="S122" s="348">
        <f>IF(S$45=0,0,S$45/FBT_fec!S$45)</f>
        <v>1.8765994940288009</v>
      </c>
      <c r="T122" s="348">
        <f>IF(T$45=0,0,T$45/FBT_fec!T$45)</f>
        <v>1.8321400219548083</v>
      </c>
      <c r="U122" s="348">
        <f>IF(U$45=0,0,U$45/FBT_fec!U$45)</f>
        <v>1.8971431019148999</v>
      </c>
      <c r="V122" s="348">
        <f>IF(V$45=0,0,V$45/FBT_fec!V$45)</f>
        <v>1.8874927262360768</v>
      </c>
      <c r="W122" s="348">
        <f>IF(W$45=0,0,W$45/FBT_fec!W$45)</f>
        <v>1.9030784560780178</v>
      </c>
      <c r="X122" s="348">
        <f>IF(X$45=0,0,X$45/FBT_fec!X$45)</f>
        <v>1.8571078996729222</v>
      </c>
      <c r="Y122" s="348">
        <f>IF(Y$45=0,0,Y$45/FBT_fec!Y$45)</f>
        <v>1.8600541949762461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0.77479877661614538</v>
      </c>
      <c r="C123" s="348">
        <f>IF(C$66=0,0,C$66/FBT_fec!C$66)</f>
        <v>0.72787756256225522</v>
      </c>
      <c r="D123" s="348">
        <f>IF(D$66=0,0,D$66/FBT_fec!D$66)</f>
        <v>0.74661950603258809</v>
      </c>
      <c r="E123" s="348">
        <f>IF(E$66=0,0,E$66/FBT_fec!E$66)</f>
        <v>0.73391599714304034</v>
      </c>
      <c r="F123" s="348">
        <f>IF(F$66=0,0,F$66/FBT_fec!F$66)</f>
        <v>0.73026453561675875</v>
      </c>
      <c r="G123" s="348">
        <f>IF(G$66=0,0,G$66/FBT_fec!G$66)</f>
        <v>0.71883708931608314</v>
      </c>
      <c r="H123" s="348">
        <f>IF(H$66=0,0,H$66/FBT_fec!H$66)</f>
        <v>0.68701362104075292</v>
      </c>
      <c r="I123" s="348">
        <f>IF(I$66=0,0,I$66/FBT_fec!I$66)</f>
        <v>0.66934068603951236</v>
      </c>
      <c r="J123" s="348">
        <f>IF(J$66=0,0,J$66/FBT_fec!J$66)</f>
        <v>0.66883580589647273</v>
      </c>
      <c r="K123" s="348">
        <f>IF(K$66=0,0,K$66/FBT_fec!K$66)</f>
        <v>0.65751602917743157</v>
      </c>
      <c r="L123" s="348">
        <f>IF(L$66=0,0,L$66/FBT_fec!L$66)</f>
        <v>0.66317944771651349</v>
      </c>
      <c r="M123" s="348">
        <f>IF(M$66=0,0,M$66/FBT_fec!M$66)</f>
        <v>0.68794700394053432</v>
      </c>
      <c r="N123" s="348">
        <f>IF(N$66=0,0,N$66/FBT_fec!N$66)</f>
        <v>0.67970175009925271</v>
      </c>
      <c r="O123" s="348">
        <f>IF(O$66=0,0,O$66/FBT_fec!O$66)</f>
        <v>0.67491401742244983</v>
      </c>
      <c r="P123" s="348">
        <f>IF(P$66=0,0,P$66/FBT_fec!P$66)</f>
        <v>0.69271083853702009</v>
      </c>
      <c r="Q123" s="348">
        <f>IF(Q$66=0,0,Q$66/FBT_fec!Q$66)</f>
        <v>0.67724594610419475</v>
      </c>
      <c r="R123" s="348">
        <f>IF(R$66=0,0,R$66/FBT_fec!R$66)</f>
        <v>0.66120135537807156</v>
      </c>
      <c r="S123" s="348">
        <f>IF(S$66=0,0,S$66/FBT_fec!S$66)</f>
        <v>0.65500924694360596</v>
      </c>
      <c r="T123" s="348">
        <f>IF(T$66=0,0,T$66/FBT_fec!T$66)</f>
        <v>0.66429580081107431</v>
      </c>
      <c r="U123" s="348">
        <f>IF(U$66=0,0,U$66/FBT_fec!U$66)</f>
        <v>0.66554147826858745</v>
      </c>
      <c r="V123" s="348">
        <f>IF(V$66=0,0,V$66/FBT_fec!V$66)</f>
        <v>0.65728339509112343</v>
      </c>
      <c r="W123" s="348">
        <f>IF(W$66=0,0,W$66/FBT_fec!W$66)</f>
        <v>0.67417666854413272</v>
      </c>
      <c r="X123" s="348">
        <f>IF(X$66=0,0,X$66/FBT_fec!X$66)</f>
        <v>0.6461388581048354</v>
      </c>
      <c r="Y123" s="348">
        <f>IF(Y$66=0,0,Y$66/FBT_fec!Y$66)</f>
        <v>0.62416163814003844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NL: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4894.6200661857001</v>
      </c>
      <c r="C3" s="203">
        <v>5426.8858807402339</v>
      </c>
      <c r="D3" s="203">
        <v>5236.6347444774919</v>
      </c>
      <c r="E3" s="203">
        <v>5094.5449278028154</v>
      </c>
      <c r="F3" s="203">
        <v>5330.6000569573398</v>
      </c>
      <c r="G3" s="203">
        <v>5059.418152531377</v>
      </c>
      <c r="H3" s="203">
        <v>4968.4072013093282</v>
      </c>
      <c r="I3" s="203">
        <v>5765.8020182604514</v>
      </c>
      <c r="J3" s="203">
        <v>6003.3311928716348</v>
      </c>
      <c r="K3" s="203">
        <v>4078.7994010730772</v>
      </c>
      <c r="L3" s="203">
        <v>4715.614490475502</v>
      </c>
      <c r="M3" s="203">
        <v>4723.9660488731124</v>
      </c>
      <c r="N3" s="203">
        <v>4145.2812038949542</v>
      </c>
      <c r="O3" s="203">
        <v>4228.6831816479216</v>
      </c>
      <c r="P3" s="203">
        <v>4095.1128672049481</v>
      </c>
      <c r="Q3" s="203">
        <v>4386.9210600000006</v>
      </c>
      <c r="R3" s="203">
        <v>4487.0389721627407</v>
      </c>
      <c r="S3" s="203">
        <v>5131.6600406396328</v>
      </c>
      <c r="T3" s="203">
        <v>5231.2412967026657</v>
      </c>
      <c r="U3" s="203">
        <v>5302.4708902351367</v>
      </c>
      <c r="V3" s="203">
        <v>4914.7066229938964</v>
      </c>
      <c r="W3" s="203">
        <v>4920.2467749279094</v>
      </c>
      <c r="X3" s="203">
        <v>5216.9811025608678</v>
      </c>
      <c r="Y3" s="203">
        <v>5707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3839.7440513575179</v>
      </c>
      <c r="C5" s="203">
        <v>4067.2014013722878</v>
      </c>
      <c r="D5" s="203">
        <v>4288.9412874483623</v>
      </c>
      <c r="E5" s="203">
        <v>3935.2881255387279</v>
      </c>
      <c r="F5" s="203">
        <v>3683.3431795793972</v>
      </c>
      <c r="G5" s="203">
        <v>3582.4559713630788</v>
      </c>
      <c r="H5" s="203">
        <v>3634.2568727241578</v>
      </c>
      <c r="I5" s="203">
        <v>3780.7407954670948</v>
      </c>
      <c r="J5" s="203">
        <v>4410.7635377051629</v>
      </c>
      <c r="K5" s="203">
        <v>4225.8281553501556</v>
      </c>
      <c r="L5" s="203">
        <v>4769.301748124436</v>
      </c>
      <c r="M5" s="203">
        <v>3782.3162613778218</v>
      </c>
      <c r="N5" s="203">
        <v>3592.9116890820542</v>
      </c>
      <c r="O5" s="203">
        <v>3891.2806132882151</v>
      </c>
      <c r="P5" s="203">
        <v>4528.986436469404</v>
      </c>
      <c r="Q5" s="203">
        <v>4801.7859365665836</v>
      </c>
      <c r="R5" s="203">
        <v>4768.3624955315818</v>
      </c>
      <c r="S5" s="203">
        <v>4925.8455984331449</v>
      </c>
      <c r="T5" s="203">
        <v>5436.4491361174751</v>
      </c>
      <c r="U5" s="203">
        <v>5163.8025504218422</v>
      </c>
      <c r="V5" s="203">
        <v>4226.8557971597438</v>
      </c>
      <c r="W5" s="203">
        <v>4682.1668342522426</v>
      </c>
      <c r="X5" s="203">
        <v>4601.4221182571046</v>
      </c>
      <c r="Y5" s="203">
        <v>4228.3353225029769</v>
      </c>
      <c r="DA5" s="112" t="s">
        <v>2373</v>
      </c>
    </row>
    <row r="6" spans="1:105" ht="12" customHeight="1" x14ac:dyDescent="0.25">
      <c r="A6" s="154" t="s">
        <v>2112</v>
      </c>
      <c r="B6" s="338">
        <v>4799.6800641968975</v>
      </c>
      <c r="C6" s="338">
        <v>4559.696060987053</v>
      </c>
      <c r="D6" s="338">
        <v>4559.696060987053</v>
      </c>
      <c r="E6" s="338">
        <v>4319.7120577772084</v>
      </c>
      <c r="F6" s="338">
        <v>4079.728054567363</v>
      </c>
      <c r="G6" s="338">
        <v>3839.7440513575179</v>
      </c>
      <c r="H6" s="338">
        <v>3839.7440513575179</v>
      </c>
      <c r="I6" s="338">
        <v>4079.728054567363</v>
      </c>
      <c r="J6" s="338">
        <v>4799.6800641968975</v>
      </c>
      <c r="K6" s="338">
        <v>4559.6960609870539</v>
      </c>
      <c r="L6" s="338">
        <v>5039.6640674067439</v>
      </c>
      <c r="M6" s="338">
        <v>5039.6640674067439</v>
      </c>
      <c r="N6" s="338">
        <v>4799.6800641968994</v>
      </c>
      <c r="O6" s="338">
        <v>4559.6960609870548</v>
      </c>
      <c r="P6" s="338">
        <v>4799.6800641968994</v>
      </c>
      <c r="Q6" s="338">
        <v>5279.6480706165894</v>
      </c>
      <c r="R6" s="338">
        <v>5039.6640674067448</v>
      </c>
      <c r="S6" s="338">
        <v>5279.6480706165894</v>
      </c>
      <c r="T6" s="338">
        <v>5759.6160770362794</v>
      </c>
      <c r="U6" s="338">
        <v>5519.6320738264349</v>
      </c>
      <c r="V6" s="338">
        <v>5519.6320738264349</v>
      </c>
      <c r="W6" s="338">
        <v>5279.6480706165903</v>
      </c>
      <c r="X6" s="338">
        <v>5039.6640674067457</v>
      </c>
      <c r="Y6" s="338">
        <v>4799.6800641969012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479.9680064196898</v>
      </c>
      <c r="J7" s="340">
        <v>719.9520096295347</v>
      </c>
      <c r="K7" s="340">
        <v>0</v>
      </c>
      <c r="L7" s="340">
        <v>719.9520096295347</v>
      </c>
      <c r="M7" s="340">
        <v>0</v>
      </c>
      <c r="N7" s="340">
        <v>0</v>
      </c>
      <c r="O7" s="340">
        <v>0</v>
      </c>
      <c r="P7" s="340">
        <v>239.9840032098449</v>
      </c>
      <c r="Q7" s="340">
        <v>719.9520096295347</v>
      </c>
      <c r="R7" s="340">
        <v>0</v>
      </c>
      <c r="S7" s="340">
        <v>239.9840032098449</v>
      </c>
      <c r="T7" s="340">
        <v>719.9520096295347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239.98400320984456</v>
      </c>
      <c r="D8" s="342">
        <f t="shared" si="0"/>
        <v>0</v>
      </c>
      <c r="E8" s="342">
        <f t="shared" si="0"/>
        <v>239.98400320984456</v>
      </c>
      <c r="F8" s="342">
        <f t="shared" si="0"/>
        <v>239.98400320984547</v>
      </c>
      <c r="G8" s="342">
        <f t="shared" si="0"/>
        <v>239.98400320984501</v>
      </c>
      <c r="H8" s="342">
        <f t="shared" si="0"/>
        <v>0</v>
      </c>
      <c r="I8" s="342">
        <f t="shared" si="0"/>
        <v>239.98400320984456</v>
      </c>
      <c r="J8" s="342">
        <f t="shared" si="0"/>
        <v>0</v>
      </c>
      <c r="K8" s="342">
        <f t="shared" si="0"/>
        <v>239.98400320984365</v>
      </c>
      <c r="L8" s="342">
        <f t="shared" si="0"/>
        <v>239.98400320984456</v>
      </c>
      <c r="M8" s="342">
        <f t="shared" si="0"/>
        <v>0</v>
      </c>
      <c r="N8" s="342">
        <f t="shared" si="0"/>
        <v>239.98400320984456</v>
      </c>
      <c r="O8" s="342">
        <f t="shared" si="0"/>
        <v>239.98400320984456</v>
      </c>
      <c r="P8" s="342">
        <f t="shared" si="0"/>
        <v>0</v>
      </c>
      <c r="Q8" s="342">
        <f t="shared" si="0"/>
        <v>239.98400320984456</v>
      </c>
      <c r="R8" s="342">
        <f t="shared" si="0"/>
        <v>239.98400320984456</v>
      </c>
      <c r="S8" s="342">
        <f t="shared" si="0"/>
        <v>0</v>
      </c>
      <c r="T8" s="342">
        <f t="shared" si="0"/>
        <v>239.98400320984456</v>
      </c>
      <c r="U8" s="342">
        <f t="shared" si="0"/>
        <v>239.98400320984456</v>
      </c>
      <c r="V8" s="342">
        <f t="shared" si="0"/>
        <v>0</v>
      </c>
      <c r="W8" s="342">
        <f t="shared" si="0"/>
        <v>239.98400320984456</v>
      </c>
      <c r="X8" s="342">
        <f t="shared" si="0"/>
        <v>239.98400320984456</v>
      </c>
      <c r="Y8" s="342">
        <f t="shared" si="0"/>
        <v>239.98400320984456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959.9360128393796</v>
      </c>
      <c r="C9" s="343">
        <f t="shared" si="1"/>
        <v>492.49465961476517</v>
      </c>
      <c r="D9" s="343">
        <f t="shared" si="1"/>
        <v>270.75477353869064</v>
      </c>
      <c r="E9" s="343">
        <f t="shared" si="1"/>
        <v>384.42393223848057</v>
      </c>
      <c r="F9" s="343">
        <f t="shared" si="1"/>
        <v>396.38487498796576</v>
      </c>
      <c r="G9" s="343">
        <f t="shared" si="1"/>
        <v>257.28807999443916</v>
      </c>
      <c r="H9" s="343">
        <f t="shared" si="1"/>
        <v>205.48717863336014</v>
      </c>
      <c r="I9" s="343">
        <f t="shared" si="1"/>
        <v>298.98725910026815</v>
      </c>
      <c r="J9" s="343">
        <f t="shared" si="1"/>
        <v>388.91652649173466</v>
      </c>
      <c r="K9" s="343">
        <f t="shared" si="1"/>
        <v>333.86790563689829</v>
      </c>
      <c r="L9" s="343">
        <f t="shared" si="1"/>
        <v>270.36231928230791</v>
      </c>
      <c r="M9" s="343">
        <f t="shared" si="1"/>
        <v>1257.3478060289222</v>
      </c>
      <c r="N9" s="343">
        <f t="shared" si="1"/>
        <v>1206.7683751148452</v>
      </c>
      <c r="O9" s="343">
        <f t="shared" si="1"/>
        <v>668.41544769883967</v>
      </c>
      <c r="P9" s="343">
        <f t="shared" si="1"/>
        <v>270.69362772749537</v>
      </c>
      <c r="Q9" s="343">
        <f t="shared" si="1"/>
        <v>477.86213405000581</v>
      </c>
      <c r="R9" s="343">
        <f t="shared" si="1"/>
        <v>271.30157187516306</v>
      </c>
      <c r="S9" s="343">
        <f t="shared" si="1"/>
        <v>353.80247218344448</v>
      </c>
      <c r="T9" s="343">
        <f t="shared" si="1"/>
        <v>323.16694091880436</v>
      </c>
      <c r="U9" s="343">
        <f t="shared" si="1"/>
        <v>355.82952340459269</v>
      </c>
      <c r="V9" s="343">
        <f t="shared" si="1"/>
        <v>1292.776276666691</v>
      </c>
      <c r="W9" s="343">
        <f t="shared" si="1"/>
        <v>597.48123636434775</v>
      </c>
      <c r="X9" s="343">
        <f t="shared" si="1"/>
        <v>438.24194914964119</v>
      </c>
      <c r="Y9" s="343">
        <f t="shared" si="1"/>
        <v>571.34474169392433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133.02957867583831</v>
      </c>
      <c r="C12" s="210">
        <v>137.71332760103181</v>
      </c>
      <c r="D12" s="210">
        <v>139.63370593293209</v>
      </c>
      <c r="E12" s="210">
        <v>135.415649183147</v>
      </c>
      <c r="F12" s="210">
        <v>128.93817712811691</v>
      </c>
      <c r="G12" s="210">
        <v>119.2005159071367</v>
      </c>
      <c r="H12" s="210">
        <v>110.04557179707651</v>
      </c>
      <c r="I12" s="210">
        <v>110.48503869303519</v>
      </c>
      <c r="J12" s="210">
        <v>130.2781599312124</v>
      </c>
      <c r="K12" s="210">
        <v>132.4396388650043</v>
      </c>
      <c r="L12" s="210">
        <v>132.1196044711952</v>
      </c>
      <c r="M12" s="210">
        <v>94.272312983662928</v>
      </c>
      <c r="N12" s="210">
        <v>92.1871883061049</v>
      </c>
      <c r="O12" s="210">
        <v>99.863542562338779</v>
      </c>
      <c r="P12" s="210">
        <v>101.6191745485813</v>
      </c>
      <c r="Q12" s="210">
        <v>102.51607910576099</v>
      </c>
      <c r="R12" s="210">
        <v>101.24686156491831</v>
      </c>
      <c r="S12" s="210">
        <v>102.7652622527945</v>
      </c>
      <c r="T12" s="210">
        <v>115.01143594153049</v>
      </c>
      <c r="U12" s="210">
        <v>108.4886500429923</v>
      </c>
      <c r="V12" s="210">
        <v>97.763370593293189</v>
      </c>
      <c r="W12" s="210">
        <v>101.8832330180568</v>
      </c>
      <c r="X12" s="210">
        <v>91.754600171969045</v>
      </c>
      <c r="Y12" s="210">
        <v>81.28632846087703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7.3061049011177968</v>
      </c>
      <c r="C14" s="204">
        <f t="shared" si="2"/>
        <v>7.2105760963026651</v>
      </c>
      <c r="D14" s="204">
        <f t="shared" si="2"/>
        <v>5.1971625107480648</v>
      </c>
      <c r="E14" s="204">
        <f t="shared" si="2"/>
        <v>7.2559759243336188</v>
      </c>
      <c r="F14" s="204">
        <f t="shared" si="2"/>
        <v>6.2265692175408418</v>
      </c>
      <c r="G14" s="204">
        <f t="shared" si="2"/>
        <v>4.1677558039552878</v>
      </c>
      <c r="H14" s="204">
        <f t="shared" si="2"/>
        <v>5.1971625107480648</v>
      </c>
      <c r="I14" s="204">
        <f t="shared" si="2"/>
        <v>5.1971625107480648</v>
      </c>
      <c r="J14" s="204">
        <f t="shared" si="2"/>
        <v>7.318056749785038</v>
      </c>
      <c r="K14" s="204">
        <f t="shared" si="2"/>
        <v>8.3450558899398093</v>
      </c>
      <c r="L14" s="204">
        <f t="shared" si="2"/>
        <v>4.1748925193465176</v>
      </c>
      <c r="M14" s="204">
        <f t="shared" si="2"/>
        <v>0</v>
      </c>
      <c r="N14" s="204">
        <f t="shared" si="2"/>
        <v>0</v>
      </c>
      <c r="O14" s="204">
        <f t="shared" si="2"/>
        <v>6.2385210662080812</v>
      </c>
      <c r="P14" s="204">
        <f t="shared" si="2"/>
        <v>5.1590713671539117</v>
      </c>
      <c r="Q14" s="204">
        <f t="shared" si="2"/>
        <v>1.4378331900257952</v>
      </c>
      <c r="R14" s="204">
        <f t="shared" si="2"/>
        <v>1.0307824591573516</v>
      </c>
      <c r="S14" s="204">
        <f t="shared" si="2"/>
        <v>0.91693895098882194</v>
      </c>
      <c r="T14" s="204">
        <f t="shared" si="2"/>
        <v>1.3048151332760103</v>
      </c>
      <c r="U14" s="204">
        <f t="shared" si="2"/>
        <v>1.1725709372312982</v>
      </c>
      <c r="V14" s="204">
        <f t="shared" si="2"/>
        <v>1.0159071367153911</v>
      </c>
      <c r="W14" s="204">
        <f t="shared" si="2"/>
        <v>0.94110060189165956</v>
      </c>
      <c r="X14" s="204">
        <f t="shared" si="2"/>
        <v>0.62192605331040407</v>
      </c>
      <c r="Y14" s="204">
        <f t="shared" si="2"/>
        <v>0.45098882201203783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2.1589853826311258</v>
      </c>
      <c r="C16" s="204">
        <v>1.07944969905417</v>
      </c>
      <c r="D16" s="204">
        <v>1.07944969905417</v>
      </c>
      <c r="E16" s="204">
        <v>1.07944969905417</v>
      </c>
      <c r="F16" s="204">
        <v>1.07944969905417</v>
      </c>
      <c r="G16" s="204">
        <v>1.07944969905417</v>
      </c>
      <c r="H16" s="204">
        <v>1.07944969905417</v>
      </c>
      <c r="I16" s="204">
        <v>1.07944969905417</v>
      </c>
      <c r="J16" s="204">
        <v>2.1589853826311258</v>
      </c>
      <c r="K16" s="204">
        <v>2.1589853826311258</v>
      </c>
      <c r="L16" s="204">
        <v>1.07944969905417</v>
      </c>
      <c r="M16" s="204">
        <v>0</v>
      </c>
      <c r="N16" s="204">
        <v>0</v>
      </c>
      <c r="O16" s="204">
        <v>1.07944969905417</v>
      </c>
      <c r="P16" s="204">
        <v>0</v>
      </c>
      <c r="Q16" s="204">
        <v>0.50412725709372308</v>
      </c>
      <c r="R16" s="204">
        <v>0.43396388650042989</v>
      </c>
      <c r="S16" s="204">
        <v>0.47927773000859841</v>
      </c>
      <c r="T16" s="204">
        <v>0.56569217540842642</v>
      </c>
      <c r="U16" s="204">
        <v>0.50300945829750643</v>
      </c>
      <c r="V16" s="204">
        <v>0.34221840068787618</v>
      </c>
      <c r="W16" s="204">
        <v>0.37893379191745491</v>
      </c>
      <c r="X16" s="204">
        <v>0.46638005159071372</v>
      </c>
      <c r="Y16" s="204">
        <v>0.44686156491831469</v>
      </c>
      <c r="DA16" s="71" t="s">
        <v>2379</v>
      </c>
    </row>
    <row r="17" spans="1:105" ht="12" customHeight="1" x14ac:dyDescent="0.25">
      <c r="A17" s="18" t="s">
        <v>71</v>
      </c>
      <c r="B17" s="204">
        <v>5.1471195184866714</v>
      </c>
      <c r="C17" s="204">
        <v>5.1471195184866714</v>
      </c>
      <c r="D17" s="204">
        <v>4.1177128116938952</v>
      </c>
      <c r="E17" s="204">
        <v>4.1177128116938952</v>
      </c>
      <c r="F17" s="204">
        <v>5.1471195184866714</v>
      </c>
      <c r="G17" s="204">
        <v>3.0883061049011178</v>
      </c>
      <c r="H17" s="204">
        <v>4.1177128116938952</v>
      </c>
      <c r="I17" s="204">
        <v>4.1177128116938952</v>
      </c>
      <c r="J17" s="204">
        <v>5.1590713671539117</v>
      </c>
      <c r="K17" s="204">
        <v>4.1272570937231299</v>
      </c>
      <c r="L17" s="204">
        <v>3.0954428202923472</v>
      </c>
      <c r="M17" s="204">
        <v>0</v>
      </c>
      <c r="N17" s="204">
        <v>0</v>
      </c>
      <c r="O17" s="204">
        <v>5.1590713671539117</v>
      </c>
      <c r="P17" s="204">
        <v>5.1590713671539117</v>
      </c>
      <c r="Q17" s="204">
        <v>0.93370593293207216</v>
      </c>
      <c r="R17" s="204">
        <v>0.59681857265692173</v>
      </c>
      <c r="S17" s="204">
        <v>0.43766122098022348</v>
      </c>
      <c r="T17" s="204">
        <v>0.73912295786758375</v>
      </c>
      <c r="U17" s="204">
        <v>0.66956147893379192</v>
      </c>
      <c r="V17" s="204">
        <v>0.673688736027515</v>
      </c>
      <c r="W17" s="204">
        <v>0.55580395528804816</v>
      </c>
      <c r="X17" s="204">
        <v>0.15554600171969041</v>
      </c>
      <c r="Y17" s="204">
        <v>4.1272570937231296E-3</v>
      </c>
      <c r="DA17" s="71" t="s">
        <v>2380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0.98400687876182291</v>
      </c>
      <c r="D19" s="204">
        <v>0</v>
      </c>
      <c r="E19" s="204">
        <v>2.058813413585554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2.058813413585554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6.3628546861564913E-3</v>
      </c>
      <c r="X19" s="204">
        <v>0</v>
      </c>
      <c r="Y19" s="204">
        <v>0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70.263356320793349</v>
      </c>
      <c r="C20" s="204">
        <f t="shared" si="3"/>
        <v>75.403404503903829</v>
      </c>
      <c r="D20" s="204">
        <f t="shared" si="3"/>
        <v>73.752159590423219</v>
      </c>
      <c r="E20" s="204">
        <f t="shared" si="3"/>
        <v>69.588309598704313</v>
      </c>
      <c r="F20" s="204">
        <f t="shared" si="3"/>
        <v>66.85362289801337</v>
      </c>
      <c r="G20" s="204">
        <f t="shared" si="3"/>
        <v>62.791048191661929</v>
      </c>
      <c r="H20" s="204">
        <f t="shared" si="3"/>
        <v>51.702103706006852</v>
      </c>
      <c r="I20" s="204">
        <f t="shared" si="3"/>
        <v>50.886114774171787</v>
      </c>
      <c r="J20" s="204">
        <f t="shared" si="3"/>
        <v>60.493667690189888</v>
      </c>
      <c r="K20" s="204">
        <f t="shared" si="3"/>
        <v>59.742072221707602</v>
      </c>
      <c r="L20" s="204">
        <f t="shared" si="3"/>
        <v>66.450743093100698</v>
      </c>
      <c r="M20" s="204">
        <f t="shared" si="3"/>
        <v>44.177651286293028</v>
      </c>
      <c r="N20" s="204">
        <f t="shared" si="3"/>
        <v>47.322895840532162</v>
      </c>
      <c r="O20" s="204">
        <f t="shared" si="3"/>
        <v>46.613166042607062</v>
      </c>
      <c r="P20" s="204">
        <f t="shared" si="3"/>
        <v>49.181542101788409</v>
      </c>
      <c r="Q20" s="204">
        <f t="shared" si="3"/>
        <v>50.645238334243651</v>
      </c>
      <c r="R20" s="204">
        <f t="shared" si="3"/>
        <v>48.435171653710732</v>
      </c>
      <c r="S20" s="204">
        <f t="shared" si="3"/>
        <v>49.546484088117957</v>
      </c>
      <c r="T20" s="204">
        <f t="shared" si="3"/>
        <v>53.174153761183177</v>
      </c>
      <c r="U20" s="204">
        <f t="shared" si="3"/>
        <v>48.600455890846071</v>
      </c>
      <c r="V20" s="204">
        <f t="shared" si="3"/>
        <v>41.981638852871562</v>
      </c>
      <c r="W20" s="204">
        <f t="shared" si="3"/>
        <v>47.549688465302758</v>
      </c>
      <c r="X20" s="204">
        <f t="shared" si="3"/>
        <v>38.782860036569623</v>
      </c>
      <c r="Y20" s="204">
        <f t="shared" si="3"/>
        <v>35.262946794901737</v>
      </c>
      <c r="DA20" s="71"/>
    </row>
    <row r="21" spans="1:105" ht="12" customHeight="1" x14ac:dyDescent="0.25">
      <c r="A21" s="18" t="s">
        <v>73</v>
      </c>
      <c r="B21" s="204">
        <v>70.263356320793349</v>
      </c>
      <c r="C21" s="204">
        <v>75.403404503903829</v>
      </c>
      <c r="D21" s="204">
        <v>73.752159590423219</v>
      </c>
      <c r="E21" s="204">
        <v>69.588309598704313</v>
      </c>
      <c r="F21" s="204">
        <v>66.85362289801337</v>
      </c>
      <c r="G21" s="204">
        <v>62.791048191661929</v>
      </c>
      <c r="H21" s="204">
        <v>51.702103706006852</v>
      </c>
      <c r="I21" s="204">
        <v>50.886114774171787</v>
      </c>
      <c r="J21" s="204">
        <v>60.493667690189888</v>
      </c>
      <c r="K21" s="204">
        <v>59.742072221707602</v>
      </c>
      <c r="L21" s="204">
        <v>66.450743093100698</v>
      </c>
      <c r="M21" s="204">
        <v>44.177651286293028</v>
      </c>
      <c r="N21" s="204">
        <v>47.322895840532162</v>
      </c>
      <c r="O21" s="204">
        <v>46.613166042607062</v>
      </c>
      <c r="P21" s="204">
        <v>49.181542101788409</v>
      </c>
      <c r="Q21" s="204">
        <v>50.645238334243651</v>
      </c>
      <c r="R21" s="204">
        <v>48.435171653710732</v>
      </c>
      <c r="S21" s="204">
        <v>49.546484088117957</v>
      </c>
      <c r="T21" s="204">
        <v>53.174153761183177</v>
      </c>
      <c r="U21" s="204">
        <v>48.600455890846071</v>
      </c>
      <c r="V21" s="204">
        <v>41.981638852871562</v>
      </c>
      <c r="W21" s="204">
        <v>47.549688465302758</v>
      </c>
      <c r="X21" s="204">
        <v>38.782860036569623</v>
      </c>
      <c r="Y21" s="204">
        <v>35.262946794901737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2.8733103110334821E-2</v>
      </c>
      <c r="C23" s="204">
        <f t="shared" si="4"/>
        <v>2.6260156457292849E-2</v>
      </c>
      <c r="D23" s="204">
        <f t="shared" si="4"/>
        <v>2.2303006309354261E-2</v>
      </c>
      <c r="E23" s="204">
        <f t="shared" si="4"/>
        <v>1.590364291219671E-2</v>
      </c>
      <c r="F23" s="204">
        <f t="shared" si="4"/>
        <v>2.058174515084786E-2</v>
      </c>
      <c r="G23" s="204">
        <f t="shared" si="4"/>
        <v>2.047373439138225E-2</v>
      </c>
      <c r="H23" s="204">
        <f t="shared" si="4"/>
        <v>1.7414780665545099E-2</v>
      </c>
      <c r="I23" s="204">
        <f t="shared" si="4"/>
        <v>1.6550746034578401E-2</v>
      </c>
      <c r="J23" s="204">
        <f t="shared" si="4"/>
        <v>1.7768251340627091E-2</v>
      </c>
      <c r="K23" s="204">
        <f t="shared" si="4"/>
        <v>1.6999145446302519E-2</v>
      </c>
      <c r="L23" s="204">
        <f t="shared" si="4"/>
        <v>1.50350668305118E-2</v>
      </c>
      <c r="M23" s="204">
        <f t="shared" si="4"/>
        <v>1.8221456613229669E-2</v>
      </c>
      <c r="N23" s="204">
        <f t="shared" si="4"/>
        <v>3.2908114755888132E-2</v>
      </c>
      <c r="O23" s="204">
        <f t="shared" si="4"/>
        <v>5.4761730393796913E-2</v>
      </c>
      <c r="P23" s="204">
        <f t="shared" si="4"/>
        <v>8.7417485485878452E-2</v>
      </c>
      <c r="Q23" s="204">
        <f t="shared" si="4"/>
        <v>0.1171864292989002</v>
      </c>
      <c r="R23" s="204">
        <f t="shared" si="4"/>
        <v>0.1108300659797278</v>
      </c>
      <c r="S23" s="204">
        <f t="shared" si="4"/>
        <v>0.1315038740488404</v>
      </c>
      <c r="T23" s="204">
        <f t="shared" si="4"/>
        <v>0.15516696108680941</v>
      </c>
      <c r="U23" s="204">
        <f t="shared" si="4"/>
        <v>0.1810574367549585</v>
      </c>
      <c r="V23" s="204">
        <f t="shared" si="4"/>
        <v>0.22652967679308311</v>
      </c>
      <c r="W23" s="204">
        <f t="shared" si="4"/>
        <v>0.30224618645992168</v>
      </c>
      <c r="X23" s="204">
        <f t="shared" si="4"/>
        <v>0.34250539765221732</v>
      </c>
      <c r="Y23" s="204">
        <f t="shared" si="4"/>
        <v>0.39793024723067671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2385</v>
      </c>
    </row>
    <row r="25" spans="1:105" ht="12" customHeight="1" x14ac:dyDescent="0.25">
      <c r="A25" s="18" t="s">
        <v>74</v>
      </c>
      <c r="B25" s="204">
        <v>2.8733103110334821E-2</v>
      </c>
      <c r="C25" s="204">
        <v>2.6260156457292849E-2</v>
      </c>
      <c r="D25" s="204">
        <v>2.2303006309354261E-2</v>
      </c>
      <c r="E25" s="204">
        <v>1.590364291219671E-2</v>
      </c>
      <c r="F25" s="204">
        <v>2.058174515084786E-2</v>
      </c>
      <c r="G25" s="204">
        <v>2.047373439138225E-2</v>
      </c>
      <c r="H25" s="204">
        <v>1.7414780665545099E-2</v>
      </c>
      <c r="I25" s="204">
        <v>1.6550746034578401E-2</v>
      </c>
      <c r="J25" s="204">
        <v>1.7768251340627091E-2</v>
      </c>
      <c r="K25" s="204">
        <v>1.6999145446302519E-2</v>
      </c>
      <c r="L25" s="204">
        <v>1.50350668305118E-2</v>
      </c>
      <c r="M25" s="204">
        <v>1.8221456613229669E-2</v>
      </c>
      <c r="N25" s="204">
        <v>3.2908114755888132E-2</v>
      </c>
      <c r="O25" s="204">
        <v>5.4761730393796913E-2</v>
      </c>
      <c r="P25" s="204">
        <v>8.7417485485878452E-2</v>
      </c>
      <c r="Q25" s="204">
        <v>0.1171864292989002</v>
      </c>
      <c r="R25" s="204">
        <v>0.1108300659797278</v>
      </c>
      <c r="S25" s="204">
        <v>0.1315038740488404</v>
      </c>
      <c r="T25" s="204">
        <v>0.15516696108680941</v>
      </c>
      <c r="U25" s="204">
        <v>0.1810574367549585</v>
      </c>
      <c r="V25" s="204">
        <v>0.22652967679308311</v>
      </c>
      <c r="W25" s="204">
        <v>0.30224618645992168</v>
      </c>
      <c r="X25" s="204">
        <v>0.34250539765221732</v>
      </c>
      <c r="Y25" s="204">
        <v>0.39793024723067671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2390</v>
      </c>
    </row>
    <row r="30" spans="1:105" ht="12" customHeight="1" x14ac:dyDescent="0.25">
      <c r="A30" s="14" t="s">
        <v>39</v>
      </c>
      <c r="B30" s="204">
        <v>0.14333619948409279</v>
      </c>
      <c r="C30" s="204">
        <v>0.2149613069647463</v>
      </c>
      <c r="D30" s="204">
        <v>0.2149613069647463</v>
      </c>
      <c r="E30" s="204">
        <v>1.2897678417884779</v>
      </c>
      <c r="F30" s="204">
        <v>1.8391229578675841</v>
      </c>
      <c r="G30" s="204">
        <v>2.4361994840928629</v>
      </c>
      <c r="H30" s="204">
        <v>2.9139294926913162</v>
      </c>
      <c r="I30" s="204">
        <v>2.36457437661221</v>
      </c>
      <c r="J30" s="204">
        <v>3.893207222699913</v>
      </c>
      <c r="K30" s="204">
        <v>2.3406706792777299</v>
      </c>
      <c r="L30" s="204">
        <v>0.42992261392949271</v>
      </c>
      <c r="M30" s="204">
        <v>0.9792777300085983</v>
      </c>
      <c r="N30" s="204">
        <v>0.1194325021496131</v>
      </c>
      <c r="O30" s="204">
        <v>9.5528804815133275E-2</v>
      </c>
      <c r="P30" s="204">
        <v>7.1625107480653469E-2</v>
      </c>
      <c r="Q30" s="204">
        <v>0.19157351676698189</v>
      </c>
      <c r="R30" s="204">
        <v>0.24668959587274289</v>
      </c>
      <c r="S30" s="204">
        <v>0.24591573516766979</v>
      </c>
      <c r="T30" s="204">
        <v>0.24944110060189159</v>
      </c>
      <c r="U30" s="204">
        <v>0.37936371453138429</v>
      </c>
      <c r="V30" s="204">
        <v>1.0540842648323301</v>
      </c>
      <c r="W30" s="204">
        <v>1.525193465176268</v>
      </c>
      <c r="X30" s="204">
        <v>0.51504729148753225</v>
      </c>
      <c r="Y30" s="204">
        <v>0.43121238177128107</v>
      </c>
      <c r="DA30" s="71" t="s">
        <v>2391</v>
      </c>
    </row>
    <row r="31" spans="1:105" ht="12" customHeight="1" x14ac:dyDescent="0.25">
      <c r="A31" s="21" t="s">
        <v>40</v>
      </c>
      <c r="B31" s="207">
        <v>55.28804815133276</v>
      </c>
      <c r="C31" s="207">
        <v>54.858125537403261</v>
      </c>
      <c r="D31" s="207">
        <v>60.447119518486673</v>
      </c>
      <c r="E31" s="207">
        <v>57.265692175408432</v>
      </c>
      <c r="F31" s="207">
        <v>53.998280309544278</v>
      </c>
      <c r="G31" s="207">
        <v>49.785038693035247</v>
      </c>
      <c r="H31" s="207">
        <v>50.214961306964753</v>
      </c>
      <c r="I31" s="207">
        <v>52.020636285468612</v>
      </c>
      <c r="J31" s="207">
        <v>58.5554600171969</v>
      </c>
      <c r="K31" s="207">
        <v>61.99484092863284</v>
      </c>
      <c r="L31" s="207">
        <v>61.049011177987957</v>
      </c>
      <c r="M31" s="207">
        <v>49.097162510748063</v>
      </c>
      <c r="N31" s="207">
        <v>44.711951848667233</v>
      </c>
      <c r="O31" s="207">
        <v>46.861564918314699</v>
      </c>
      <c r="P31" s="207">
        <v>47.119518486672398</v>
      </c>
      <c r="Q31" s="207">
        <v>50.124247635425633</v>
      </c>
      <c r="R31" s="207">
        <v>51.423387790197758</v>
      </c>
      <c r="S31" s="207">
        <v>51.92441960447119</v>
      </c>
      <c r="T31" s="207">
        <v>60.12785898538263</v>
      </c>
      <c r="U31" s="207">
        <v>58.155202063628543</v>
      </c>
      <c r="V31" s="207">
        <v>53.485210662080817</v>
      </c>
      <c r="W31" s="207">
        <v>51.565004299226139</v>
      </c>
      <c r="X31" s="207">
        <v>51.492261392949267</v>
      </c>
      <c r="Y31" s="207">
        <v>44.743250214961307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186.70648675483901</v>
      </c>
      <c r="C33" s="203">
        <f>TRE_emi!C5</f>
        <v>198.78246051983629</v>
      </c>
      <c r="D33" s="203">
        <f>TRE_emi!D5</f>
        <v>188.85532521359869</v>
      </c>
      <c r="E33" s="203">
        <f>TRE_emi!E5</f>
        <v>185.27296096444431</v>
      </c>
      <c r="F33" s="203">
        <f>TRE_emi!F5</f>
        <v>175.84572882224799</v>
      </c>
      <c r="G33" s="203">
        <f>TRE_emi!G5</f>
        <v>159.916273037416</v>
      </c>
      <c r="H33" s="203">
        <f>TRE_emi!H5</f>
        <v>137.0642686119464</v>
      </c>
      <c r="I33" s="203">
        <f>TRE_emi!I5</f>
        <v>135.14767805259649</v>
      </c>
      <c r="J33" s="203">
        <f>TRE_emi!J5</f>
        <v>163.7965725428634</v>
      </c>
      <c r="K33" s="203">
        <f>TRE_emi!K5</f>
        <v>165.02777397368169</v>
      </c>
      <c r="L33" s="203">
        <f>TRE_emi!L5</f>
        <v>168.534286471717</v>
      </c>
      <c r="M33" s="203">
        <f>TRE_emi!M5</f>
        <v>103.7642376164731</v>
      </c>
      <c r="N33" s="203">
        <f>TRE_emi!N5</f>
        <v>111.1517716693057</v>
      </c>
      <c r="O33" s="203">
        <f>TRE_emi!O5</f>
        <v>128.3421286514924</v>
      </c>
      <c r="P33" s="203">
        <f>TRE_emi!P5</f>
        <v>131.52295034356919</v>
      </c>
      <c r="Q33" s="203">
        <f>TRE_emi!Q5</f>
        <v>123.1838583623193</v>
      </c>
      <c r="R33" s="203">
        <f>TRE_emi!R5</f>
        <v>116.76233699613201</v>
      </c>
      <c r="S33" s="203">
        <f>TRE_emi!S5</f>
        <v>118.9985224231517</v>
      </c>
      <c r="T33" s="203">
        <f>TRE_emi!T5</f>
        <v>128.68273044767591</v>
      </c>
      <c r="U33" s="203">
        <f>TRE_emi!U5</f>
        <v>117.558644193311</v>
      </c>
      <c r="V33" s="203">
        <f>TRE_emi!V5</f>
        <v>101.6004164324486</v>
      </c>
      <c r="W33" s="203">
        <f>TRE_emi!W5</f>
        <v>114.4294188873794</v>
      </c>
      <c r="X33" s="203">
        <f>TRE_emi!X5</f>
        <v>92.807664661457295</v>
      </c>
      <c r="Y33" s="203">
        <f>TRE_emi!Y5</f>
        <v>84.018781062916418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27.178734381217488</v>
      </c>
      <c r="C35" s="284">
        <f t="shared" si="5"/>
        <v>25.376123734197179</v>
      </c>
      <c r="D35" s="284">
        <f t="shared" si="5"/>
        <v>26.664778573718269</v>
      </c>
      <c r="E35" s="284">
        <f t="shared" si="5"/>
        <v>26.580519183201964</v>
      </c>
      <c r="F35" s="284">
        <f t="shared" si="5"/>
        <v>24.188304459238253</v>
      </c>
      <c r="G35" s="284">
        <f t="shared" si="5"/>
        <v>23.560123380491323</v>
      </c>
      <c r="H35" s="284">
        <f t="shared" si="5"/>
        <v>22.149064546898675</v>
      </c>
      <c r="I35" s="284">
        <f t="shared" si="5"/>
        <v>19.162128415635166</v>
      </c>
      <c r="J35" s="284">
        <f t="shared" si="5"/>
        <v>21.700978297833192</v>
      </c>
      <c r="K35" s="284">
        <f t="shared" si="5"/>
        <v>32.470250640460826</v>
      </c>
      <c r="L35" s="284">
        <f t="shared" si="5"/>
        <v>28.017473595020878</v>
      </c>
      <c r="M35" s="284">
        <f t="shared" si="5"/>
        <v>19.956179195265658</v>
      </c>
      <c r="N35" s="284">
        <f t="shared" si="5"/>
        <v>22.23906745324895</v>
      </c>
      <c r="O35" s="284">
        <f t="shared" si="5"/>
        <v>23.615754189327056</v>
      </c>
      <c r="P35" s="284">
        <f t="shared" si="5"/>
        <v>24.814743291297802</v>
      </c>
      <c r="Q35" s="284">
        <f t="shared" si="5"/>
        <v>23.368571648234987</v>
      </c>
      <c r="R35" s="284">
        <f t="shared" si="5"/>
        <v>22.564292887368794</v>
      </c>
      <c r="S35" s="284">
        <f t="shared" si="5"/>
        <v>20.025734643167318</v>
      </c>
      <c r="T35" s="284">
        <f t="shared" si="5"/>
        <v>21.985496255740301</v>
      </c>
      <c r="U35" s="284">
        <f t="shared" si="5"/>
        <v>20.460018034758399</v>
      </c>
      <c r="V35" s="284">
        <f t="shared" si="5"/>
        <v>19.892005381541694</v>
      </c>
      <c r="W35" s="284">
        <f t="shared" si="5"/>
        <v>20.706935582423011</v>
      </c>
      <c r="X35" s="284">
        <f t="shared" si="5"/>
        <v>17.587681145122286</v>
      </c>
      <c r="Y35" s="284">
        <f t="shared" si="5"/>
        <v>14.243267646903281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34.645428678717927</v>
      </c>
      <c r="C36" s="344">
        <f t="shared" si="6"/>
        <v>33.859480761038007</v>
      </c>
      <c r="D36" s="344">
        <f t="shared" si="6"/>
        <v>32.556683940060402</v>
      </c>
      <c r="E36" s="344">
        <f t="shared" si="6"/>
        <v>34.41060599968371</v>
      </c>
      <c r="F36" s="344">
        <f t="shared" si="6"/>
        <v>35.005746367309825</v>
      </c>
      <c r="G36" s="344">
        <f t="shared" si="6"/>
        <v>33.273407087200688</v>
      </c>
      <c r="H36" s="344">
        <f t="shared" si="6"/>
        <v>30.280075308652798</v>
      </c>
      <c r="I36" s="344">
        <f t="shared" si="6"/>
        <v>29.223119137260301</v>
      </c>
      <c r="J36" s="344">
        <f t="shared" si="6"/>
        <v>29.536418993568102</v>
      </c>
      <c r="K36" s="344">
        <f t="shared" si="6"/>
        <v>31.340516934491919</v>
      </c>
      <c r="L36" s="344">
        <f t="shared" si="6"/>
        <v>27.70208543067174</v>
      </c>
      <c r="M36" s="344">
        <f t="shared" si="6"/>
        <v>24.924492419182688</v>
      </c>
      <c r="N36" s="344">
        <f t="shared" si="6"/>
        <v>25.65807241693091</v>
      </c>
      <c r="O36" s="344">
        <f t="shared" si="6"/>
        <v>25.66341327873344</v>
      </c>
      <c r="P36" s="344">
        <f t="shared" si="6"/>
        <v>22.437509136768153</v>
      </c>
      <c r="Q36" s="344">
        <f t="shared" si="6"/>
        <v>21.349572942242187</v>
      </c>
      <c r="R36" s="344">
        <f t="shared" si="6"/>
        <v>21.233046283665814</v>
      </c>
      <c r="S36" s="344">
        <f t="shared" si="6"/>
        <v>20.862461114388758</v>
      </c>
      <c r="T36" s="344">
        <f t="shared" si="6"/>
        <v>21.155617032714058</v>
      </c>
      <c r="U36" s="344">
        <f t="shared" si="6"/>
        <v>21.009449719205399</v>
      </c>
      <c r="V36" s="344">
        <f t="shared" si="6"/>
        <v>23.129100041450609</v>
      </c>
      <c r="W36" s="344">
        <f t="shared" si="6"/>
        <v>21.759846802709646</v>
      </c>
      <c r="X36" s="344">
        <f t="shared" si="6"/>
        <v>19.940487487099581</v>
      </c>
      <c r="Y36" s="344">
        <f t="shared" si="6"/>
        <v>19.224191617035551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19.260106267123319</v>
      </c>
      <c r="C37" s="344">
        <f>IF(TRE_ued!C$5=0,"",TRE_ued!C$5/C$5*1000)</f>
        <v>18.781165776710004</v>
      </c>
      <c r="D37" s="344">
        <f>IF(TRE_ued!D$5=0,"",TRE_ued!D$5/D$5*1000)</f>
        <v>18.162284124507906</v>
      </c>
      <c r="E37" s="344">
        <f>IF(TRE_ued!E$5=0,"",TRE_ued!E$5/E$5*1000)</f>
        <v>19.19439990266023</v>
      </c>
      <c r="F37" s="344">
        <f>IF(TRE_ued!F$5=0,"",TRE_ued!F$5/F$5*1000)</f>
        <v>19.530367009112435</v>
      </c>
      <c r="G37" s="344">
        <f>IF(TRE_ued!G$5=0,"",TRE_ued!G$5/G$5*1000)</f>
        <v>18.604668638834386</v>
      </c>
      <c r="H37" s="344">
        <f>IF(TRE_ued!H$5=0,"",TRE_ued!H$5/H$5*1000)</f>
        <v>17.036215257669355</v>
      </c>
      <c r="I37" s="344">
        <f>IF(TRE_ued!I$5=0,"",TRE_ued!I$5/I$5*1000)</f>
        <v>16.4572997590816</v>
      </c>
      <c r="J37" s="344">
        <f>IF(TRE_ued!J$5=0,"",TRE_ued!J$5/J$5*1000)</f>
        <v>16.608721510281647</v>
      </c>
      <c r="K37" s="344">
        <f>IF(TRE_ued!K$5=0,"",TRE_ued!K$5/K$5*1000)</f>
        <v>17.626037751207026</v>
      </c>
      <c r="L37" s="344">
        <f>IF(TRE_ued!L$5=0,"",TRE_ued!L$5/L$5*1000)</f>
        <v>15.532131202784553</v>
      </c>
      <c r="M37" s="344">
        <f>IF(TRE_ued!M$5=0,"",TRE_ued!M$5/M$5*1000)</f>
        <v>14.14418010932747</v>
      </c>
      <c r="N37" s="344">
        <f>IF(TRE_ued!N$5=0,"",TRE_ued!N$5/N$5*1000)</f>
        <v>14.455001671431896</v>
      </c>
      <c r="O37" s="344">
        <f>IF(TRE_ued!O$5=0,"",TRE_ued!O$5/O$5*1000)</f>
        <v>14.368118582291071</v>
      </c>
      <c r="P37" s="344">
        <f>IF(TRE_ued!P$5=0,"",TRE_ued!P$5/P$5*1000)</f>
        <v>12.555889606877837</v>
      </c>
      <c r="Q37" s="344">
        <f>IF(TRE_ued!Q$5=0,"",TRE_ued!Q$5/Q$5*1000)</f>
        <v>12.026973857938733</v>
      </c>
      <c r="R37" s="344">
        <f>IF(TRE_ued!R$5=0,"",TRE_ued!R$5/R$5*1000)</f>
        <v>11.999134216159533</v>
      </c>
      <c r="S37" s="344">
        <f>IF(TRE_ued!S$5=0,"",TRE_ued!S$5/S$5*1000)</f>
        <v>11.786205469848461</v>
      </c>
      <c r="T37" s="344">
        <f>IF(TRE_ued!T$5=0,"",TRE_ued!T$5/T$5*1000)</f>
        <v>11.980295417371433</v>
      </c>
      <c r="U37" s="344">
        <f>IF(TRE_ued!U$5=0,"",TRE_ued!U$5/U$5*1000)</f>
        <v>11.924493449481187</v>
      </c>
      <c r="V37" s="344">
        <f>IF(TRE_ued!V$5=0,"",TRE_ued!V$5/V$5*1000)</f>
        <v>13.169683598532311</v>
      </c>
      <c r="W37" s="344">
        <f>IF(TRE_ued!W$5=0,"",TRE_ued!W$5/W$5*1000)</f>
        <v>12.328486743930659</v>
      </c>
      <c r="X37" s="344">
        <f>IF(TRE_ued!X$5=0,"",TRE_ued!X$5/X$5*1000)</f>
        <v>11.367993782058068</v>
      </c>
      <c r="Y37" s="344">
        <f>IF(TRE_ued!Y$5=0,"",TRE_ued!Y$5/Y$5*1000)</f>
        <v>10.942796872435988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1.4034960391011886</v>
      </c>
      <c r="C38" s="345">
        <f t="shared" si="7"/>
        <v>1.4434511458159474</v>
      </c>
      <c r="D38" s="345">
        <f t="shared" si="7"/>
        <v>1.3525052848221932</v>
      </c>
      <c r="E38" s="345">
        <f t="shared" si="7"/>
        <v>1.368179838017586</v>
      </c>
      <c r="F38" s="345">
        <f t="shared" si="7"/>
        <v>1.3637987812370134</v>
      </c>
      <c r="G38" s="345">
        <f t="shared" si="7"/>
        <v>1.3415736653522452</v>
      </c>
      <c r="H38" s="345">
        <f t="shared" si="7"/>
        <v>1.2455227990881108</v>
      </c>
      <c r="I38" s="345">
        <f t="shared" si="7"/>
        <v>1.2232215298225351</v>
      </c>
      <c r="J38" s="345">
        <f t="shared" si="7"/>
        <v>1.2572834359139622</v>
      </c>
      <c r="K38" s="345">
        <f t="shared" si="7"/>
        <v>1.2460602836730359</v>
      </c>
      <c r="L38" s="345">
        <f t="shared" si="7"/>
        <v>1.2756190661202058</v>
      </c>
      <c r="M38" s="345">
        <f t="shared" si="7"/>
        <v>1.10068623896451</v>
      </c>
      <c r="N38" s="345">
        <f t="shared" si="7"/>
        <v>1.2057182099993053</v>
      </c>
      <c r="O38" s="345">
        <f t="shared" si="7"/>
        <v>1.2851750033940179</v>
      </c>
      <c r="P38" s="345">
        <f t="shared" si="7"/>
        <v>1.2942729649972873</v>
      </c>
      <c r="Q38" s="345">
        <f t="shared" si="7"/>
        <v>1.201605245117074</v>
      </c>
      <c r="R38" s="345">
        <f t="shared" si="7"/>
        <v>1.1532440136059463</v>
      </c>
      <c r="S38" s="345">
        <f t="shared" si="7"/>
        <v>1.1579644698460911</v>
      </c>
      <c r="T38" s="345">
        <f t="shared" si="7"/>
        <v>1.118869001106078</v>
      </c>
      <c r="U38" s="345">
        <f t="shared" si="7"/>
        <v>1.0836031616830368</v>
      </c>
      <c r="V38" s="345">
        <f t="shared" si="7"/>
        <v>1.0392482973517552</v>
      </c>
      <c r="W38" s="345">
        <f t="shared" si="7"/>
        <v>1.1231427929569042</v>
      </c>
      <c r="X38" s="345">
        <f t="shared" si="7"/>
        <v>1.0114769666862977</v>
      </c>
      <c r="Y38" s="345">
        <f t="shared" si="7"/>
        <v>1.0336151558789435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NL: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133.02957867583839</v>
      </c>
      <c r="C5" s="223">
        <v>137.71332760103181</v>
      </c>
      <c r="D5" s="223">
        <v>139.633705932932</v>
      </c>
      <c r="E5" s="223">
        <v>135.41564918314711</v>
      </c>
      <c r="F5" s="223">
        <v>128.93817712811699</v>
      </c>
      <c r="G5" s="223">
        <v>119.2005159071368</v>
      </c>
      <c r="H5" s="223">
        <v>110.0455717970766</v>
      </c>
      <c r="I5" s="223">
        <v>110.48503869303519</v>
      </c>
      <c r="J5" s="223">
        <v>130.2781599312124</v>
      </c>
      <c r="K5" s="223">
        <v>132.4396388650043</v>
      </c>
      <c r="L5" s="223">
        <v>132.1196044711952</v>
      </c>
      <c r="M5" s="223">
        <v>94.272312983662914</v>
      </c>
      <c r="N5" s="223">
        <v>92.1871883061049</v>
      </c>
      <c r="O5" s="223">
        <v>99.863542562338779</v>
      </c>
      <c r="P5" s="223">
        <v>101.6191745485813</v>
      </c>
      <c r="Q5" s="223">
        <v>102.51607910576099</v>
      </c>
      <c r="R5" s="223">
        <v>101.24686156491831</v>
      </c>
      <c r="S5" s="223">
        <v>102.7652622527945</v>
      </c>
      <c r="T5" s="223">
        <v>115.01143594153049</v>
      </c>
      <c r="U5" s="223">
        <v>108.4886500429923</v>
      </c>
      <c r="V5" s="223">
        <v>97.763370593293189</v>
      </c>
      <c r="W5" s="223">
        <v>101.8832330180568</v>
      </c>
      <c r="X5" s="223">
        <v>91.754600171969031</v>
      </c>
      <c r="Y5" s="223">
        <v>81.28632846087703</v>
      </c>
      <c r="DA5" s="89" t="s">
        <v>2376</v>
      </c>
    </row>
    <row r="6" spans="1:105" ht="12" customHeight="1" x14ac:dyDescent="0.25">
      <c r="A6" s="55" t="s">
        <v>91</v>
      </c>
      <c r="B6" s="259">
        <v>2.75476181441688</v>
      </c>
      <c r="C6" s="259">
        <v>2.7841831343768</v>
      </c>
      <c r="D6" s="259">
        <v>2.9499716492821721</v>
      </c>
      <c r="E6" s="259">
        <v>2.8060062816250948</v>
      </c>
      <c r="F6" s="259">
        <v>2.6687328074823311</v>
      </c>
      <c r="G6" s="259">
        <v>2.4585639983172269</v>
      </c>
      <c r="H6" s="259">
        <v>2.3623090098443011</v>
      </c>
      <c r="I6" s="259">
        <v>2.4102377702199562</v>
      </c>
      <c r="J6" s="259">
        <v>2.773507518599426</v>
      </c>
      <c r="K6" s="259">
        <v>2.868374687542488</v>
      </c>
      <c r="L6" s="259">
        <v>2.8766615491493721</v>
      </c>
      <c r="M6" s="259">
        <v>2.1571575710556821</v>
      </c>
      <c r="N6" s="259">
        <v>2.0529805379616919</v>
      </c>
      <c r="O6" s="259">
        <v>2.19163330018428</v>
      </c>
      <c r="P6" s="259">
        <v>2.2185132915886219</v>
      </c>
      <c r="Q6" s="259">
        <v>2.2905750143922941</v>
      </c>
      <c r="R6" s="259">
        <v>2.2992656416764512</v>
      </c>
      <c r="S6" s="259">
        <v>2.3285943932140851</v>
      </c>
      <c r="T6" s="259">
        <v>2.6441501959464819</v>
      </c>
      <c r="U6" s="259">
        <v>2.5188714801978289</v>
      </c>
      <c r="V6" s="259">
        <v>2.2822592955121692</v>
      </c>
      <c r="W6" s="259">
        <v>2.2992211234210602</v>
      </c>
      <c r="X6" s="259">
        <v>2.1682916830782171</v>
      </c>
      <c r="Y6" s="259">
        <v>1.9063029703825329</v>
      </c>
      <c r="DA6" s="67" t="s">
        <v>2393</v>
      </c>
    </row>
    <row r="7" spans="1:105" ht="12" customHeight="1" x14ac:dyDescent="0.25">
      <c r="A7" s="173" t="s">
        <v>92</v>
      </c>
      <c r="B7" s="224">
        <v>3.7464760676069568</v>
      </c>
      <c r="C7" s="224">
        <v>3.7864890627524468</v>
      </c>
      <c r="D7" s="224">
        <v>4.011961443023754</v>
      </c>
      <c r="E7" s="224">
        <v>3.8161685430101309</v>
      </c>
      <c r="F7" s="224">
        <v>3.6294766181759708</v>
      </c>
      <c r="G7" s="224">
        <v>3.3436470377114289</v>
      </c>
      <c r="H7" s="224">
        <v>3.2127402533882492</v>
      </c>
      <c r="I7" s="224">
        <v>3.2779233674991408</v>
      </c>
      <c r="J7" s="224">
        <v>3.771970225295219</v>
      </c>
      <c r="K7" s="224">
        <v>3.9009895750577832</v>
      </c>
      <c r="L7" s="224">
        <v>3.9122597068431451</v>
      </c>
      <c r="M7" s="224">
        <v>2.93373429663573</v>
      </c>
      <c r="N7" s="224">
        <v>2.7920535316279009</v>
      </c>
      <c r="O7" s="224">
        <v>2.98062128825062</v>
      </c>
      <c r="P7" s="224">
        <v>3.0171780765605258</v>
      </c>
      <c r="Q7" s="224">
        <v>3.11518201957352</v>
      </c>
      <c r="R7" s="224">
        <v>3.1270012726799732</v>
      </c>
      <c r="S7" s="224">
        <v>3.1668883747711551</v>
      </c>
      <c r="T7" s="224">
        <v>3.5960442664872159</v>
      </c>
      <c r="U7" s="224">
        <v>3.4256652130690459</v>
      </c>
      <c r="V7" s="224">
        <v>3.103872641896551</v>
      </c>
      <c r="W7" s="224">
        <v>3.126940727852642</v>
      </c>
      <c r="X7" s="224">
        <v>2.9488766889863749</v>
      </c>
      <c r="Y7" s="224">
        <v>2.592572039720245</v>
      </c>
      <c r="DA7" s="177" t="s">
        <v>2394</v>
      </c>
    </row>
    <row r="8" spans="1:105" ht="12" customHeight="1" x14ac:dyDescent="0.25">
      <c r="A8" s="173" t="s">
        <v>93</v>
      </c>
      <c r="B8" s="224">
        <v>4.6279998482203579</v>
      </c>
      <c r="C8" s="224">
        <v>4.6774276657530232</v>
      </c>
      <c r="D8" s="224">
        <v>4.9559523707940487</v>
      </c>
      <c r="E8" s="224">
        <v>4.7140905531301609</v>
      </c>
      <c r="F8" s="224">
        <v>4.4834711165703158</v>
      </c>
      <c r="G8" s="224">
        <v>4.1303875171729416</v>
      </c>
      <c r="H8" s="224">
        <v>3.9686791365384262</v>
      </c>
      <c r="I8" s="224">
        <v>4.0491994539695257</v>
      </c>
      <c r="J8" s="224">
        <v>4.6594926312470362</v>
      </c>
      <c r="K8" s="224">
        <v>4.8188694750713799</v>
      </c>
      <c r="L8" s="224">
        <v>4.832791402570944</v>
      </c>
      <c r="M8" s="224">
        <v>3.6240247193735469</v>
      </c>
      <c r="N8" s="224">
        <v>3.449007303775641</v>
      </c>
      <c r="O8" s="224">
        <v>3.68194394430959</v>
      </c>
      <c r="P8" s="224">
        <v>3.7271023298688859</v>
      </c>
      <c r="Q8" s="224">
        <v>3.8481660241790538</v>
      </c>
      <c r="R8" s="224">
        <v>3.8627662780164358</v>
      </c>
      <c r="S8" s="224">
        <v>3.912038580599662</v>
      </c>
      <c r="T8" s="224">
        <v>4.4421723291900914</v>
      </c>
      <c r="U8" s="224">
        <v>4.2317040867323517</v>
      </c>
      <c r="V8" s="224">
        <v>3.8341956164604438</v>
      </c>
      <c r="W8" s="224">
        <v>3.8626914873473801</v>
      </c>
      <c r="X8" s="224">
        <v>3.642730027571405</v>
      </c>
      <c r="Y8" s="224">
        <v>3.202588990242655</v>
      </c>
      <c r="DA8" s="177" t="s">
        <v>2395</v>
      </c>
    </row>
    <row r="9" spans="1:105" ht="12" customHeight="1" x14ac:dyDescent="0.25">
      <c r="A9" s="173" t="s">
        <v>94</v>
      </c>
      <c r="B9" s="224">
        <v>2.8649522869935549</v>
      </c>
      <c r="C9" s="224">
        <v>2.8955504597518709</v>
      </c>
      <c r="D9" s="224">
        <v>3.0679705152534589</v>
      </c>
      <c r="E9" s="224">
        <v>2.9182465328900991</v>
      </c>
      <c r="F9" s="224">
        <v>2.775482119781624</v>
      </c>
      <c r="G9" s="224">
        <v>2.5569065582499162</v>
      </c>
      <c r="H9" s="224">
        <v>2.4568013702380731</v>
      </c>
      <c r="I9" s="224">
        <v>2.5066472810287541</v>
      </c>
      <c r="J9" s="224">
        <v>2.8844478193434031</v>
      </c>
      <c r="K9" s="224">
        <v>2.983109675044187</v>
      </c>
      <c r="L9" s="224">
        <v>2.9917280111153461</v>
      </c>
      <c r="M9" s="224">
        <v>2.2434438738979101</v>
      </c>
      <c r="N9" s="224">
        <v>2.1350997594801591</v>
      </c>
      <c r="O9" s="224">
        <v>2.27929863219165</v>
      </c>
      <c r="P9" s="224">
        <v>2.3072538232521671</v>
      </c>
      <c r="Q9" s="224">
        <v>2.3821980149679862</v>
      </c>
      <c r="R9" s="224">
        <v>2.3912362673435079</v>
      </c>
      <c r="S9" s="224">
        <v>2.4217381689426478</v>
      </c>
      <c r="T9" s="224">
        <v>2.7499162037843412</v>
      </c>
      <c r="U9" s="224">
        <v>2.6196263394057411</v>
      </c>
      <c r="V9" s="224">
        <v>2.3735496673326559</v>
      </c>
      <c r="W9" s="224">
        <v>2.3911899683579021</v>
      </c>
      <c r="X9" s="224">
        <v>2.2550233504013462</v>
      </c>
      <c r="Y9" s="224">
        <v>1.9825550891978341</v>
      </c>
      <c r="DA9" s="177" t="s">
        <v>2396</v>
      </c>
    </row>
    <row r="10" spans="1:105" ht="12" customHeight="1" x14ac:dyDescent="0.25">
      <c r="A10" s="56" t="s">
        <v>95</v>
      </c>
      <c r="B10" s="260">
        <v>3.769405453582134</v>
      </c>
      <c r="C10" s="260">
        <v>3.928333977289201</v>
      </c>
      <c r="D10" s="260">
        <v>3.9334769660024831</v>
      </c>
      <c r="E10" s="260">
        <v>3.790606745111412</v>
      </c>
      <c r="F10" s="260">
        <v>3.6336084496152838</v>
      </c>
      <c r="G10" s="260">
        <v>3.35008203607019</v>
      </c>
      <c r="H10" s="260">
        <v>3.0367957907573762</v>
      </c>
      <c r="I10" s="260">
        <v>3.0410062567898919</v>
      </c>
      <c r="J10" s="260">
        <v>3.5923472732314332</v>
      </c>
      <c r="K10" s="260">
        <v>3.622368228724683</v>
      </c>
      <c r="L10" s="260">
        <v>3.6769576392489109</v>
      </c>
      <c r="M10" s="260">
        <v>2.574658283387385</v>
      </c>
      <c r="N10" s="260">
        <v>2.551953636814305</v>
      </c>
      <c r="O10" s="260">
        <v>2.7744289579370851</v>
      </c>
      <c r="P10" s="260">
        <v>2.8355525380949098</v>
      </c>
      <c r="Q10" s="260">
        <v>2.831166916799885</v>
      </c>
      <c r="R10" s="260">
        <v>2.7807456072499579</v>
      </c>
      <c r="S10" s="260">
        <v>2.8242060964721469</v>
      </c>
      <c r="T10" s="260">
        <v>3.1469660300487829</v>
      </c>
      <c r="U10" s="260">
        <v>2.958353913706167</v>
      </c>
      <c r="V10" s="260">
        <v>2.6531477633999252</v>
      </c>
      <c r="W10" s="260">
        <v>2.7854963260604979</v>
      </c>
      <c r="X10" s="260">
        <v>2.488014517264538</v>
      </c>
      <c r="Y10" s="260">
        <v>2.208262438887854</v>
      </c>
      <c r="DA10" s="68" t="s">
        <v>2397</v>
      </c>
    </row>
    <row r="11" spans="1:105" ht="12" customHeight="1" x14ac:dyDescent="0.25">
      <c r="A11" s="37" t="s">
        <v>159</v>
      </c>
      <c r="B11" s="226">
        <v>0.21617316743726489</v>
      </c>
      <c r="C11" s="226">
        <v>0.2177456421163553</v>
      </c>
      <c r="D11" s="226">
        <v>0.1694772178583886</v>
      </c>
      <c r="E11" s="226">
        <v>0.17488629380428131</v>
      </c>
      <c r="F11" s="226">
        <v>0.2167659136499118</v>
      </c>
      <c r="G11" s="226">
        <v>0.13111838183951449</v>
      </c>
      <c r="H11" s="226">
        <v>0.17216603497250221</v>
      </c>
      <c r="I11" s="226">
        <v>0.16950776974984799</v>
      </c>
      <c r="J11" s="226">
        <v>0.21934637586694669</v>
      </c>
      <c r="K11" s="226">
        <v>0.17400084248324149</v>
      </c>
      <c r="L11" s="226">
        <v>0.12529029907983691</v>
      </c>
      <c r="M11" s="226">
        <v>0</v>
      </c>
      <c r="N11" s="226">
        <v>0</v>
      </c>
      <c r="O11" s="226">
        <v>0.20787441427363021</v>
      </c>
      <c r="P11" s="226">
        <v>0.20593305923801461</v>
      </c>
      <c r="Q11" s="226">
        <v>3.6838010761610529E-2</v>
      </c>
      <c r="R11" s="226">
        <v>2.317913116367299E-2</v>
      </c>
      <c r="S11" s="226">
        <v>1.7042878221734031E-2</v>
      </c>
      <c r="T11" s="226">
        <v>2.8338658280512959E-2</v>
      </c>
      <c r="U11" s="226">
        <v>2.5384001066663619E-2</v>
      </c>
      <c r="V11" s="226">
        <v>2.5467080390927849E-2</v>
      </c>
      <c r="W11" s="226">
        <v>2.19413658990576E-2</v>
      </c>
      <c r="X11" s="226">
        <v>5.763370405700817E-3</v>
      </c>
      <c r="Y11" s="226">
        <v>1.5472109505351749E-4</v>
      </c>
      <c r="DA11" s="69" t="s">
        <v>2398</v>
      </c>
    </row>
    <row r="12" spans="1:105" ht="12" customHeight="1" x14ac:dyDescent="0.25">
      <c r="A12" s="37" t="s">
        <v>35</v>
      </c>
      <c r="B12" s="226">
        <v>2.5600982311727818</v>
      </c>
      <c r="C12" s="226">
        <v>2.778311172529885</v>
      </c>
      <c r="D12" s="226">
        <v>2.6364476005876818</v>
      </c>
      <c r="E12" s="226">
        <v>2.5565147083279558</v>
      </c>
      <c r="F12" s="226">
        <v>2.4372140839791872</v>
      </c>
      <c r="G12" s="226">
        <v>2.3132781789517529</v>
      </c>
      <c r="H12" s="226">
        <v>1.8497401247719669</v>
      </c>
      <c r="I12" s="226">
        <v>1.788630746465383</v>
      </c>
      <c r="J12" s="226">
        <v>2.1957123950456112</v>
      </c>
      <c r="K12" s="226">
        <v>2.143634951137122</v>
      </c>
      <c r="L12" s="226">
        <v>2.32468629461686</v>
      </c>
      <c r="M12" s="226">
        <v>1.4652310446998209</v>
      </c>
      <c r="N12" s="226">
        <v>1.6164177158044579</v>
      </c>
      <c r="O12" s="226">
        <v>1.6076847426603</v>
      </c>
      <c r="P12" s="226">
        <v>1.6901876316767399</v>
      </c>
      <c r="Q12" s="226">
        <v>1.7302245158691689</v>
      </c>
      <c r="R12" s="226">
        <v>1.6236706411219961</v>
      </c>
      <c r="S12" s="226">
        <v>1.6675965764704539</v>
      </c>
      <c r="T12" s="226">
        <v>1.754196948384344</v>
      </c>
      <c r="U12" s="226">
        <v>1.5810207385781141</v>
      </c>
      <c r="V12" s="226">
        <v>1.3567522156884291</v>
      </c>
      <c r="W12" s="226">
        <v>1.621781738907105</v>
      </c>
      <c r="X12" s="226">
        <v>1.231950492946394</v>
      </c>
      <c r="Y12" s="226">
        <v>1.140018407037704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2401</v>
      </c>
    </row>
    <row r="15" spans="1:105" ht="12" customHeight="1" x14ac:dyDescent="0.25">
      <c r="A15" s="37" t="s">
        <v>40</v>
      </c>
      <c r="B15" s="226">
        <v>0.99313405497208673</v>
      </c>
      <c r="C15" s="226">
        <v>0.93227716264296112</v>
      </c>
      <c r="D15" s="226">
        <v>1.127552147556413</v>
      </c>
      <c r="E15" s="226">
        <v>1.059205742979175</v>
      </c>
      <c r="F15" s="226">
        <v>0.97962845198618587</v>
      </c>
      <c r="G15" s="226">
        <v>0.90568547527892218</v>
      </c>
      <c r="H15" s="226">
        <v>1.014889631012907</v>
      </c>
      <c r="I15" s="226">
        <v>1.082867740574661</v>
      </c>
      <c r="J15" s="226">
        <v>1.1772885023188751</v>
      </c>
      <c r="K15" s="226">
        <v>1.3047324351043199</v>
      </c>
      <c r="L15" s="226">
        <v>1.2269810455522141</v>
      </c>
      <c r="M15" s="226">
        <v>1.1094272386875641</v>
      </c>
      <c r="N15" s="226">
        <v>0.93553592100984717</v>
      </c>
      <c r="O15" s="226">
        <v>0.95886980100315455</v>
      </c>
      <c r="P15" s="226">
        <v>0.93943184718015582</v>
      </c>
      <c r="Q15" s="226">
        <v>1.064104390169105</v>
      </c>
      <c r="R15" s="226">
        <v>1.1338958349642889</v>
      </c>
      <c r="S15" s="226">
        <v>1.139566641779959</v>
      </c>
      <c r="T15" s="226">
        <v>1.3644304233839271</v>
      </c>
      <c r="U15" s="226">
        <v>1.3519491740613889</v>
      </c>
      <c r="V15" s="226">
        <v>1.270928467320569</v>
      </c>
      <c r="W15" s="226">
        <v>1.1417732212543359</v>
      </c>
      <c r="X15" s="226">
        <v>1.2503006539124439</v>
      </c>
      <c r="Y15" s="226">
        <v>1.0680893107550959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24.534400930632717</v>
      </c>
      <c r="C16" s="261">
        <f t="shared" si="0"/>
        <v>25.514010158007885</v>
      </c>
      <c r="D16" s="261">
        <f t="shared" si="0"/>
        <v>25.545009628291886</v>
      </c>
      <c r="E16" s="261">
        <f t="shared" si="0"/>
        <v>24.622180162081825</v>
      </c>
      <c r="F16" s="261">
        <f t="shared" si="0"/>
        <v>23.603592669418433</v>
      </c>
      <c r="G16" s="261">
        <f t="shared" si="0"/>
        <v>21.766735241806085</v>
      </c>
      <c r="H16" s="261">
        <f t="shared" si="0"/>
        <v>19.734813976013804</v>
      </c>
      <c r="I16" s="261">
        <f t="shared" si="0"/>
        <v>19.760459587044231</v>
      </c>
      <c r="J16" s="261">
        <f t="shared" si="0"/>
        <v>23.389995007397843</v>
      </c>
      <c r="K16" s="261">
        <f t="shared" si="0"/>
        <v>23.582901027816106</v>
      </c>
      <c r="L16" s="261">
        <f t="shared" si="0"/>
        <v>23.880764299442319</v>
      </c>
      <c r="M16" s="261">
        <f t="shared" si="0"/>
        <v>16.687599984918229</v>
      </c>
      <c r="N16" s="261">
        <f t="shared" si="0"/>
        <v>16.540440238611239</v>
      </c>
      <c r="O16" s="261">
        <f t="shared" si="0"/>
        <v>18.030347214300964</v>
      </c>
      <c r="P16" s="261">
        <f t="shared" si="0"/>
        <v>18.378581265429972</v>
      </c>
      <c r="Q16" s="261">
        <f t="shared" si="0"/>
        <v>18.371713933828197</v>
      </c>
      <c r="R16" s="261">
        <f t="shared" si="0"/>
        <v>18.041205168030796</v>
      </c>
      <c r="S16" s="261">
        <f t="shared" si="0"/>
        <v>18.324880669034659</v>
      </c>
      <c r="T16" s="261">
        <f t="shared" si="0"/>
        <v>20.419449642589012</v>
      </c>
      <c r="U16" s="261">
        <f t="shared" si="0"/>
        <v>19.193835514183156</v>
      </c>
      <c r="V16" s="261">
        <f t="shared" si="0"/>
        <v>17.209314861746144</v>
      </c>
      <c r="W16" s="261">
        <f t="shared" si="0"/>
        <v>18.070329254642957</v>
      </c>
      <c r="X16" s="261">
        <f t="shared" si="0"/>
        <v>16.142655930284988</v>
      </c>
      <c r="Y16" s="261">
        <f t="shared" si="0"/>
        <v>14.329342146473468</v>
      </c>
      <c r="DA16" s="70"/>
    </row>
    <row r="17" spans="1:105" ht="12" customHeight="1" x14ac:dyDescent="0.25">
      <c r="A17" s="60" t="s">
        <v>2404</v>
      </c>
      <c r="B17" s="329">
        <v>18.228604194199072</v>
      </c>
      <c r="C17" s="329">
        <v>19.53160832243239</v>
      </c>
      <c r="D17" s="329">
        <v>18.307650289022419</v>
      </c>
      <c r="E17" s="329">
        <v>17.82784711348171</v>
      </c>
      <c r="F17" s="329">
        <v>17.32205789831626</v>
      </c>
      <c r="G17" s="329">
        <v>15.965045120097409</v>
      </c>
      <c r="H17" s="329">
        <v>13.24022268968872</v>
      </c>
      <c r="I17" s="329">
        <v>12.82960842676361</v>
      </c>
      <c r="J17" s="329">
        <v>15.923845661619699</v>
      </c>
      <c r="K17" s="329">
        <v>15.30576726079577</v>
      </c>
      <c r="L17" s="329">
        <v>16.009358903915139</v>
      </c>
      <c r="M17" s="329">
        <v>9.4968678823136479</v>
      </c>
      <c r="N17" s="329">
        <v>10.476781491325189</v>
      </c>
      <c r="O17" s="329">
        <v>11.8990378093155</v>
      </c>
      <c r="P17" s="329">
        <v>12.28967114481785</v>
      </c>
      <c r="Q17" s="329">
        <v>11.51677396456015</v>
      </c>
      <c r="R17" s="329">
        <v>10.73069971584772</v>
      </c>
      <c r="S17" s="329">
        <v>10.981290339289121</v>
      </c>
      <c r="T17" s="329">
        <v>11.62918520335608</v>
      </c>
      <c r="U17" s="329">
        <v>10.480751567757499</v>
      </c>
      <c r="V17" s="329">
        <v>9.0071593152848486</v>
      </c>
      <c r="W17" s="329">
        <v>10.7044953611754</v>
      </c>
      <c r="X17" s="329">
        <v>8.0885875094879225</v>
      </c>
      <c r="Y17" s="329">
        <v>7.4527431370281123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0.60097070689372123</v>
      </c>
      <c r="C19" s="230">
        <v>0.30597832135464798</v>
      </c>
      <c r="D19" s="230">
        <v>0.29740904733949342</v>
      </c>
      <c r="E19" s="230">
        <v>0.30712630850454192</v>
      </c>
      <c r="F19" s="230">
        <v>0.30431244276477082</v>
      </c>
      <c r="G19" s="230">
        <v>0.30659440251925052</v>
      </c>
      <c r="H19" s="230">
        <v>0.3014225230758788</v>
      </c>
      <c r="I19" s="230">
        <v>0.29662208080570018</v>
      </c>
      <c r="J19" s="230">
        <v>0.60798261959645217</v>
      </c>
      <c r="K19" s="230">
        <v>0.60284352647756856</v>
      </c>
      <c r="L19" s="230">
        <v>0.2921161246184148</v>
      </c>
      <c r="M19" s="230">
        <v>0</v>
      </c>
      <c r="N19" s="230">
        <v>0</v>
      </c>
      <c r="O19" s="230">
        <v>0.28979229697313807</v>
      </c>
      <c r="P19" s="230">
        <v>0</v>
      </c>
      <c r="Q19" s="230">
        <v>0.13339123077393239</v>
      </c>
      <c r="R19" s="230">
        <v>0.11305401332161601</v>
      </c>
      <c r="S19" s="230">
        <v>0.12514419125704451</v>
      </c>
      <c r="T19" s="230">
        <v>0.14530219518334861</v>
      </c>
      <c r="U19" s="230">
        <v>0.1277445043237429</v>
      </c>
      <c r="V19" s="230">
        <v>8.6769256145884183E-2</v>
      </c>
      <c r="W19" s="230">
        <v>0.100470733976708</v>
      </c>
      <c r="X19" s="230">
        <v>0.1155994848772222</v>
      </c>
      <c r="Y19" s="230">
        <v>0.1120523122402392</v>
      </c>
      <c r="DA19" s="71" t="s">
        <v>2407</v>
      </c>
    </row>
    <row r="20" spans="1:105" ht="12" customHeight="1" x14ac:dyDescent="0.25">
      <c r="A20" s="59" t="s">
        <v>159</v>
      </c>
      <c r="B20" s="230">
        <v>1.3725680303740491</v>
      </c>
      <c r="C20" s="230">
        <v>1.3972689467073529</v>
      </c>
      <c r="D20" s="230">
        <v>1.087814455516745</v>
      </c>
      <c r="E20" s="230">
        <v>1.1218176767051189</v>
      </c>
      <c r="F20" s="230">
        <v>1.389937808585467</v>
      </c>
      <c r="G20" s="230">
        <v>0.83992538409480832</v>
      </c>
      <c r="H20" s="230">
        <v>1.101743476694691</v>
      </c>
      <c r="I20" s="230">
        <v>1.0849276219308639</v>
      </c>
      <c r="J20" s="230">
        <v>1.3910547817736509</v>
      </c>
      <c r="K20" s="230">
        <v>1.103849502057388</v>
      </c>
      <c r="L20" s="230">
        <v>0.80377014768014576</v>
      </c>
      <c r="M20" s="230">
        <v>0</v>
      </c>
      <c r="N20" s="230">
        <v>0</v>
      </c>
      <c r="O20" s="230">
        <v>1.329213152774597</v>
      </c>
      <c r="P20" s="230">
        <v>1.33475130987602</v>
      </c>
      <c r="Q20" s="230">
        <v>0.2373097552186211</v>
      </c>
      <c r="R20" s="230">
        <v>0.14944156202340639</v>
      </c>
      <c r="S20" s="230">
        <v>0.1098276407114446</v>
      </c>
      <c r="T20" s="230">
        <v>0.18257017424235009</v>
      </c>
      <c r="U20" s="230">
        <v>0.1635955969598866</v>
      </c>
      <c r="V20" s="230">
        <v>0.16435618530207741</v>
      </c>
      <c r="W20" s="230">
        <v>0.14154864871563749</v>
      </c>
      <c r="X20" s="230">
        <v>3.7125934019676163E-2</v>
      </c>
      <c r="Y20" s="230">
        <v>9.9612917971545465E-4</v>
      </c>
      <c r="DA20" s="71" t="s">
        <v>2408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16.255065456931298</v>
      </c>
      <c r="C22" s="230">
        <v>17.82836105437039</v>
      </c>
      <c r="D22" s="230">
        <v>16.922426786166181</v>
      </c>
      <c r="E22" s="230">
        <v>16.39890312827205</v>
      </c>
      <c r="F22" s="230">
        <v>15.627807646966019</v>
      </c>
      <c r="G22" s="230">
        <v>14.81852533348335</v>
      </c>
      <c r="H22" s="230">
        <v>11.83705668991816</v>
      </c>
      <c r="I22" s="230">
        <v>11.448058724027041</v>
      </c>
      <c r="J22" s="230">
        <v>13.9248082602496</v>
      </c>
      <c r="K22" s="230">
        <v>13.59907423226082</v>
      </c>
      <c r="L22" s="230">
        <v>14.91347263161658</v>
      </c>
      <c r="M22" s="230">
        <v>9.4968678823136479</v>
      </c>
      <c r="N22" s="230">
        <v>10.476781491325189</v>
      </c>
      <c r="O22" s="230">
        <v>10.280032359567761</v>
      </c>
      <c r="P22" s="230">
        <v>10.95491983494183</v>
      </c>
      <c r="Q22" s="230">
        <v>11.1460729785676</v>
      </c>
      <c r="R22" s="230">
        <v>10.468204140502699</v>
      </c>
      <c r="S22" s="230">
        <v>10.74631850732063</v>
      </c>
      <c r="T22" s="230">
        <v>11.30131283393038</v>
      </c>
      <c r="U22" s="230">
        <v>10.189411466473871</v>
      </c>
      <c r="V22" s="230">
        <v>8.7560338738368877</v>
      </c>
      <c r="W22" s="230">
        <v>10.462475978483051</v>
      </c>
      <c r="X22" s="230">
        <v>7.9358620905910247</v>
      </c>
      <c r="Y22" s="230">
        <v>7.3396946956081566</v>
      </c>
      <c r="DA22" s="71" t="s">
        <v>2410</v>
      </c>
    </row>
    <row r="23" spans="1:105" ht="12" customHeight="1" x14ac:dyDescent="0.25">
      <c r="A23" s="60" t="s">
        <v>2411</v>
      </c>
      <c r="B23" s="329">
        <v>6.3057967364336456</v>
      </c>
      <c r="C23" s="329">
        <v>5.9824018355754962</v>
      </c>
      <c r="D23" s="329">
        <v>7.2373593392694664</v>
      </c>
      <c r="E23" s="329">
        <v>6.7943330486001177</v>
      </c>
      <c r="F23" s="329">
        <v>6.2815347711021747</v>
      </c>
      <c r="G23" s="329">
        <v>5.8016901217086767</v>
      </c>
      <c r="H23" s="329">
        <v>6.4945912863250834</v>
      </c>
      <c r="I23" s="329">
        <v>6.9308511602806213</v>
      </c>
      <c r="J23" s="329">
        <v>7.4661493457781436</v>
      </c>
      <c r="K23" s="329">
        <v>8.277133767020338</v>
      </c>
      <c r="L23" s="329">
        <v>7.8714053955271819</v>
      </c>
      <c r="M23" s="329">
        <v>7.1907321026045814</v>
      </c>
      <c r="N23" s="329">
        <v>6.0636587472860484</v>
      </c>
      <c r="O23" s="329">
        <v>6.1313094049854628</v>
      </c>
      <c r="P23" s="329">
        <v>6.0889101206121206</v>
      </c>
      <c r="Q23" s="329">
        <v>6.8549399692680462</v>
      </c>
      <c r="R23" s="329">
        <v>7.310505452183075</v>
      </c>
      <c r="S23" s="329">
        <v>7.3435903297455383</v>
      </c>
      <c r="T23" s="329">
        <v>8.7902644392329314</v>
      </c>
      <c r="U23" s="329">
        <v>8.7130839464256589</v>
      </c>
      <c r="V23" s="329">
        <v>8.202155546461297</v>
      </c>
      <c r="W23" s="329">
        <v>7.3658338934675553</v>
      </c>
      <c r="X23" s="329">
        <v>8.0540684207970674</v>
      </c>
      <c r="Y23" s="329">
        <v>6.8765990094453571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12.145576490478327</v>
      </c>
      <c r="C24" s="261">
        <f t="shared" si="1"/>
        <v>12.595199123660439</v>
      </c>
      <c r="D24" s="261">
        <f t="shared" si="1"/>
        <v>12.726835396938899</v>
      </c>
      <c r="E24" s="261">
        <f t="shared" si="1"/>
        <v>12.272981216955426</v>
      </c>
      <c r="F24" s="261">
        <f t="shared" si="1"/>
        <v>11.724518653735656</v>
      </c>
      <c r="G24" s="261">
        <f t="shared" si="1"/>
        <v>10.833295570412513</v>
      </c>
      <c r="H24" s="261">
        <f t="shared" si="1"/>
        <v>9.8886483726007306</v>
      </c>
      <c r="I24" s="261">
        <f t="shared" si="1"/>
        <v>9.9113726679285836</v>
      </c>
      <c r="J24" s="261">
        <f t="shared" si="1"/>
        <v>11.696811554036818</v>
      </c>
      <c r="K24" s="261">
        <f t="shared" si="1"/>
        <v>11.838320898189462</v>
      </c>
      <c r="L24" s="261">
        <f t="shared" si="1"/>
        <v>11.965889431844973</v>
      </c>
      <c r="M24" s="261">
        <f t="shared" si="1"/>
        <v>8.4190036375717909</v>
      </c>
      <c r="N24" s="261">
        <f t="shared" si="1"/>
        <v>8.3347438570871617</v>
      </c>
      <c r="O24" s="261">
        <f t="shared" si="1"/>
        <v>9.003532314353567</v>
      </c>
      <c r="P24" s="261">
        <f t="shared" si="1"/>
        <v>9.1889641140699947</v>
      </c>
      <c r="Q24" s="261">
        <f t="shared" si="1"/>
        <v>9.2440845332563999</v>
      </c>
      <c r="R24" s="261">
        <f t="shared" si="1"/>
        <v>9.0848196521983784</v>
      </c>
      <c r="S24" s="261">
        <f t="shared" si="1"/>
        <v>9.229263567780567</v>
      </c>
      <c r="T24" s="261">
        <f t="shared" si="1"/>
        <v>10.273756027734526</v>
      </c>
      <c r="U24" s="261">
        <f t="shared" si="1"/>
        <v>9.6476996993359254</v>
      </c>
      <c r="V24" s="261">
        <f t="shared" si="1"/>
        <v>8.6454773377341478</v>
      </c>
      <c r="W24" s="261">
        <f t="shared" si="1"/>
        <v>9.1152536255505971</v>
      </c>
      <c r="X24" s="261">
        <f t="shared" si="1"/>
        <v>8.0882535666574373</v>
      </c>
      <c r="Y24" s="261">
        <f t="shared" si="1"/>
        <v>7.1947854132963167</v>
      </c>
      <c r="DA24" s="70"/>
    </row>
    <row r="25" spans="1:105" ht="12" customHeight="1" x14ac:dyDescent="0.25">
      <c r="A25" s="60" t="s">
        <v>2414</v>
      </c>
      <c r="B25" s="262">
        <v>9.3357194397731096</v>
      </c>
      <c r="C25" s="262">
        <v>9.7553323265961023</v>
      </c>
      <c r="D25" s="262">
        <v>9.7178643146710826</v>
      </c>
      <c r="E25" s="262">
        <v>9.4108548096978257</v>
      </c>
      <c r="F25" s="262">
        <v>9.0024111901036772</v>
      </c>
      <c r="G25" s="262">
        <v>8.3255602921289409</v>
      </c>
      <c r="H25" s="262">
        <v>7.4790931825595433</v>
      </c>
      <c r="I25" s="262">
        <v>7.4529301423042273</v>
      </c>
      <c r="J25" s="262">
        <v>8.8678338850654033</v>
      </c>
      <c r="K25" s="262">
        <v>8.9125787168961228</v>
      </c>
      <c r="L25" s="262">
        <v>9.0316946517126127</v>
      </c>
      <c r="M25" s="262">
        <v>6.2187029150949931</v>
      </c>
      <c r="N25" s="262">
        <v>6.2407037083662349</v>
      </c>
      <c r="O25" s="262">
        <v>6.7680663481656032</v>
      </c>
      <c r="P25" s="262">
        <v>6.9260805566496</v>
      </c>
      <c r="Q25" s="262">
        <v>6.9076980185762578</v>
      </c>
      <c r="R25" s="262">
        <v>6.7395686976883979</v>
      </c>
      <c r="S25" s="262">
        <v>6.8540972867021992</v>
      </c>
      <c r="T25" s="262">
        <v>7.576722827869113</v>
      </c>
      <c r="U25" s="262">
        <v>7.0784507895341404</v>
      </c>
      <c r="V25" s="262">
        <v>6.3175728563117346</v>
      </c>
      <c r="W25" s="262">
        <v>6.7700480796611169</v>
      </c>
      <c r="X25" s="262">
        <v>5.8765960499176559</v>
      </c>
      <c r="Y25" s="262">
        <v>5.2503563835061327</v>
      </c>
      <c r="DA25" s="72" t="s">
        <v>2415</v>
      </c>
    </row>
    <row r="26" spans="1:105" ht="12" customHeight="1" x14ac:dyDescent="0.25">
      <c r="A26" s="60" t="s">
        <v>2416</v>
      </c>
      <c r="B26" s="262">
        <v>2.8098570507052179</v>
      </c>
      <c r="C26" s="262">
        <v>2.839866797064337</v>
      </c>
      <c r="D26" s="262">
        <v>3.008971082267816</v>
      </c>
      <c r="E26" s="262">
        <v>2.8621264072575991</v>
      </c>
      <c r="F26" s="262">
        <v>2.722107463631978</v>
      </c>
      <c r="G26" s="262">
        <v>2.507735278283572</v>
      </c>
      <c r="H26" s="262">
        <v>2.4095551900411869</v>
      </c>
      <c r="I26" s="262">
        <v>2.4584425256243558</v>
      </c>
      <c r="J26" s="262">
        <v>2.8289776689714148</v>
      </c>
      <c r="K26" s="262">
        <v>2.9257421812933382</v>
      </c>
      <c r="L26" s="262">
        <v>2.9341947801323598</v>
      </c>
      <c r="M26" s="262">
        <v>2.200300722476797</v>
      </c>
      <c r="N26" s="262">
        <v>2.0940401487209259</v>
      </c>
      <c r="O26" s="262">
        <v>2.2354659661879648</v>
      </c>
      <c r="P26" s="262">
        <v>2.2628835574203952</v>
      </c>
      <c r="Q26" s="262">
        <v>2.3363865146801421</v>
      </c>
      <c r="R26" s="262">
        <v>2.34525095450998</v>
      </c>
      <c r="S26" s="262">
        <v>2.3751662810783678</v>
      </c>
      <c r="T26" s="262">
        <v>2.6970331998654129</v>
      </c>
      <c r="U26" s="262">
        <v>2.569248909801785</v>
      </c>
      <c r="V26" s="262">
        <v>2.3279044814224128</v>
      </c>
      <c r="W26" s="262">
        <v>2.3452055458894812</v>
      </c>
      <c r="X26" s="262">
        <v>2.2116575167397818</v>
      </c>
      <c r="Y26" s="262">
        <v>1.9444290297901841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35.049144186618165</v>
      </c>
      <c r="C27" s="261">
        <f t="shared" si="2"/>
        <v>36.448585940011263</v>
      </c>
      <c r="D27" s="261">
        <f t="shared" si="2"/>
        <v>36.492870897559825</v>
      </c>
      <c r="E27" s="261">
        <f t="shared" si="2"/>
        <v>35.174543088688338</v>
      </c>
      <c r="F27" s="261">
        <f t="shared" si="2"/>
        <v>33.719418099169197</v>
      </c>
      <c r="G27" s="261">
        <f t="shared" si="2"/>
        <v>31.095336059722968</v>
      </c>
      <c r="H27" s="261">
        <f t="shared" si="2"/>
        <v>28.192591394305445</v>
      </c>
      <c r="I27" s="261">
        <f t="shared" si="2"/>
        <v>28.229227981491761</v>
      </c>
      <c r="J27" s="261">
        <f t="shared" si="2"/>
        <v>33.414278581996925</v>
      </c>
      <c r="K27" s="261">
        <f t="shared" si="2"/>
        <v>33.689858611165874</v>
      </c>
      <c r="L27" s="261">
        <f t="shared" si="2"/>
        <v>34.115377570631892</v>
      </c>
      <c r="M27" s="261">
        <f t="shared" si="2"/>
        <v>23.839428549883188</v>
      </c>
      <c r="N27" s="261">
        <f t="shared" si="2"/>
        <v>23.629200340873187</v>
      </c>
      <c r="O27" s="261">
        <f t="shared" si="2"/>
        <v>25.757638877572798</v>
      </c>
      <c r="P27" s="261">
        <f t="shared" si="2"/>
        <v>26.255116093471401</v>
      </c>
      <c r="Q27" s="261">
        <f t="shared" si="2"/>
        <v>26.245305619754568</v>
      </c>
      <c r="R27" s="261">
        <f t="shared" si="2"/>
        <v>25.773150240043989</v>
      </c>
      <c r="S27" s="261">
        <f t="shared" si="2"/>
        <v>26.178400955763799</v>
      </c>
      <c r="T27" s="261">
        <f t="shared" si="2"/>
        <v>29.170642346555709</v>
      </c>
      <c r="U27" s="261">
        <f t="shared" si="2"/>
        <v>27.419765020261661</v>
      </c>
      <c r="V27" s="261">
        <f t="shared" si="2"/>
        <v>24.58473551678021</v>
      </c>
      <c r="W27" s="261">
        <f t="shared" si="2"/>
        <v>25.814756078061379</v>
      </c>
      <c r="X27" s="261">
        <f t="shared" si="2"/>
        <v>23.060937043264268</v>
      </c>
      <c r="Y27" s="261">
        <f t="shared" si="2"/>
        <v>20.470488780676387</v>
      </c>
      <c r="DA27" s="70"/>
    </row>
    <row r="28" spans="1:105" ht="12" customHeight="1" x14ac:dyDescent="0.25">
      <c r="A28" s="60" t="s">
        <v>2419</v>
      </c>
      <c r="B28" s="329">
        <v>26.040863134570099</v>
      </c>
      <c r="C28" s="329">
        <v>27.902297603474839</v>
      </c>
      <c r="D28" s="329">
        <v>26.153786127174879</v>
      </c>
      <c r="E28" s="329">
        <v>25.468353019259599</v>
      </c>
      <c r="F28" s="329">
        <v>24.74579699759466</v>
      </c>
      <c r="G28" s="329">
        <v>22.807207314424861</v>
      </c>
      <c r="H28" s="329">
        <v>18.914603842412468</v>
      </c>
      <c r="I28" s="329">
        <v>18.32801203823373</v>
      </c>
      <c r="J28" s="329">
        <v>22.748350945171008</v>
      </c>
      <c r="K28" s="329">
        <v>21.86538180113682</v>
      </c>
      <c r="L28" s="329">
        <v>22.870512719878771</v>
      </c>
      <c r="M28" s="329">
        <v>13.56695411759093</v>
      </c>
      <c r="N28" s="329">
        <v>14.966830701893119</v>
      </c>
      <c r="O28" s="329">
        <v>16.99862544187928</v>
      </c>
      <c r="P28" s="329">
        <v>17.55667306402551</v>
      </c>
      <c r="Q28" s="329">
        <v>16.452534235085931</v>
      </c>
      <c r="R28" s="329">
        <v>15.3295710226396</v>
      </c>
      <c r="S28" s="329">
        <v>15.68755762755589</v>
      </c>
      <c r="T28" s="329">
        <v>16.613121719080102</v>
      </c>
      <c r="U28" s="329">
        <v>14.97250223965357</v>
      </c>
      <c r="V28" s="329">
        <v>12.867370450406931</v>
      </c>
      <c r="W28" s="329">
        <v>15.292136230250581</v>
      </c>
      <c r="X28" s="329">
        <v>11.55512501355417</v>
      </c>
      <c r="Y28" s="329">
        <v>10.64677591004016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0.85852958127674472</v>
      </c>
      <c r="C30" s="230">
        <v>0.43711188764949721</v>
      </c>
      <c r="D30" s="230">
        <v>0.42487006762784768</v>
      </c>
      <c r="E30" s="230">
        <v>0.43875186929220278</v>
      </c>
      <c r="F30" s="230">
        <v>0.43473206109252971</v>
      </c>
      <c r="G30" s="230">
        <v>0.4379920035989292</v>
      </c>
      <c r="H30" s="230">
        <v>0.43060360439411272</v>
      </c>
      <c r="I30" s="230">
        <v>0.42374582972242902</v>
      </c>
      <c r="J30" s="230">
        <v>0.86854659942350299</v>
      </c>
      <c r="K30" s="230">
        <v>0.86120503782509794</v>
      </c>
      <c r="L30" s="230">
        <v>0.41730874945487828</v>
      </c>
      <c r="M30" s="230">
        <v>0</v>
      </c>
      <c r="N30" s="230">
        <v>0</v>
      </c>
      <c r="O30" s="230">
        <v>0.41398899567591152</v>
      </c>
      <c r="P30" s="230">
        <v>0</v>
      </c>
      <c r="Q30" s="230">
        <v>0.19055890110561771</v>
      </c>
      <c r="R30" s="230">
        <v>0.16150573331659429</v>
      </c>
      <c r="S30" s="230">
        <v>0.1787774160814922</v>
      </c>
      <c r="T30" s="230">
        <v>0.20757456454764081</v>
      </c>
      <c r="U30" s="230">
        <v>0.18249214903391839</v>
      </c>
      <c r="V30" s="230">
        <v>0.123956080208406</v>
      </c>
      <c r="W30" s="230">
        <v>0.1435296199667257</v>
      </c>
      <c r="X30" s="230">
        <v>0.1651421212531746</v>
      </c>
      <c r="Y30" s="230">
        <v>0.1600747317717704</v>
      </c>
      <c r="DA30" s="71" t="s">
        <v>2422</v>
      </c>
    </row>
    <row r="31" spans="1:105" ht="12" customHeight="1" x14ac:dyDescent="0.25">
      <c r="A31" s="59" t="s">
        <v>159</v>
      </c>
      <c r="B31" s="230">
        <v>1.9608114719629259</v>
      </c>
      <c r="C31" s="230">
        <v>1.996098495296218</v>
      </c>
      <c r="D31" s="230">
        <v>1.5540206507382071</v>
      </c>
      <c r="E31" s="230">
        <v>1.602596681007314</v>
      </c>
      <c r="F31" s="230">
        <v>1.985625440836382</v>
      </c>
      <c r="G31" s="230">
        <v>1.1998934058497259</v>
      </c>
      <c r="H31" s="230">
        <v>1.573919252420988</v>
      </c>
      <c r="I31" s="230">
        <v>1.5498966027583769</v>
      </c>
      <c r="J31" s="230">
        <v>1.987221116819502</v>
      </c>
      <c r="K31" s="230">
        <v>1.576927860081982</v>
      </c>
      <c r="L31" s="230">
        <v>1.1482430681144939</v>
      </c>
      <c r="M31" s="230">
        <v>0</v>
      </c>
      <c r="N31" s="230">
        <v>0</v>
      </c>
      <c r="O31" s="230">
        <v>1.8988759325351381</v>
      </c>
      <c r="P31" s="230">
        <v>1.9067875855371721</v>
      </c>
      <c r="Q31" s="230">
        <v>0.33901393602660151</v>
      </c>
      <c r="R31" s="230">
        <v>0.21348794574772351</v>
      </c>
      <c r="S31" s="230">
        <v>0.15689662958777811</v>
      </c>
      <c r="T31" s="230">
        <v>0.26081453463192872</v>
      </c>
      <c r="U31" s="230">
        <v>0.2337079956569808</v>
      </c>
      <c r="V31" s="230">
        <v>0.2347945504315391</v>
      </c>
      <c r="W31" s="230">
        <v>0.20221235530805351</v>
      </c>
      <c r="X31" s="230">
        <v>5.3037048599537381E-2</v>
      </c>
      <c r="Y31" s="230">
        <v>1.423041685307792E-3</v>
      </c>
      <c r="DA31" s="71" t="s">
        <v>2423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23.221522081330431</v>
      </c>
      <c r="C33" s="230">
        <v>25.469087220529119</v>
      </c>
      <c r="D33" s="230">
        <v>24.174895408808819</v>
      </c>
      <c r="E33" s="230">
        <v>23.427004468960082</v>
      </c>
      <c r="F33" s="230">
        <v>22.325439495665741</v>
      </c>
      <c r="G33" s="230">
        <v>21.169321904976211</v>
      </c>
      <c r="H33" s="230">
        <v>16.910080985597371</v>
      </c>
      <c r="I33" s="230">
        <v>16.354369605752922</v>
      </c>
      <c r="J33" s="230">
        <v>19.892583228928</v>
      </c>
      <c r="K33" s="230">
        <v>19.427248903229739</v>
      </c>
      <c r="L33" s="230">
        <v>21.3049609023094</v>
      </c>
      <c r="M33" s="230">
        <v>13.56695411759093</v>
      </c>
      <c r="N33" s="230">
        <v>14.966830701893119</v>
      </c>
      <c r="O33" s="230">
        <v>14.68576051366823</v>
      </c>
      <c r="P33" s="230">
        <v>15.649885478488329</v>
      </c>
      <c r="Q33" s="230">
        <v>15.922961397953721</v>
      </c>
      <c r="R33" s="230">
        <v>14.954577343575281</v>
      </c>
      <c r="S33" s="230">
        <v>15.35188358188662</v>
      </c>
      <c r="T33" s="230">
        <v>16.14473261990053</v>
      </c>
      <c r="U33" s="230">
        <v>14.556302094962669</v>
      </c>
      <c r="V33" s="230">
        <v>12.508619819766979</v>
      </c>
      <c r="W33" s="230">
        <v>14.9463942549758</v>
      </c>
      <c r="X33" s="230">
        <v>11.336945843701461</v>
      </c>
      <c r="Y33" s="230">
        <v>10.48527813658308</v>
      </c>
      <c r="DA33" s="71" t="s">
        <v>2425</v>
      </c>
    </row>
    <row r="34" spans="1:105" ht="12" customHeight="1" x14ac:dyDescent="0.25">
      <c r="A34" s="60" t="s">
        <v>2426</v>
      </c>
      <c r="B34" s="329">
        <v>9.0082810520480656</v>
      </c>
      <c r="C34" s="329">
        <v>8.5462883365364224</v>
      </c>
      <c r="D34" s="329">
        <v>10.33908477038495</v>
      </c>
      <c r="E34" s="329">
        <v>9.7061900694287395</v>
      </c>
      <c r="F34" s="329">
        <v>8.9736211015745351</v>
      </c>
      <c r="G34" s="329">
        <v>8.2881287452981063</v>
      </c>
      <c r="H34" s="329">
        <v>9.2779875518929771</v>
      </c>
      <c r="I34" s="329">
        <v>9.9012159432580322</v>
      </c>
      <c r="J34" s="329">
        <v>10.66592763682592</v>
      </c>
      <c r="K34" s="329">
        <v>11.824476810029051</v>
      </c>
      <c r="L34" s="329">
        <v>11.244864850753119</v>
      </c>
      <c r="M34" s="329">
        <v>10.27247443229226</v>
      </c>
      <c r="N34" s="329">
        <v>8.6623696389800671</v>
      </c>
      <c r="O34" s="329">
        <v>8.7590134356935181</v>
      </c>
      <c r="P34" s="329">
        <v>8.6984430294458903</v>
      </c>
      <c r="Q34" s="329">
        <v>9.7927713846686348</v>
      </c>
      <c r="R34" s="329">
        <v>10.443579217404389</v>
      </c>
      <c r="S34" s="329">
        <v>10.490843328207911</v>
      </c>
      <c r="T34" s="329">
        <v>12.557520627475609</v>
      </c>
      <c r="U34" s="329">
        <v>12.44726278060809</v>
      </c>
      <c r="V34" s="329">
        <v>11.717365066373279</v>
      </c>
      <c r="W34" s="329">
        <v>10.5226198478108</v>
      </c>
      <c r="X34" s="329">
        <v>11.5058120297101</v>
      </c>
      <c r="Y34" s="329">
        <v>9.8237128706362267</v>
      </c>
      <c r="DA34" s="72" t="s">
        <v>2427</v>
      </c>
    </row>
    <row r="35" spans="1:105" ht="12" customHeight="1" x14ac:dyDescent="0.25">
      <c r="A35" s="57" t="s">
        <v>2428</v>
      </c>
      <c r="B35" s="261">
        <v>21.360072356523069</v>
      </c>
      <c r="C35" s="261">
        <v>22.66990699596559</v>
      </c>
      <c r="D35" s="261">
        <v>22.201360864643949</v>
      </c>
      <c r="E35" s="261">
        <v>22.711501062408669</v>
      </c>
      <c r="F35" s="261">
        <v>21.21565073416151</v>
      </c>
      <c r="G35" s="261">
        <v>19.873267925896691</v>
      </c>
      <c r="H35" s="261">
        <v>18.17478461489101</v>
      </c>
      <c r="I35" s="261">
        <v>17.895713283518411</v>
      </c>
      <c r="J35" s="261">
        <v>21.76761065088564</v>
      </c>
      <c r="K35" s="261">
        <v>22.04343436309372</v>
      </c>
      <c r="L35" s="261">
        <v>20.709050423370201</v>
      </c>
      <c r="M35" s="261">
        <v>14.427394512778021</v>
      </c>
      <c r="N35" s="261">
        <v>14.174502839245021</v>
      </c>
      <c r="O35" s="261">
        <v>15.52068888734812</v>
      </c>
      <c r="P35" s="261">
        <v>15.83111060504657</v>
      </c>
      <c r="Q35" s="261">
        <v>15.747762724665661</v>
      </c>
      <c r="R35" s="261">
        <v>15.37678456573992</v>
      </c>
      <c r="S35" s="261">
        <v>15.63325793952496</v>
      </c>
      <c r="T35" s="261">
        <v>17.28201159875287</v>
      </c>
      <c r="U35" s="261">
        <v>16.195338642455589</v>
      </c>
      <c r="V35" s="261">
        <v>14.703838012837769</v>
      </c>
      <c r="W35" s="261">
        <v>15.907825942239</v>
      </c>
      <c r="X35" s="261">
        <v>13.50431634202072</v>
      </c>
      <c r="Y35" s="261">
        <v>12.053029686493939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0.69948509443923479</v>
      </c>
      <c r="C38" s="229">
        <v>0.33635949004381621</v>
      </c>
      <c r="D38" s="229">
        <v>0.35717058408070801</v>
      </c>
      <c r="E38" s="229">
        <v>0.33357152124802969</v>
      </c>
      <c r="F38" s="229">
        <v>0.34040519518677798</v>
      </c>
      <c r="G38" s="229">
        <v>0.33486329292525402</v>
      </c>
      <c r="H38" s="229">
        <v>0.34742357157129272</v>
      </c>
      <c r="I38" s="229">
        <v>0.35908178851743627</v>
      </c>
      <c r="J38" s="229">
        <v>0.68245616360167405</v>
      </c>
      <c r="K38" s="229">
        <v>0.69493681830670284</v>
      </c>
      <c r="L38" s="229">
        <v>0.37002482497213379</v>
      </c>
      <c r="M38" s="229">
        <v>0</v>
      </c>
      <c r="N38" s="229">
        <v>0</v>
      </c>
      <c r="O38" s="229">
        <v>0.37566840639807042</v>
      </c>
      <c r="P38" s="229">
        <v>0</v>
      </c>
      <c r="Q38" s="229">
        <v>0.18017712520710449</v>
      </c>
      <c r="R38" s="229">
        <v>0.1594041398581876</v>
      </c>
      <c r="S38" s="229">
        <v>0.17535612266535791</v>
      </c>
      <c r="T38" s="229">
        <v>0.21281541567355619</v>
      </c>
      <c r="U38" s="229">
        <v>0.19277280493704929</v>
      </c>
      <c r="V38" s="229">
        <v>0.13149306433163921</v>
      </c>
      <c r="W38" s="229">
        <v>0.13493343796943241</v>
      </c>
      <c r="X38" s="229">
        <v>0.18563844545340899</v>
      </c>
      <c r="Y38" s="229">
        <v>0.17473452089868571</v>
      </c>
      <c r="DA38" s="73" t="s">
        <v>2432</v>
      </c>
    </row>
    <row r="39" spans="1:105" ht="12" customHeight="1" x14ac:dyDescent="0.25">
      <c r="A39" s="46" t="s">
        <v>159</v>
      </c>
      <c r="B39" s="229">
        <v>1.597566848662147</v>
      </c>
      <c r="C39" s="229">
        <v>1.5360064343375599</v>
      </c>
      <c r="D39" s="229">
        <v>1.3064004875575921</v>
      </c>
      <c r="E39" s="229">
        <v>1.218412160141999</v>
      </c>
      <c r="F39" s="229">
        <v>1.5547903553675939</v>
      </c>
      <c r="G39" s="229">
        <v>0.91736893308688627</v>
      </c>
      <c r="H39" s="229">
        <v>1.2698840475576729</v>
      </c>
      <c r="I39" s="229">
        <v>1.3133808172227519</v>
      </c>
      <c r="J39" s="229">
        <v>1.5614490926716449</v>
      </c>
      <c r="K39" s="229">
        <v>1.272478889060016</v>
      </c>
      <c r="L39" s="229">
        <v>1.018139305393289</v>
      </c>
      <c r="M39" s="229">
        <v>0</v>
      </c>
      <c r="N39" s="229">
        <v>0</v>
      </c>
      <c r="O39" s="229">
        <v>1.7231078675375331</v>
      </c>
      <c r="P39" s="229">
        <v>1.7115994124642939</v>
      </c>
      <c r="Q39" s="229">
        <v>0.32054423091243123</v>
      </c>
      <c r="R39" s="229">
        <v>0.21070993371670441</v>
      </c>
      <c r="S39" s="229">
        <v>0.15389407245507161</v>
      </c>
      <c r="T39" s="229">
        <v>0.26739959070784841</v>
      </c>
      <c r="U39" s="229">
        <v>0.24687388524663809</v>
      </c>
      <c r="V39" s="229">
        <v>0.24907091989924829</v>
      </c>
      <c r="W39" s="229">
        <v>0.1901015853587403</v>
      </c>
      <c r="X39" s="229">
        <v>5.9619648692539433E-2</v>
      </c>
      <c r="Y39" s="229">
        <v>1.55336513357798E-3</v>
      </c>
      <c r="DA39" s="73" t="s">
        <v>2433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0.98400687875212756</v>
      </c>
      <c r="D41" s="229">
        <v>0</v>
      </c>
      <c r="E41" s="229">
        <v>2.0588134135507952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2.058813413539176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6.3628546859905329E-3</v>
      </c>
      <c r="X41" s="229">
        <v>0</v>
      </c>
      <c r="Y41" s="229">
        <v>0</v>
      </c>
      <c r="DA41" s="73" t="s">
        <v>2435</v>
      </c>
    </row>
    <row r="42" spans="1:105" ht="12" customHeight="1" x14ac:dyDescent="0.25">
      <c r="A42" s="46" t="s">
        <v>35</v>
      </c>
      <c r="B42" s="229">
        <v>18.919684213940052</v>
      </c>
      <c r="C42" s="229">
        <v>19.598572885869459</v>
      </c>
      <c r="D42" s="229">
        <v>20.32282848604309</v>
      </c>
      <c r="E42" s="229">
        <v>17.81093612570114</v>
      </c>
      <c r="F42" s="229">
        <v>17.48133222577103</v>
      </c>
      <c r="G42" s="229">
        <v>16.184836215837191</v>
      </c>
      <c r="H42" s="229">
        <v>13.643547503143861</v>
      </c>
      <c r="I42" s="229">
        <v>13.85867630120566</v>
      </c>
      <c r="J42" s="229">
        <v>15.63049817194856</v>
      </c>
      <c r="K42" s="229">
        <v>15.67653456296282</v>
      </c>
      <c r="L42" s="229">
        <v>18.890963679081899</v>
      </c>
      <c r="M42" s="229">
        <v>13.448116782787199</v>
      </c>
      <c r="N42" s="229">
        <v>14.05507033709898</v>
      </c>
      <c r="O42" s="229">
        <v>13.326383808598569</v>
      </c>
      <c r="P42" s="229">
        <v>14.04788608510265</v>
      </c>
      <c r="Q42" s="229">
        <v>15.05546785178444</v>
      </c>
      <c r="R42" s="229">
        <v>14.759980896296939</v>
      </c>
      <c r="S42" s="229">
        <v>15.05809200924174</v>
      </c>
      <c r="T42" s="229">
        <v>16.55235549177311</v>
      </c>
      <c r="U42" s="229">
        <v>15.376328237744961</v>
      </c>
      <c r="V42" s="229">
        <v>13.26918976378778</v>
      </c>
      <c r="W42" s="229">
        <v>14.05123459908835</v>
      </c>
      <c r="X42" s="229">
        <v>12.74401095640382</v>
      </c>
      <c r="Y42" s="229">
        <v>11.44552941870624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2438</v>
      </c>
    </row>
    <row r="45" spans="1:105" ht="12" customHeight="1" x14ac:dyDescent="0.25">
      <c r="A45" s="46" t="s">
        <v>39</v>
      </c>
      <c r="B45" s="229">
        <v>0.1433361994816417</v>
      </c>
      <c r="C45" s="229">
        <v>0.2149613069626283</v>
      </c>
      <c r="D45" s="229">
        <v>0.21496130696256971</v>
      </c>
      <c r="E45" s="229">
        <v>1.2897678417667029</v>
      </c>
      <c r="F45" s="229">
        <v>1.839122957836107</v>
      </c>
      <c r="G45" s="229">
        <v>2.4361994840473602</v>
      </c>
      <c r="H45" s="229">
        <v>2.9139294926181818</v>
      </c>
      <c r="I45" s="229">
        <v>2.364574376572564</v>
      </c>
      <c r="J45" s="229">
        <v>3.8932072226637549</v>
      </c>
      <c r="K45" s="229">
        <v>2.3406706792250032</v>
      </c>
      <c r="L45" s="229">
        <v>0.42992261392288511</v>
      </c>
      <c r="M45" s="229">
        <v>0.97927772999081497</v>
      </c>
      <c r="N45" s="229">
        <v>0.1194325021460476</v>
      </c>
      <c r="O45" s="229">
        <v>9.5528804813946794E-2</v>
      </c>
      <c r="P45" s="229">
        <v>7.1625107479630412E-2</v>
      </c>
      <c r="Q45" s="229">
        <v>0.19157351676168749</v>
      </c>
      <c r="R45" s="229">
        <v>0.24668959586808881</v>
      </c>
      <c r="S45" s="229">
        <v>0.2459157351627875</v>
      </c>
      <c r="T45" s="229">
        <v>0.24944110059835581</v>
      </c>
      <c r="U45" s="229">
        <v>0.37936371452693712</v>
      </c>
      <c r="V45" s="229">
        <v>1.0540842648191</v>
      </c>
      <c r="W45" s="229">
        <v>1.5251934651364869</v>
      </c>
      <c r="X45" s="229">
        <v>0.51504729147094253</v>
      </c>
      <c r="Y45" s="229">
        <v>0.43121238175543902</v>
      </c>
      <c r="DA45" s="73" t="s">
        <v>2439</v>
      </c>
    </row>
    <row r="46" spans="1:105" ht="12" customHeight="1" x14ac:dyDescent="0.25">
      <c r="A46" s="57" t="s">
        <v>2440</v>
      </c>
      <c r="B46" s="261">
        <v>13.22285670920102</v>
      </c>
      <c r="C46" s="261">
        <v>13.36407904500863</v>
      </c>
      <c r="D46" s="261">
        <v>14.15986391655443</v>
      </c>
      <c r="E46" s="261">
        <v>13.468830151800461</v>
      </c>
      <c r="F46" s="261">
        <v>12.80991747591519</v>
      </c>
      <c r="G46" s="261">
        <v>11.801107191922689</v>
      </c>
      <c r="H46" s="261">
        <v>11.33908324725264</v>
      </c>
      <c r="I46" s="261">
        <v>11.56914129705579</v>
      </c>
      <c r="J46" s="261">
        <v>13.312836089277241</v>
      </c>
      <c r="K46" s="261">
        <v>13.76819850020394</v>
      </c>
      <c r="L46" s="261">
        <v>13.80797543591699</v>
      </c>
      <c r="M46" s="261">
        <v>10.35435634106728</v>
      </c>
      <c r="N46" s="261">
        <v>9.8543065822161182</v>
      </c>
      <c r="O46" s="261">
        <v>10.51983984088454</v>
      </c>
      <c r="P46" s="261">
        <v>10.64886379962538</v>
      </c>
      <c r="Q46" s="261">
        <v>10.994760069083011</v>
      </c>
      <c r="R46" s="261">
        <v>11.03647508004696</v>
      </c>
      <c r="S46" s="261">
        <v>11.17725308742761</v>
      </c>
      <c r="T46" s="261">
        <v>12.69192094054311</v>
      </c>
      <c r="U46" s="261">
        <v>12.09058310494957</v>
      </c>
      <c r="V46" s="261">
        <v>10.954844618458409</v>
      </c>
      <c r="W46" s="261">
        <v>11.036261392421091</v>
      </c>
      <c r="X46" s="261">
        <v>10.407800078775439</v>
      </c>
      <c r="Y46" s="261">
        <v>9.1502542578361581</v>
      </c>
      <c r="DA46" s="70" t="s">
        <v>2441</v>
      </c>
    </row>
    <row r="47" spans="1:105" ht="12" customHeight="1" x14ac:dyDescent="0.25">
      <c r="A47" s="41" t="s">
        <v>2442</v>
      </c>
      <c r="B47" s="350">
        <v>8.9539325315651759</v>
      </c>
      <c r="C47" s="350">
        <v>9.0495620384546758</v>
      </c>
      <c r="D47" s="350">
        <v>9.5884322845871246</v>
      </c>
      <c r="E47" s="350">
        <v>9.1204948454454726</v>
      </c>
      <c r="F47" s="350">
        <v>8.6743083840914466</v>
      </c>
      <c r="G47" s="350">
        <v>7.9911867698541412</v>
      </c>
      <c r="H47" s="350">
        <v>7.6783246312464906</v>
      </c>
      <c r="I47" s="350">
        <v>7.8341097464892098</v>
      </c>
      <c r="J47" s="350">
        <v>9.0148625799013935</v>
      </c>
      <c r="K47" s="350">
        <v>9.32321382309466</v>
      </c>
      <c r="L47" s="350">
        <v>9.3501490010610926</v>
      </c>
      <c r="M47" s="350">
        <v>7.0115112130941704</v>
      </c>
      <c r="N47" s="350">
        <v>6.6728996784124748</v>
      </c>
      <c r="O47" s="350">
        <v>7.1235693050055797</v>
      </c>
      <c r="P47" s="350">
        <v>7.2109386115728276</v>
      </c>
      <c r="Q47" s="350">
        <v>7.4451642352603749</v>
      </c>
      <c r="R47" s="350">
        <v>7.4734117918919747</v>
      </c>
      <c r="S47" s="350">
        <v>7.5687404192631966</v>
      </c>
      <c r="T47" s="350">
        <v>8.5944063598983824</v>
      </c>
      <c r="U47" s="350">
        <v>8.1872070286952123</v>
      </c>
      <c r="V47" s="350">
        <v>7.4181352611347613</v>
      </c>
      <c r="W47" s="350">
        <v>7.4732670921022857</v>
      </c>
      <c r="X47" s="350">
        <v>7.0477009436643101</v>
      </c>
      <c r="Y47" s="350">
        <v>6.1961466476696412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0.99999999999999989</v>
      </c>
      <c r="C51" s="232">
        <f t="shared" si="3"/>
        <v>1.0000000000000002</v>
      </c>
      <c r="D51" s="232">
        <f t="shared" si="3"/>
        <v>1.0000000000000002</v>
      </c>
      <c r="E51" s="232">
        <f t="shared" si="3"/>
        <v>0.99999999999999989</v>
      </c>
      <c r="F51" s="232">
        <f t="shared" si="3"/>
        <v>0.99999999999999989</v>
      </c>
      <c r="G51" s="232">
        <f t="shared" si="3"/>
        <v>1</v>
      </c>
      <c r="H51" s="232">
        <f t="shared" si="3"/>
        <v>0.99999999999999956</v>
      </c>
      <c r="I51" s="232">
        <f t="shared" si="3"/>
        <v>1.0000000000000004</v>
      </c>
      <c r="J51" s="232">
        <f t="shared" si="3"/>
        <v>0.99999999999999978</v>
      </c>
      <c r="K51" s="232">
        <f t="shared" si="3"/>
        <v>1</v>
      </c>
      <c r="L51" s="232">
        <f t="shared" si="3"/>
        <v>0.99999999999999989</v>
      </c>
      <c r="M51" s="232">
        <f t="shared" si="3"/>
        <v>1.0000000000000002</v>
      </c>
      <c r="N51" s="232">
        <f t="shared" si="3"/>
        <v>1</v>
      </c>
      <c r="O51" s="232">
        <f t="shared" si="3"/>
        <v>1.0000000000000002</v>
      </c>
      <c r="P51" s="232">
        <f t="shared" si="3"/>
        <v>0.99999999999999956</v>
      </c>
      <c r="Q51" s="232">
        <f t="shared" si="3"/>
        <v>0.99999999999999967</v>
      </c>
      <c r="R51" s="232">
        <f t="shared" si="3"/>
        <v>1.0000000000000004</v>
      </c>
      <c r="S51" s="232">
        <f t="shared" si="3"/>
        <v>1</v>
      </c>
      <c r="T51" s="232">
        <f t="shared" si="3"/>
        <v>1.0000000000000002</v>
      </c>
      <c r="U51" s="232">
        <f t="shared" si="3"/>
        <v>0.99999999999999944</v>
      </c>
      <c r="V51" s="232">
        <f t="shared" si="3"/>
        <v>1</v>
      </c>
      <c r="W51" s="232">
        <f t="shared" si="3"/>
        <v>1</v>
      </c>
      <c r="X51" s="232">
        <f t="shared" si="3"/>
        <v>1.0000000000000002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2.0707889492227759E-2</v>
      </c>
      <c r="C52" s="299">
        <f t="shared" si="4"/>
        <v>2.0217238105253218E-2</v>
      </c>
      <c r="D52" s="299">
        <f t="shared" si="4"/>
        <v>2.1126501152229565E-2</v>
      </c>
      <c r="E52" s="299">
        <f t="shared" si="4"/>
        <v>2.0721432851752784E-2</v>
      </c>
      <c r="F52" s="299">
        <f t="shared" si="4"/>
        <v>2.0697770566669289E-2</v>
      </c>
      <c r="G52" s="299">
        <f t="shared" si="4"/>
        <v>2.0625447630046936E-2</v>
      </c>
      <c r="H52" s="299">
        <f t="shared" si="4"/>
        <v>2.1466643057663284E-2</v>
      </c>
      <c r="I52" s="299">
        <f t="shared" si="4"/>
        <v>2.1815060199385113E-2</v>
      </c>
      <c r="J52" s="299">
        <f t="shared" si="4"/>
        <v>2.1289121062685056E-2</v>
      </c>
      <c r="K52" s="299">
        <f t="shared" si="4"/>
        <v>2.1657977265146591E-2</v>
      </c>
      <c r="L52" s="299">
        <f t="shared" si="4"/>
        <v>2.1773161982002024E-2</v>
      </c>
      <c r="M52" s="299">
        <f t="shared" si="4"/>
        <v>2.2882196296907562E-2</v>
      </c>
      <c r="N52" s="299">
        <f t="shared" si="4"/>
        <v>2.2269694690598755E-2</v>
      </c>
      <c r="O52" s="299">
        <f t="shared" si="4"/>
        <v>2.1946280333648045E-2</v>
      </c>
      <c r="P52" s="299">
        <f t="shared" si="4"/>
        <v>2.1831640548585763E-2</v>
      </c>
      <c r="Q52" s="299">
        <f t="shared" si="4"/>
        <v>2.2343568290679711E-2</v>
      </c>
      <c r="R52" s="299">
        <f t="shared" si="4"/>
        <v>2.2709500384880461E-2</v>
      </c>
      <c r="S52" s="299">
        <f t="shared" si="4"/>
        <v>2.2659353386224278E-2</v>
      </c>
      <c r="T52" s="299">
        <f t="shared" si="4"/>
        <v>2.2990324173421457E-2</v>
      </c>
      <c r="U52" s="299">
        <f t="shared" si="4"/>
        <v>2.321783411628443E-2</v>
      </c>
      <c r="V52" s="299">
        <f t="shared" si="4"/>
        <v>2.3344728006633782E-2</v>
      </c>
      <c r="W52" s="299">
        <f t="shared" si="4"/>
        <v>2.2567217934805508E-2</v>
      </c>
      <c r="X52" s="299">
        <f t="shared" si="4"/>
        <v>2.3631422065099127E-2</v>
      </c>
      <c r="Y52" s="299">
        <f t="shared" si="4"/>
        <v>2.3451704689799506E-2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2.8162729709429755E-2</v>
      </c>
      <c r="C53" s="233">
        <f t="shared" si="5"/>
        <v>2.7495443823144367E-2</v>
      </c>
      <c r="D53" s="233">
        <f t="shared" si="5"/>
        <v>2.8732041567032206E-2</v>
      </c>
      <c r="E53" s="233">
        <f t="shared" si="5"/>
        <v>2.8181148678383804E-2</v>
      </c>
      <c r="F53" s="233">
        <f t="shared" si="5"/>
        <v>2.8148967970670236E-2</v>
      </c>
      <c r="G53" s="233">
        <f t="shared" si="5"/>
        <v>2.8050608776863835E-2</v>
      </c>
      <c r="H53" s="233">
        <f t="shared" si="5"/>
        <v>2.9194634558422066E-2</v>
      </c>
      <c r="I53" s="233">
        <f t="shared" si="5"/>
        <v>2.9668481871163756E-2</v>
      </c>
      <c r="J53" s="233">
        <f t="shared" si="5"/>
        <v>2.8953204645251671E-2</v>
      </c>
      <c r="K53" s="233">
        <f t="shared" si="5"/>
        <v>2.9454849080599362E-2</v>
      </c>
      <c r="L53" s="233">
        <f t="shared" si="5"/>
        <v>2.9611500295522748E-2</v>
      </c>
      <c r="M53" s="233">
        <f t="shared" si="5"/>
        <v>3.1119786963794308E-2</v>
      </c>
      <c r="N53" s="233">
        <f t="shared" si="5"/>
        <v>3.0286784779214305E-2</v>
      </c>
      <c r="O53" s="233">
        <f t="shared" si="5"/>
        <v>2.9846941253761333E-2</v>
      </c>
      <c r="P53" s="233">
        <f t="shared" si="5"/>
        <v>2.969103114607664E-2</v>
      </c>
      <c r="Q53" s="233">
        <f t="shared" si="5"/>
        <v>3.0387252875324407E-2</v>
      </c>
      <c r="R53" s="233">
        <f t="shared" si="5"/>
        <v>3.0884920523437425E-2</v>
      </c>
      <c r="S53" s="233">
        <f t="shared" si="5"/>
        <v>3.0816720605265014E-2</v>
      </c>
      <c r="T53" s="233">
        <f t="shared" si="5"/>
        <v>3.1266840875853186E-2</v>
      </c>
      <c r="U53" s="233">
        <f t="shared" si="5"/>
        <v>3.1576254398146812E-2</v>
      </c>
      <c r="V53" s="233">
        <f t="shared" si="5"/>
        <v>3.1748830089021955E-2</v>
      </c>
      <c r="W53" s="233">
        <f t="shared" si="5"/>
        <v>3.0691416391335494E-2</v>
      </c>
      <c r="X53" s="233">
        <f t="shared" si="5"/>
        <v>3.2138734008534807E-2</v>
      </c>
      <c r="Y53" s="233">
        <f t="shared" si="5"/>
        <v>3.1894318378127333E-2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3.4789254346942633E-2</v>
      </c>
      <c r="C54" s="233">
        <f t="shared" si="6"/>
        <v>3.3964960016825398E-2</v>
      </c>
      <c r="D54" s="233">
        <f t="shared" si="6"/>
        <v>3.5492521935745668E-2</v>
      </c>
      <c r="E54" s="233">
        <f t="shared" si="6"/>
        <v>3.481200719094469E-2</v>
      </c>
      <c r="F54" s="233">
        <f t="shared" si="6"/>
        <v>3.4772254552004403E-2</v>
      </c>
      <c r="G54" s="233">
        <f t="shared" si="6"/>
        <v>3.4650752018478857E-2</v>
      </c>
      <c r="H54" s="233">
        <f t="shared" si="6"/>
        <v>3.6063960336874319E-2</v>
      </c>
      <c r="I54" s="233">
        <f t="shared" si="6"/>
        <v>3.6649301134966984E-2</v>
      </c>
      <c r="J54" s="233">
        <f t="shared" si="6"/>
        <v>3.5765723385310894E-2</v>
      </c>
      <c r="K54" s="233">
        <f t="shared" si="6"/>
        <v>3.6385401805446277E-2</v>
      </c>
      <c r="L54" s="233">
        <f t="shared" si="6"/>
        <v>3.6578912129763393E-2</v>
      </c>
      <c r="M54" s="233">
        <f t="shared" si="6"/>
        <v>3.8442089778804714E-2</v>
      </c>
      <c r="N54" s="233">
        <f t="shared" si="6"/>
        <v>3.7413087080205895E-2</v>
      </c>
      <c r="O54" s="233">
        <f t="shared" si="6"/>
        <v>3.6869750960528712E-2</v>
      </c>
      <c r="P54" s="233">
        <f t="shared" si="6"/>
        <v>3.6677156121624095E-2</v>
      </c>
      <c r="Q54" s="233">
        <f t="shared" si="6"/>
        <v>3.7537194728341911E-2</v>
      </c>
      <c r="R54" s="233">
        <f t="shared" si="6"/>
        <v>3.8151960646599155E-2</v>
      </c>
      <c r="S54" s="233">
        <f t="shared" si="6"/>
        <v>3.806771368885678E-2</v>
      </c>
      <c r="T54" s="233">
        <f t="shared" si="6"/>
        <v>3.8623744611348064E-2</v>
      </c>
      <c r="U54" s="233">
        <f t="shared" si="6"/>
        <v>3.9005961315357829E-2</v>
      </c>
      <c r="V54" s="233">
        <f t="shared" si="6"/>
        <v>3.9219143051144753E-2</v>
      </c>
      <c r="W54" s="233">
        <f t="shared" si="6"/>
        <v>3.7912926130473243E-2</v>
      </c>
      <c r="X54" s="233">
        <f t="shared" si="6"/>
        <v>3.9700789069366534E-2</v>
      </c>
      <c r="Y54" s="233">
        <f t="shared" si="6"/>
        <v>3.9398863878863169E-2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2.1536205071916868E-2</v>
      </c>
      <c r="C55" s="233">
        <f t="shared" si="7"/>
        <v>2.1025927629463339E-2</v>
      </c>
      <c r="D55" s="233">
        <f t="shared" si="7"/>
        <v>2.1971561198318747E-2</v>
      </c>
      <c r="E55" s="233">
        <f t="shared" si="7"/>
        <v>2.15502901658229E-2</v>
      </c>
      <c r="F55" s="233">
        <f t="shared" si="7"/>
        <v>2.1525681389336058E-2</v>
      </c>
      <c r="G55" s="233">
        <f t="shared" si="7"/>
        <v>2.1450465535248816E-2</v>
      </c>
      <c r="H55" s="233">
        <f t="shared" si="7"/>
        <v>2.2325308779969816E-2</v>
      </c>
      <c r="I55" s="233">
        <f t="shared" si="7"/>
        <v>2.2687662607360513E-2</v>
      </c>
      <c r="J55" s="233">
        <f t="shared" si="7"/>
        <v>2.2140685905192456E-2</v>
      </c>
      <c r="K55" s="233">
        <f t="shared" si="7"/>
        <v>2.2524296355752451E-2</v>
      </c>
      <c r="L55" s="233">
        <f t="shared" si="7"/>
        <v>2.2644088461282099E-2</v>
      </c>
      <c r="M55" s="233">
        <f t="shared" si="7"/>
        <v>2.3797484148783871E-2</v>
      </c>
      <c r="N55" s="233">
        <f t="shared" si="7"/>
        <v>2.3160482478222701E-2</v>
      </c>
      <c r="O55" s="233">
        <f t="shared" si="7"/>
        <v>2.2824131546993955E-2</v>
      </c>
      <c r="P55" s="233">
        <f t="shared" si="7"/>
        <v>2.2704906170529199E-2</v>
      </c>
      <c r="Q55" s="233">
        <f t="shared" si="7"/>
        <v>2.3237311022306903E-2</v>
      </c>
      <c r="R55" s="233">
        <f t="shared" si="7"/>
        <v>2.3617880400275668E-2</v>
      </c>
      <c r="S55" s="233">
        <f t="shared" si="7"/>
        <v>2.3565727521673244E-2</v>
      </c>
      <c r="T55" s="233">
        <f t="shared" si="7"/>
        <v>2.3909937140358314E-2</v>
      </c>
      <c r="U55" s="233">
        <f t="shared" si="7"/>
        <v>2.4146547480935796E-2</v>
      </c>
      <c r="V55" s="233">
        <f t="shared" si="7"/>
        <v>2.4278517126899136E-2</v>
      </c>
      <c r="W55" s="233">
        <f t="shared" si="7"/>
        <v>2.3469906652197725E-2</v>
      </c>
      <c r="X55" s="233">
        <f t="shared" si="7"/>
        <v>2.4576678947703098E-2</v>
      </c>
      <c r="Y55" s="233">
        <f t="shared" si="7"/>
        <v>2.4389772877391483E-2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2.8335092774872898E-2</v>
      </c>
      <c r="C56" s="300">
        <f t="shared" si="8"/>
        <v>2.8525445181819629E-2</v>
      </c>
      <c r="D56" s="300">
        <f t="shared" si="8"/>
        <v>2.8169967557058081E-2</v>
      </c>
      <c r="E56" s="300">
        <f t="shared" si="8"/>
        <v>2.799238321403081E-2</v>
      </c>
      <c r="F56" s="300">
        <f t="shared" si="8"/>
        <v>2.8181013029250579E-2</v>
      </c>
      <c r="G56" s="300">
        <f t="shared" si="8"/>
        <v>2.810459342877402E-2</v>
      </c>
      <c r="H56" s="300">
        <f t="shared" si="8"/>
        <v>2.7595801822514129E-2</v>
      </c>
      <c r="I56" s="300">
        <f t="shared" si="8"/>
        <v>2.7524145284854685E-2</v>
      </c>
      <c r="J56" s="300">
        <f t="shared" si="8"/>
        <v>2.7574439761263229E-2</v>
      </c>
      <c r="K56" s="300">
        <f t="shared" si="8"/>
        <v>2.7351088086376936E-2</v>
      </c>
      <c r="L56" s="300">
        <f t="shared" si="8"/>
        <v>2.7830522608403383E-2</v>
      </c>
      <c r="M56" s="300">
        <f t="shared" si="8"/>
        <v>2.7310863623697924E-2</v>
      </c>
      <c r="N56" s="300">
        <f t="shared" si="8"/>
        <v>2.7682302537968904E-2</v>
      </c>
      <c r="O56" s="300">
        <f t="shared" si="8"/>
        <v>2.7782200458242073E-2</v>
      </c>
      <c r="P56" s="300">
        <f t="shared" si="8"/>
        <v>2.7903715521122554E-2</v>
      </c>
      <c r="Q56" s="300">
        <f t="shared" si="8"/>
        <v>2.7616808421624318E-2</v>
      </c>
      <c r="R56" s="300">
        <f t="shared" si="8"/>
        <v>2.7465005475423812E-2</v>
      </c>
      <c r="S56" s="300">
        <f t="shared" si="8"/>
        <v>2.7482108589620694E-2</v>
      </c>
      <c r="T56" s="300">
        <f t="shared" si="8"/>
        <v>2.7362201021893486E-2</v>
      </c>
      <c r="U56" s="300">
        <f t="shared" si="8"/>
        <v>2.7268787219066868E-2</v>
      </c>
      <c r="V56" s="300">
        <f t="shared" si="8"/>
        <v>2.7138464511798837E-2</v>
      </c>
      <c r="W56" s="300">
        <f t="shared" si="8"/>
        <v>2.7340085738806731E-2</v>
      </c>
      <c r="X56" s="300">
        <f t="shared" si="8"/>
        <v>2.7115964895508583E-2</v>
      </c>
      <c r="Y56" s="300">
        <f t="shared" si="8"/>
        <v>2.7166467974386207E-2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0.18442816383277622</v>
      </c>
      <c r="C57" s="301">
        <f t="shared" si="9"/>
        <v>0.1852689975796992</v>
      </c>
      <c r="D57" s="301">
        <f t="shared" si="9"/>
        <v>0.18294300403773217</v>
      </c>
      <c r="E57" s="301">
        <f t="shared" si="9"/>
        <v>0.18182669662337764</v>
      </c>
      <c r="F57" s="301">
        <f t="shared" si="9"/>
        <v>0.18306131818480081</v>
      </c>
      <c r="G57" s="301">
        <f t="shared" si="9"/>
        <v>0.18260604894330715</v>
      </c>
      <c r="H57" s="301">
        <f t="shared" si="9"/>
        <v>0.17933310403806785</v>
      </c>
      <c r="I57" s="301">
        <f t="shared" si="9"/>
        <v>0.17885190448224825</v>
      </c>
      <c r="J57" s="301">
        <f t="shared" si="9"/>
        <v>0.17953888065158344</v>
      </c>
      <c r="K57" s="301">
        <f t="shared" si="9"/>
        <v>0.17806527735894956</v>
      </c>
      <c r="L57" s="301">
        <f t="shared" si="9"/>
        <v>0.18075110347949019</v>
      </c>
      <c r="M57" s="301">
        <f t="shared" si="9"/>
        <v>0.17701485682026424</v>
      </c>
      <c r="N57" s="301">
        <f t="shared" si="9"/>
        <v>0.17942233126461329</v>
      </c>
      <c r="O57" s="301">
        <f t="shared" si="9"/>
        <v>0.18054984583633918</v>
      </c>
      <c r="P57" s="301">
        <f t="shared" si="9"/>
        <v>0.18085741541468323</v>
      </c>
      <c r="Q57" s="301">
        <f t="shared" si="9"/>
        <v>0.17920812124383892</v>
      </c>
      <c r="R57" s="301">
        <f t="shared" si="9"/>
        <v>0.17819026574431629</v>
      </c>
      <c r="S57" s="301">
        <f t="shared" si="9"/>
        <v>0.17831785048100093</v>
      </c>
      <c r="T57" s="301">
        <f t="shared" si="9"/>
        <v>0.17754277629374049</v>
      </c>
      <c r="U57" s="301">
        <f t="shared" si="9"/>
        <v>0.17692021706028188</v>
      </c>
      <c r="V57" s="301">
        <f t="shared" si="9"/>
        <v>0.17603029393635439</v>
      </c>
      <c r="W57" s="301">
        <f t="shared" si="9"/>
        <v>0.17736313149230695</v>
      </c>
      <c r="X57" s="301">
        <f t="shared" si="9"/>
        <v>0.17593293306308319</v>
      </c>
      <c r="Y57" s="301">
        <f t="shared" si="9"/>
        <v>0.17628231484671072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0.1370267001943821</v>
      </c>
      <c r="C58" s="302">
        <f t="shared" si="10"/>
        <v>0.14182801812049201</v>
      </c>
      <c r="D58" s="302">
        <f t="shared" si="10"/>
        <v>0.13111197018444698</v>
      </c>
      <c r="E58" s="302">
        <f t="shared" si="10"/>
        <v>0.13165278327152485</v>
      </c>
      <c r="F58" s="302">
        <f t="shared" si="10"/>
        <v>0.13434390251309761</v>
      </c>
      <c r="G58" s="302">
        <f t="shared" si="10"/>
        <v>0.13393436260405939</v>
      </c>
      <c r="H58" s="302">
        <f t="shared" si="10"/>
        <v>0.12031581528881156</v>
      </c>
      <c r="I58" s="302">
        <f t="shared" si="10"/>
        <v>0.11612077597590929</v>
      </c>
      <c r="J58" s="302">
        <f t="shared" si="10"/>
        <v>0.12222958683195694</v>
      </c>
      <c r="K58" s="302">
        <f t="shared" si="10"/>
        <v>0.11556787221684391</v>
      </c>
      <c r="L58" s="302">
        <f t="shared" si="10"/>
        <v>0.12117322760685004</v>
      </c>
      <c r="M58" s="302">
        <f t="shared" si="10"/>
        <v>0.10073867482130648</v>
      </c>
      <c r="N58" s="302">
        <f t="shared" si="10"/>
        <v>0.11364682754546476</v>
      </c>
      <c r="O58" s="302">
        <f t="shared" si="10"/>
        <v>0.11915297118453062</v>
      </c>
      <c r="P58" s="302">
        <f t="shared" si="10"/>
        <v>0.12093850594055457</v>
      </c>
      <c r="Q58" s="302">
        <f t="shared" si="10"/>
        <v>0.11234114750603014</v>
      </c>
      <c r="R58" s="302">
        <f t="shared" si="10"/>
        <v>0.10598550463677653</v>
      </c>
      <c r="S58" s="302">
        <f t="shared" si="10"/>
        <v>0.1068579994694706</v>
      </c>
      <c r="T58" s="302">
        <f t="shared" si="10"/>
        <v>0.10111329458809752</v>
      </c>
      <c r="U58" s="302">
        <f t="shared" si="10"/>
        <v>9.6606894487157383E-2</v>
      </c>
      <c r="V58" s="302">
        <f t="shared" si="10"/>
        <v>9.2132250152827305E-2</v>
      </c>
      <c r="W58" s="302">
        <f t="shared" si="10"/>
        <v>0.10506631016781966</v>
      </c>
      <c r="X58" s="302">
        <f t="shared" si="10"/>
        <v>8.8154572025032713E-2</v>
      </c>
      <c r="Y58" s="302">
        <f t="shared" si="10"/>
        <v>9.1685075192135229E-2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4.7401463638394134E-2</v>
      </c>
      <c r="C59" s="302">
        <f t="shared" si="11"/>
        <v>4.3440979459207212E-2</v>
      </c>
      <c r="D59" s="302">
        <f t="shared" si="11"/>
        <v>5.1831033853285177E-2</v>
      </c>
      <c r="E59" s="302">
        <f t="shared" si="11"/>
        <v>5.0173913351852784E-2</v>
      </c>
      <c r="F59" s="302">
        <f t="shared" si="11"/>
        <v>4.8717415671703242E-2</v>
      </c>
      <c r="G59" s="302">
        <f t="shared" si="11"/>
        <v>4.8671686339247767E-2</v>
      </c>
      <c r="H59" s="302">
        <f t="shared" si="11"/>
        <v>5.9017288749256283E-2</v>
      </c>
      <c r="I59" s="302">
        <f t="shared" si="11"/>
        <v>6.273112850633894E-2</v>
      </c>
      <c r="J59" s="302">
        <f t="shared" si="11"/>
        <v>5.7309293819626503E-2</v>
      </c>
      <c r="K59" s="302">
        <f t="shared" si="11"/>
        <v>6.2497405142105673E-2</v>
      </c>
      <c r="L59" s="302">
        <f t="shared" si="11"/>
        <v>5.9577875872640164E-2</v>
      </c>
      <c r="M59" s="302">
        <f t="shared" si="11"/>
        <v>7.6276181998957762E-2</v>
      </c>
      <c r="N59" s="302">
        <f t="shared" si="11"/>
        <v>6.5775503719148531E-2</v>
      </c>
      <c r="O59" s="302">
        <f t="shared" si="11"/>
        <v>6.1396874651808556E-2</v>
      </c>
      <c r="P59" s="302">
        <f t="shared" si="11"/>
        <v>5.9918909474128645E-2</v>
      </c>
      <c r="Q59" s="302">
        <f t="shared" si="11"/>
        <v>6.6866973737808769E-2</v>
      </c>
      <c r="R59" s="302">
        <f t="shared" si="11"/>
        <v>7.2204761107539761E-2</v>
      </c>
      <c r="S59" s="302">
        <f t="shared" si="11"/>
        <v>7.1459851011530351E-2</v>
      </c>
      <c r="T59" s="302">
        <f t="shared" si="11"/>
        <v>7.6429481705642954E-2</v>
      </c>
      <c r="U59" s="302">
        <f t="shared" si="11"/>
        <v>8.0313322573124513E-2</v>
      </c>
      <c r="V59" s="302">
        <f t="shared" si="11"/>
        <v>8.3898043783527096E-2</v>
      </c>
      <c r="W59" s="302">
        <f t="shared" si="11"/>
        <v>7.2296821324487281E-2</v>
      </c>
      <c r="X59" s="302">
        <f t="shared" si="11"/>
        <v>8.7778361038050493E-2</v>
      </c>
      <c r="Y59" s="302">
        <f t="shared" si="11"/>
        <v>8.4597239654575523E-2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9.1299819268572016E-2</v>
      </c>
      <c r="C60" s="301">
        <f t="shared" si="12"/>
        <v>9.1459551105684489E-2</v>
      </c>
      <c r="D60" s="301">
        <f t="shared" si="12"/>
        <v>9.1144436165375237E-2</v>
      </c>
      <c r="E60" s="301">
        <f t="shared" si="12"/>
        <v>9.0631926893149917E-2</v>
      </c>
      <c r="F60" s="301">
        <f t="shared" si="12"/>
        <v>9.0931320070438165E-2</v>
      </c>
      <c r="G60" s="301">
        <f t="shared" si="12"/>
        <v>9.0882958752059387E-2</v>
      </c>
      <c r="H60" s="301">
        <f t="shared" si="12"/>
        <v>8.9859575547804327E-2</v>
      </c>
      <c r="I60" s="301">
        <f t="shared" si="12"/>
        <v>8.9707826373358376E-2</v>
      </c>
      <c r="J60" s="301">
        <f t="shared" si="12"/>
        <v>8.9783364765151738E-2</v>
      </c>
      <c r="K60" s="301">
        <f t="shared" si="12"/>
        <v>8.9386538649929875E-2</v>
      </c>
      <c r="L60" s="301">
        <f t="shared" si="12"/>
        <v>9.056861379307099E-2</v>
      </c>
      <c r="M60" s="301">
        <f t="shared" si="12"/>
        <v>8.9305156213052461E-2</v>
      </c>
      <c r="N60" s="301">
        <f t="shared" si="12"/>
        <v>9.0411086510328156E-2</v>
      </c>
      <c r="O60" s="301">
        <f t="shared" si="12"/>
        <v>9.01583509190374E-2</v>
      </c>
      <c r="P60" s="301">
        <f t="shared" si="12"/>
        <v>9.0425494547557134E-2</v>
      </c>
      <c r="Q60" s="301">
        <f t="shared" si="12"/>
        <v>9.0172045340513998E-2</v>
      </c>
      <c r="R60" s="301">
        <f t="shared" si="12"/>
        <v>8.9729395181037772E-2</v>
      </c>
      <c r="S60" s="301">
        <f t="shared" si="12"/>
        <v>8.980917642264466E-2</v>
      </c>
      <c r="T60" s="301">
        <f t="shared" si="12"/>
        <v>8.9328125882694814E-2</v>
      </c>
      <c r="U60" s="301">
        <f t="shared" si="12"/>
        <v>8.89281938296098E-2</v>
      </c>
      <c r="V60" s="301">
        <f t="shared" si="12"/>
        <v>8.8432684810963849E-2</v>
      </c>
      <c r="W60" s="301">
        <f t="shared" si="12"/>
        <v>8.9467651894547723E-2</v>
      </c>
      <c r="X60" s="301">
        <f t="shared" si="12"/>
        <v>8.8150932503636953E-2</v>
      </c>
      <c r="Y60" s="301">
        <f t="shared" si="12"/>
        <v>8.8511629809423051E-2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7.0177771986499701E-2</v>
      </c>
      <c r="C61" s="302">
        <f t="shared" si="13"/>
        <v>7.0837968238326207E-2</v>
      </c>
      <c r="D61" s="302">
        <f t="shared" si="13"/>
        <v>6.9595404990101084E-2</v>
      </c>
      <c r="E61" s="302">
        <f t="shared" si="13"/>
        <v>6.9496065384362052E-2</v>
      </c>
      <c r="F61" s="302">
        <f t="shared" si="13"/>
        <v>6.9819594092435489E-2</v>
      </c>
      <c r="G61" s="302">
        <f t="shared" si="13"/>
        <v>6.9845002169411502E-2</v>
      </c>
      <c r="H61" s="302">
        <f t="shared" si="13"/>
        <v>6.7963599628987778E-2</v>
      </c>
      <c r="I61" s="302">
        <f t="shared" si="13"/>
        <v>6.7456464969985558E-2</v>
      </c>
      <c r="J61" s="302">
        <f t="shared" si="13"/>
        <v>6.806846128121298E-2</v>
      </c>
      <c r="K61" s="302">
        <f t="shared" si="13"/>
        <v>6.7295401839480351E-2</v>
      </c>
      <c r="L61" s="302">
        <f t="shared" si="13"/>
        <v>6.8359988571428915E-2</v>
      </c>
      <c r="M61" s="302">
        <f t="shared" si="13"/>
        <v>6.5965315990206733E-2</v>
      </c>
      <c r="N61" s="302">
        <f t="shared" si="13"/>
        <v>6.7695997925917406E-2</v>
      </c>
      <c r="O61" s="302">
        <f t="shared" si="13"/>
        <v>6.7773144978716407E-2</v>
      </c>
      <c r="P61" s="302">
        <f t="shared" si="13"/>
        <v>6.8157221187999648E-2</v>
      </c>
      <c r="Q61" s="302">
        <f t="shared" si="13"/>
        <v>6.7381605684020671E-2</v>
      </c>
      <c r="R61" s="302">
        <f t="shared" si="13"/>
        <v>6.656570478845969E-2</v>
      </c>
      <c r="S61" s="302">
        <f t="shared" si="13"/>
        <v>6.6696635968695892E-2</v>
      </c>
      <c r="T61" s="302">
        <f t="shared" si="13"/>
        <v>6.5877995225804911E-2</v>
      </c>
      <c r="U61" s="302">
        <f t="shared" si="13"/>
        <v>6.5246003030999686E-2</v>
      </c>
      <c r="V61" s="302">
        <f t="shared" si="13"/>
        <v>6.4621062244197378E-2</v>
      </c>
      <c r="W61" s="302">
        <f t="shared" si="13"/>
        <v>6.6449089601046119E-2</v>
      </c>
      <c r="X61" s="302">
        <f t="shared" si="13"/>
        <v>6.4046881997235836E-2</v>
      </c>
      <c r="Y61" s="302">
        <f t="shared" si="13"/>
        <v>6.4590891025827546E-2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2.1122047282072318E-2</v>
      </c>
      <c r="C62" s="302">
        <f t="shared" si="14"/>
        <v>2.0621582867358289E-2</v>
      </c>
      <c r="D62" s="302">
        <f t="shared" si="14"/>
        <v>2.154903117527416E-2</v>
      </c>
      <c r="E62" s="302">
        <f t="shared" si="14"/>
        <v>2.1135861508787858E-2</v>
      </c>
      <c r="F62" s="302">
        <f t="shared" si="14"/>
        <v>2.1111725978002677E-2</v>
      </c>
      <c r="G62" s="302">
        <f t="shared" si="14"/>
        <v>2.1037956582647878E-2</v>
      </c>
      <c r="H62" s="302">
        <f t="shared" si="14"/>
        <v>2.1895975918816549E-2</v>
      </c>
      <c r="I62" s="302">
        <f t="shared" si="14"/>
        <v>2.2251361403372819E-2</v>
      </c>
      <c r="J62" s="302">
        <f t="shared" si="14"/>
        <v>2.1714903483938758E-2</v>
      </c>
      <c r="K62" s="302">
        <f t="shared" si="14"/>
        <v>2.2091136810449528E-2</v>
      </c>
      <c r="L62" s="302">
        <f t="shared" si="14"/>
        <v>2.2208625221642068E-2</v>
      </c>
      <c r="M62" s="302">
        <f t="shared" si="14"/>
        <v>2.3339840222845725E-2</v>
      </c>
      <c r="N62" s="302">
        <f t="shared" si="14"/>
        <v>2.2715088584410733E-2</v>
      </c>
      <c r="O62" s="302">
        <f t="shared" si="14"/>
        <v>2.2385205940320996E-2</v>
      </c>
      <c r="P62" s="302">
        <f t="shared" si="14"/>
        <v>2.2268273359557486E-2</v>
      </c>
      <c r="Q62" s="302">
        <f t="shared" si="14"/>
        <v>2.2790439656493324E-2</v>
      </c>
      <c r="R62" s="302">
        <f t="shared" si="14"/>
        <v>2.3163690392578071E-2</v>
      </c>
      <c r="S62" s="302">
        <f t="shared" si="14"/>
        <v>2.3112540453948775E-2</v>
      </c>
      <c r="T62" s="302">
        <f t="shared" si="14"/>
        <v>2.34501306568899E-2</v>
      </c>
      <c r="U62" s="302">
        <f t="shared" si="14"/>
        <v>2.3682190798610114E-2</v>
      </c>
      <c r="V62" s="302">
        <f t="shared" si="14"/>
        <v>2.3811622566766461E-2</v>
      </c>
      <c r="W62" s="302">
        <f t="shared" si="14"/>
        <v>2.3018562293501618E-2</v>
      </c>
      <c r="X62" s="302">
        <f t="shared" si="14"/>
        <v>2.4104050506401114E-2</v>
      </c>
      <c r="Y62" s="302">
        <f t="shared" si="14"/>
        <v>2.3920738783595501E-2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0.26346880547539459</v>
      </c>
      <c r="C63" s="301">
        <f t="shared" si="15"/>
        <v>0.2646699965424274</v>
      </c>
      <c r="D63" s="301">
        <f t="shared" si="15"/>
        <v>0.26134714862533159</v>
      </c>
      <c r="E63" s="301">
        <f t="shared" si="15"/>
        <v>0.25975242374768248</v>
      </c>
      <c r="F63" s="301">
        <f t="shared" si="15"/>
        <v>0.26151616883542983</v>
      </c>
      <c r="G63" s="301">
        <f t="shared" si="15"/>
        <v>0.26086578420472439</v>
      </c>
      <c r="H63" s="301">
        <f t="shared" si="15"/>
        <v>0.2561901486258113</v>
      </c>
      <c r="I63" s="301">
        <f t="shared" si="15"/>
        <v>0.2555027206889261</v>
      </c>
      <c r="J63" s="301">
        <f t="shared" si="15"/>
        <v>0.25648411521654779</v>
      </c>
      <c r="K63" s="301">
        <f t="shared" si="15"/>
        <v>0.25437896765564227</v>
      </c>
      <c r="L63" s="301">
        <f t="shared" si="15"/>
        <v>0.25821586211355746</v>
      </c>
      <c r="M63" s="301">
        <f t="shared" si="15"/>
        <v>0.25287836688609183</v>
      </c>
      <c r="N63" s="301">
        <f t="shared" si="15"/>
        <v>0.25631761609230458</v>
      </c>
      <c r="O63" s="301">
        <f t="shared" si="15"/>
        <v>0.2579283511947702</v>
      </c>
      <c r="P63" s="301">
        <f t="shared" si="15"/>
        <v>0.25836773630669041</v>
      </c>
      <c r="Q63" s="301">
        <f t="shared" si="15"/>
        <v>0.25601160177691273</v>
      </c>
      <c r="R63" s="301">
        <f t="shared" si="15"/>
        <v>0.25455752249188035</v>
      </c>
      <c r="S63" s="301">
        <f t="shared" si="15"/>
        <v>0.25473978640142991</v>
      </c>
      <c r="T63" s="301">
        <f t="shared" si="15"/>
        <v>0.25363253756248622</v>
      </c>
      <c r="U63" s="301">
        <f t="shared" si="15"/>
        <v>0.25274316722897416</v>
      </c>
      <c r="V63" s="301">
        <f t="shared" si="15"/>
        <v>0.2514718484805063</v>
      </c>
      <c r="W63" s="301">
        <f t="shared" si="15"/>
        <v>0.25337590213186717</v>
      </c>
      <c r="X63" s="301">
        <f t="shared" si="15"/>
        <v>0.25133276151869027</v>
      </c>
      <c r="Y63" s="301">
        <f t="shared" si="15"/>
        <v>0.25183187835244397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0.19575242884911723</v>
      </c>
      <c r="C64" s="302">
        <f t="shared" si="16"/>
        <v>0.20261145445784567</v>
      </c>
      <c r="D64" s="302">
        <f t="shared" si="16"/>
        <v>0.18730281454920994</v>
      </c>
      <c r="E64" s="302">
        <f t="shared" si="16"/>
        <v>0.18807540467360706</v>
      </c>
      <c r="F64" s="302">
        <f t="shared" si="16"/>
        <v>0.19191986073299661</v>
      </c>
      <c r="G64" s="302">
        <f t="shared" si="16"/>
        <v>0.19133480372008477</v>
      </c>
      <c r="H64" s="302">
        <f t="shared" si="16"/>
        <v>0.17187973612687377</v>
      </c>
      <c r="I64" s="302">
        <f t="shared" si="16"/>
        <v>0.16588682282272757</v>
      </c>
      <c r="J64" s="302">
        <f t="shared" si="16"/>
        <v>0.17461369547422428</v>
      </c>
      <c r="K64" s="302">
        <f t="shared" si="16"/>
        <v>0.16509696030977705</v>
      </c>
      <c r="L64" s="302">
        <f t="shared" si="16"/>
        <v>0.17310461086692863</v>
      </c>
      <c r="M64" s="302">
        <f t="shared" si="16"/>
        <v>0.14391239260186645</v>
      </c>
      <c r="N64" s="302">
        <f t="shared" si="16"/>
        <v>0.1623526107792353</v>
      </c>
      <c r="O64" s="302">
        <f t="shared" si="16"/>
        <v>0.17021853026361514</v>
      </c>
      <c r="P64" s="302">
        <f t="shared" si="16"/>
        <v>0.17276929420079232</v>
      </c>
      <c r="Q64" s="302">
        <f t="shared" si="16"/>
        <v>0.16048735358004307</v>
      </c>
      <c r="R64" s="302">
        <f t="shared" si="16"/>
        <v>0.15140786376682361</v>
      </c>
      <c r="S64" s="302">
        <f t="shared" si="16"/>
        <v>0.15265428495638658</v>
      </c>
      <c r="T64" s="302">
        <f t="shared" si="16"/>
        <v>0.14444756369728207</v>
      </c>
      <c r="U64" s="302">
        <f t="shared" si="16"/>
        <v>0.13800984926736767</v>
      </c>
      <c r="V64" s="302">
        <f t="shared" si="16"/>
        <v>0.13161750021832475</v>
      </c>
      <c r="W64" s="302">
        <f t="shared" si="16"/>
        <v>0.15009472881117103</v>
      </c>
      <c r="X64" s="302">
        <f t="shared" si="16"/>
        <v>0.1259351028929038</v>
      </c>
      <c r="Y64" s="302">
        <f t="shared" si="16"/>
        <v>0.13097867884590747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6.7716376626277344E-2</v>
      </c>
      <c r="C65" s="302">
        <f t="shared" si="17"/>
        <v>6.2058542084581725E-2</v>
      </c>
      <c r="D65" s="302">
        <f t="shared" si="17"/>
        <v>7.4044334076121668E-2</v>
      </c>
      <c r="E65" s="302">
        <f t="shared" si="17"/>
        <v>7.1677019074075407E-2</v>
      </c>
      <c r="F65" s="302">
        <f t="shared" si="17"/>
        <v>6.9596308102433196E-2</v>
      </c>
      <c r="G65" s="302">
        <f t="shared" si="17"/>
        <v>6.953098048463964E-2</v>
      </c>
      <c r="H65" s="302">
        <f t="shared" si="17"/>
        <v>8.4310412498937545E-2</v>
      </c>
      <c r="I65" s="302">
        <f t="shared" si="17"/>
        <v>8.9615897866198502E-2</v>
      </c>
      <c r="J65" s="302">
        <f t="shared" si="17"/>
        <v>8.1870419742323577E-2</v>
      </c>
      <c r="K65" s="302">
        <f t="shared" si="17"/>
        <v>8.9282007345865222E-2</v>
      </c>
      <c r="L65" s="302">
        <f t="shared" si="17"/>
        <v>8.5111251246628813E-2</v>
      </c>
      <c r="M65" s="302">
        <f t="shared" si="17"/>
        <v>0.10896597428422539</v>
      </c>
      <c r="N65" s="302">
        <f t="shared" si="17"/>
        <v>9.3965005313069297E-2</v>
      </c>
      <c r="O65" s="302">
        <f t="shared" si="17"/>
        <v>8.7709820931155077E-2</v>
      </c>
      <c r="P65" s="302">
        <f t="shared" si="17"/>
        <v>8.5598442105898107E-2</v>
      </c>
      <c r="Q65" s="302">
        <f t="shared" si="17"/>
        <v>9.5524248196869638E-2</v>
      </c>
      <c r="R65" s="302">
        <f t="shared" si="17"/>
        <v>0.10314965872505676</v>
      </c>
      <c r="S65" s="302">
        <f t="shared" si="17"/>
        <v>0.10208550144504334</v>
      </c>
      <c r="T65" s="302">
        <f t="shared" si="17"/>
        <v>0.10918497386520416</v>
      </c>
      <c r="U65" s="302">
        <f t="shared" si="17"/>
        <v>0.11473331796160649</v>
      </c>
      <c r="V65" s="302">
        <f t="shared" si="17"/>
        <v>0.11985434826218154</v>
      </c>
      <c r="W65" s="302">
        <f t="shared" si="17"/>
        <v>0.10328117332069618</v>
      </c>
      <c r="X65" s="302">
        <f t="shared" si="17"/>
        <v>0.12539765862578645</v>
      </c>
      <c r="Y65" s="302">
        <f t="shared" si="17"/>
        <v>0.12085319950653649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0.16056633847253257</v>
      </c>
      <c r="C66" s="301">
        <f t="shared" si="18"/>
        <v>0.164616652511966</v>
      </c>
      <c r="D66" s="301">
        <f t="shared" si="18"/>
        <v>0.1589971469732929</v>
      </c>
      <c r="E66" s="301">
        <f t="shared" si="18"/>
        <v>0.1677169603321976</v>
      </c>
      <c r="F66" s="301">
        <f t="shared" si="18"/>
        <v>0.16454126471076894</v>
      </c>
      <c r="G66" s="301">
        <f t="shared" si="18"/>
        <v>0.16672132477496127</v>
      </c>
      <c r="H66" s="301">
        <f t="shared" si="18"/>
        <v>0.16515689198657812</v>
      </c>
      <c r="I66" s="301">
        <f t="shared" si="18"/>
        <v>0.16197408712720601</v>
      </c>
      <c r="J66" s="301">
        <f t="shared" si="18"/>
        <v>0.167085647067621</v>
      </c>
      <c r="K66" s="301">
        <f t="shared" si="18"/>
        <v>0.16644136568178497</v>
      </c>
      <c r="L66" s="301">
        <f t="shared" si="18"/>
        <v>0.1567447201061308</v>
      </c>
      <c r="M66" s="301">
        <f t="shared" si="18"/>
        <v>0.15303957287308992</v>
      </c>
      <c r="N66" s="301">
        <f t="shared" si="18"/>
        <v>0.1537578388027086</v>
      </c>
      <c r="O66" s="301">
        <f t="shared" si="18"/>
        <v>0.15541896961706012</v>
      </c>
      <c r="P66" s="301">
        <f t="shared" si="18"/>
        <v>0.15578861642374547</v>
      </c>
      <c r="Q66" s="301">
        <f t="shared" si="18"/>
        <v>0.15361261240219146</v>
      </c>
      <c r="R66" s="301">
        <f t="shared" si="18"/>
        <v>0.15187418481984752</v>
      </c>
      <c r="S66" s="301">
        <f t="shared" si="18"/>
        <v>0.1521258993245049</v>
      </c>
      <c r="T66" s="301">
        <f t="shared" si="18"/>
        <v>0.15026341908763488</v>
      </c>
      <c r="U66" s="301">
        <f t="shared" si="18"/>
        <v>0.1492814099542914</v>
      </c>
      <c r="V66" s="301">
        <f t="shared" si="18"/>
        <v>0.15040232270639908</v>
      </c>
      <c r="W66" s="301">
        <f t="shared" si="18"/>
        <v>0.15613782043429708</v>
      </c>
      <c r="X66" s="301">
        <f t="shared" si="18"/>
        <v>0.14717862991839706</v>
      </c>
      <c r="Y66" s="301">
        <f t="shared" si="18"/>
        <v>0.14827868246374348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9.9397869562693211E-2</v>
      </c>
      <c r="C67" s="301">
        <f t="shared" si="19"/>
        <v>9.7042742905215376E-2</v>
      </c>
      <c r="D67" s="301">
        <f t="shared" si="19"/>
        <v>0.10140720553070194</v>
      </c>
      <c r="E67" s="301">
        <f t="shared" si="19"/>
        <v>9.9462877688413415E-2</v>
      </c>
      <c r="F67" s="301">
        <f t="shared" si="19"/>
        <v>9.9349298720012594E-2</v>
      </c>
      <c r="G67" s="301">
        <f t="shared" si="19"/>
        <v>9.9002148624225295E-2</v>
      </c>
      <c r="H67" s="301">
        <f t="shared" si="19"/>
        <v>0.10303988667678372</v>
      </c>
      <c r="I67" s="301">
        <f t="shared" si="19"/>
        <v>0.10471228895704854</v>
      </c>
      <c r="J67" s="301">
        <f t="shared" si="19"/>
        <v>0.10218778110088823</v>
      </c>
      <c r="K67" s="301">
        <f t="shared" si="19"/>
        <v>0.10395829087270363</v>
      </c>
      <c r="L67" s="301">
        <f t="shared" si="19"/>
        <v>0.10451117751360975</v>
      </c>
      <c r="M67" s="301">
        <f t="shared" si="19"/>
        <v>0.10983454222515636</v>
      </c>
      <c r="N67" s="301">
        <f t="shared" si="19"/>
        <v>0.10689453451487399</v>
      </c>
      <c r="O67" s="301">
        <f t="shared" si="19"/>
        <v>0.10534214560151058</v>
      </c>
      <c r="P67" s="301">
        <f t="shared" si="19"/>
        <v>0.10479187463321162</v>
      </c>
      <c r="Q67" s="301">
        <f t="shared" si="19"/>
        <v>0.10724912779526259</v>
      </c>
      <c r="R67" s="301">
        <f t="shared" si="19"/>
        <v>0.10900560184742616</v>
      </c>
      <c r="S67" s="301">
        <f t="shared" si="19"/>
        <v>0.10876489625387656</v>
      </c>
      <c r="T67" s="301">
        <f t="shared" si="19"/>
        <v>0.11035355603242296</v>
      </c>
      <c r="U67" s="301">
        <f t="shared" si="19"/>
        <v>0.11144560375816517</v>
      </c>
      <c r="V67" s="301">
        <f t="shared" si="19"/>
        <v>0.11205469443184214</v>
      </c>
      <c r="W67" s="301">
        <f t="shared" si="19"/>
        <v>0.10832264608706646</v>
      </c>
      <c r="X67" s="301">
        <f t="shared" si="19"/>
        <v>0.11343082591247577</v>
      </c>
      <c r="Y67" s="301">
        <f t="shared" si="19"/>
        <v>0.11256818251103763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6.7307831992641204E-2</v>
      </c>
      <c r="C68" s="235">
        <f t="shared" si="20"/>
        <v>6.5713044598501677E-2</v>
      </c>
      <c r="D68" s="235">
        <f t="shared" si="20"/>
        <v>6.8668465257182107E-2</v>
      </c>
      <c r="E68" s="235">
        <f t="shared" si="20"/>
        <v>6.735185261424384E-2</v>
      </c>
      <c r="F68" s="235">
        <f t="shared" si="20"/>
        <v>6.7274941970618854E-2</v>
      </c>
      <c r="G68" s="235">
        <f t="shared" si="20"/>
        <v>6.7039867311309939E-2</v>
      </c>
      <c r="H68" s="235">
        <f t="shared" si="20"/>
        <v>6.9774044569510502E-2</v>
      </c>
      <c r="I68" s="235">
        <f t="shared" si="20"/>
        <v>7.0906521273482251E-2</v>
      </c>
      <c r="J68" s="235">
        <f t="shared" si="20"/>
        <v>6.9197036438504292E-2</v>
      </c>
      <c r="K68" s="235">
        <f t="shared" si="20"/>
        <v>7.0395947187667965E-2</v>
      </c>
      <c r="L68" s="235">
        <f t="shared" si="20"/>
        <v>7.077033751716702E-2</v>
      </c>
      <c r="M68" s="235">
        <f t="shared" si="20"/>
        <v>7.4375084170357028E-2</v>
      </c>
      <c r="N68" s="235">
        <f t="shared" si="20"/>
        <v>7.2384241248960798E-2</v>
      </c>
      <c r="O68" s="235">
        <f t="shared" si="20"/>
        <v>7.1333032278108555E-2</v>
      </c>
      <c r="P68" s="235">
        <f t="shared" si="20"/>
        <v>7.0960413166173464E-2</v>
      </c>
      <c r="Q68" s="235">
        <f t="shared" si="20"/>
        <v>7.2624356103002635E-2</v>
      </c>
      <c r="R68" s="235">
        <f t="shared" si="20"/>
        <v>7.3813762484875742E-2</v>
      </c>
      <c r="S68" s="235">
        <f t="shared" si="20"/>
        <v>7.3650767324902916E-2</v>
      </c>
      <c r="T68" s="235">
        <f t="shared" si="20"/>
        <v>7.4726537318146394E-2</v>
      </c>
      <c r="U68" s="235">
        <f t="shared" si="20"/>
        <v>7.5466023638885299E-2</v>
      </c>
      <c r="V68" s="235">
        <f t="shared" si="20"/>
        <v>7.5878472848435768E-2</v>
      </c>
      <c r="W68" s="235">
        <f t="shared" si="20"/>
        <v>7.3351295112295822E-2</v>
      </c>
      <c r="X68" s="235">
        <f t="shared" si="20"/>
        <v>7.6810328097504779E-2</v>
      </c>
      <c r="Y68" s="235">
        <f t="shared" si="20"/>
        <v>7.6226184218073478E-2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34.645428678717934</v>
      </c>
      <c r="C72" s="320">
        <f t="shared" si="21"/>
        <v>33.859480761038014</v>
      </c>
      <c r="D72" s="320">
        <f t="shared" si="21"/>
        <v>32.556683940060395</v>
      </c>
      <c r="E72" s="320">
        <f t="shared" si="21"/>
        <v>34.410605999683732</v>
      </c>
      <c r="F72" s="320">
        <f t="shared" si="21"/>
        <v>35.00574636730984</v>
      </c>
      <c r="G72" s="320">
        <f t="shared" si="21"/>
        <v>33.273407087200717</v>
      </c>
      <c r="H72" s="320">
        <f t="shared" si="21"/>
        <v>30.280075308652808</v>
      </c>
      <c r="I72" s="320">
        <f t="shared" si="21"/>
        <v>29.223119137260319</v>
      </c>
      <c r="J72" s="320">
        <f t="shared" si="21"/>
        <v>29.536418993568102</v>
      </c>
      <c r="K72" s="320">
        <f t="shared" si="21"/>
        <v>31.340516934491916</v>
      </c>
      <c r="L72" s="320">
        <f t="shared" si="21"/>
        <v>27.70208543067174</v>
      </c>
      <c r="M72" s="320">
        <f t="shared" si="21"/>
        <v>24.924492419182691</v>
      </c>
      <c r="N72" s="320">
        <f t="shared" si="21"/>
        <v>25.658072416930906</v>
      </c>
      <c r="O72" s="320">
        <f t="shared" si="21"/>
        <v>25.663413278733447</v>
      </c>
      <c r="P72" s="320">
        <f t="shared" si="21"/>
        <v>22.437509136768149</v>
      </c>
      <c r="Q72" s="320">
        <f t="shared" si="21"/>
        <v>21.34957294224218</v>
      </c>
      <c r="R72" s="320">
        <f t="shared" si="21"/>
        <v>21.233046283665825</v>
      </c>
      <c r="S72" s="320">
        <f t="shared" si="21"/>
        <v>20.862461114388754</v>
      </c>
      <c r="T72" s="320">
        <f t="shared" si="21"/>
        <v>21.155617032714069</v>
      </c>
      <c r="U72" s="320">
        <f t="shared" si="21"/>
        <v>21.009449719205389</v>
      </c>
      <c r="V72" s="320">
        <f t="shared" si="21"/>
        <v>23.129100041450609</v>
      </c>
      <c r="W72" s="320">
        <f t="shared" si="21"/>
        <v>21.759846802709642</v>
      </c>
      <c r="X72" s="320">
        <f t="shared" si="21"/>
        <v>19.940487487099581</v>
      </c>
      <c r="Y72" s="320">
        <f t="shared" si="21"/>
        <v>19.224191617035551</v>
      </c>
      <c r="DA72" s="95"/>
    </row>
    <row r="73" spans="1:105" ht="12" customHeight="1" x14ac:dyDescent="0.25">
      <c r="A73" s="55" t="s">
        <v>91</v>
      </c>
      <c r="B73" s="330">
        <f>IF(B$6=0,0,B$6/TRE!B$5*1000)</f>
        <v>0.71743370848974963</v>
      </c>
      <c r="C73" s="330">
        <f>IF(C$6=0,0,C$6/TRE!C$5*1000)</f>
        <v>0.68454518466614578</v>
      </c>
      <c r="D73" s="330">
        <f>IF(D$6=0,0,D$6/TRE!D$5*1000)</f>
        <v>0.68780882077245953</v>
      </c>
      <c r="E73" s="330">
        <f>IF(E$6=0,0,E$6/TRE!E$5*1000)</f>
        <v>0.71303706161056801</v>
      </c>
      <c r="F73" s="330">
        <f>IF(F$6=0,0,F$6/TRE!F$5*1000)</f>
        <v>0.72454090682559613</v>
      </c>
      <c r="G73" s="330">
        <f>IF(G$6=0,0,G$6/TRE!G$5*1000)</f>
        <v>0.68627891535029106</v>
      </c>
      <c r="H73" s="330">
        <f>IF(H$6=0,0,H$6/TRE!H$5*1000)</f>
        <v>0.65001156841001362</v>
      </c>
      <c r="I73" s="330">
        <f>IF(I$6=0,0,I$6/TRE!I$5*1000)</f>
        <v>0.63750410319313666</v>
      </c>
      <c r="J73" s="330">
        <f>IF(J$6=0,0,J$6/TRE!J$5*1000)</f>
        <v>0.62880439971226154</v>
      </c>
      <c r="K73" s="330">
        <f>IF(K$6=0,0,K$6/TRE!K$5*1000)</f>
        <v>0.67877220324516763</v>
      </c>
      <c r="L73" s="330">
        <f>IF(L$6=0,0,L$6/TRE!L$5*1000)</f>
        <v>0.60316199332127418</v>
      </c>
      <c r="M73" s="330">
        <f>IF(M$6=0,0,M$6/TRE!M$5*1000)</f>
        <v>0.57032712813652253</v>
      </c>
      <c r="N73" s="330">
        <f>IF(N$6=0,0,N$6/TRE!N$5*1000)</f>
        <v>0.57139743907432461</v>
      </c>
      <c r="O73" s="330">
        <f>IF(O$6=0,0,O$6/TRE!O$5*1000)</f>
        <v>0.56321646213334975</v>
      </c>
      <c r="P73" s="330">
        <f>IF(P$6=0,0,P$6/TRE!P$5*1000)</f>
        <v>0.48984763427953121</v>
      </c>
      <c r="Q73" s="330">
        <f>IF(Q$6=0,0,Q$6/TRE!Q$5*1000)</f>
        <v>0.47702564101183609</v>
      </c>
      <c r="R73" s="330">
        <f>IF(R$6=0,0,R$6/TRE!R$5*1000)</f>
        <v>0.48219187275109354</v>
      </c>
      <c r="S73" s="330">
        <f>IF(S$6=0,0,S$6/TRE!S$5*1000)</f>
        <v>0.47272987889729717</v>
      </c>
      <c r="T73" s="330">
        <f>IF(T$6=0,0,T$6/TRE!T$5*1000)</f>
        <v>0.48637449367085278</v>
      </c>
      <c r="U73" s="330">
        <f>IF(U$6=0,0,U$6/TRE!U$5*1000)</f>
        <v>0.48779391845492948</v>
      </c>
      <c r="V73" s="330">
        <f>IF(V$6=0,0,V$6/TRE!V$5*1000)</f>
        <v>0.53994254950588672</v>
      </c>
      <c r="W73" s="330">
        <f>IF(W$6=0,0,W$6/TRE!W$5*1000)</f>
        <v>0.49105920502472938</v>
      </c>
      <c r="X73" s="330">
        <f>IF(X$6=0,0,X$6/TRE!X$5*1000)</f>
        <v>0.47122207599147803</v>
      </c>
      <c r="Y73" s="330">
        <f>IF(Y$6=0,0,Y$6/TRE!Y$5*1000)</f>
        <v>0.45084006470283694</v>
      </c>
      <c r="DA73" s="67"/>
    </row>
    <row r="74" spans="1:105" ht="12" customHeight="1" x14ac:dyDescent="0.25">
      <c r="A74" s="173" t="s">
        <v>92</v>
      </c>
      <c r="B74" s="331">
        <f>IF(B$7=0,0,B$7/TRE!B$5*1000)</f>
        <v>0.97570984354605961</v>
      </c>
      <c r="C74" s="331">
        <f>IF(C$7=0,0,C$7/TRE!C$5*1000)</f>
        <v>0.93098145114595809</v>
      </c>
      <c r="D74" s="331">
        <f>IF(D$7=0,0,D$7/TRE!D$5*1000)</f>
        <v>0.93541999625054484</v>
      </c>
      <c r="E74" s="331">
        <f>IF(E$7=0,0,E$7/TRE!E$5*1000)</f>
        <v>0.96973040379037301</v>
      </c>
      <c r="F74" s="331">
        <f>IF(F$7=0,0,F$7/TRE!F$5*1000)</f>
        <v>0.98537563328281086</v>
      </c>
      <c r="G74" s="331">
        <f>IF(G$7=0,0,G$7/TRE!G$5*1000)</f>
        <v>0.93333932487639593</v>
      </c>
      <c r="H74" s="331">
        <f>IF(H$7=0,0,H$7/TRE!H$5*1000)</f>
        <v>0.88401573303761849</v>
      </c>
      <c r="I74" s="331">
        <f>IF(I$7=0,0,I$7/TRE!I$5*1000)</f>
        <v>0.86700558034266584</v>
      </c>
      <c r="J74" s="331">
        <f>IF(J$7=0,0,J$7/TRE!J$5*1000)</f>
        <v>0.85517398360867558</v>
      </c>
      <c r="K74" s="331">
        <f>IF(K$7=0,0,K$7/TRE!K$5*1000)</f>
        <v>0.92313019641342808</v>
      </c>
      <c r="L74" s="331">
        <f>IF(L$7=0,0,L$7/TRE!L$5*1000)</f>
        <v>0.82030031091693267</v>
      </c>
      <c r="M74" s="331">
        <f>IF(M$7=0,0,M$7/TRE!M$5*1000)</f>
        <v>0.7756448942656714</v>
      </c>
      <c r="N74" s="331">
        <f>IF(N$7=0,0,N$7/TRE!N$5*1000)</f>
        <v>0.77710051714108141</v>
      </c>
      <c r="O74" s="331">
        <f>IF(O$7=0,0,O$7/TRE!O$5*1000)</f>
        <v>0.76597438850135546</v>
      </c>
      <c r="P74" s="331">
        <f>IF(P$7=0,0,P$7/TRE!P$5*1000)</f>
        <v>0.66619278262016246</v>
      </c>
      <c r="Q74" s="331">
        <f>IF(Q$7=0,0,Q$7/TRE!Q$5*1000)</f>
        <v>0.64875487177609703</v>
      </c>
      <c r="R74" s="331">
        <f>IF(R$7=0,0,R$7/TRE!R$5*1000)</f>
        <v>0.65578094694148703</v>
      </c>
      <c r="S74" s="331">
        <f>IF(S$7=0,0,S$7/TRE!S$5*1000)</f>
        <v>0.64291263530032405</v>
      </c>
      <c r="T74" s="331">
        <f>IF(T$7=0,0,T$7/TRE!T$5*1000)</f>
        <v>0.66146931139235987</v>
      </c>
      <c r="U74" s="331">
        <f>IF(U$7=0,0,U$7/TRE!U$5*1000)</f>
        <v>0.66339972909870382</v>
      </c>
      <c r="V74" s="331">
        <f>IF(V$7=0,0,V$7/TRE!V$5*1000)</f>
        <v>0.73432186732800608</v>
      </c>
      <c r="W74" s="331">
        <f>IF(W$7=0,0,W$7/TRE!W$5*1000)</f>
        <v>0.66784051883363205</v>
      </c>
      <c r="X74" s="331">
        <f>IF(X$7=0,0,X$7/TRE!X$5*1000)</f>
        <v>0.64086202334841014</v>
      </c>
      <c r="Y74" s="331">
        <f>IF(Y$7=0,0,Y$7/TRE!Y$5*1000)</f>
        <v>0.61314248799585824</v>
      </c>
      <c r="DA74" s="177"/>
    </row>
    <row r="75" spans="1:105" ht="12" customHeight="1" x14ac:dyDescent="0.25">
      <c r="A75" s="173" t="s">
        <v>93</v>
      </c>
      <c r="B75" s="331">
        <f>IF(B$8=0,0,B$8/TRE!B$5*1000)</f>
        <v>1.2052886302627794</v>
      </c>
      <c r="C75" s="331">
        <f>IF(C$8=0,0,C$8/TRE!C$5*1000)</f>
        <v>1.1500359102391247</v>
      </c>
      <c r="D75" s="331">
        <f>IF(D$8=0,0,D$8/TRE!D$5*1000)</f>
        <v>1.1555188188977319</v>
      </c>
      <c r="E75" s="331">
        <f>IF(E$8=0,0,E$8/TRE!E$5*1000)</f>
        <v>1.1979022635057548</v>
      </c>
      <c r="F75" s="331">
        <f>IF(F$8=0,0,F$8/TRE!F$5*1000)</f>
        <v>1.2172287234670014</v>
      </c>
      <c r="G75" s="331">
        <f>IF(G$8=0,0,G$8/TRE!G$5*1000)</f>
        <v>1.1529485777884889</v>
      </c>
      <c r="H75" s="331">
        <f>IF(H$8=0,0,H$8/TRE!H$5*1000)</f>
        <v>1.092019434928823</v>
      </c>
      <c r="I75" s="331">
        <f>IF(I$8=0,0,I$8/TRE!I$5*1000)</f>
        <v>1.0710068933644694</v>
      </c>
      <c r="J75" s="331">
        <f>IF(J$8=0,0,J$8/TRE!J$5*1000)</f>
        <v>1.0563913915165997</v>
      </c>
      <c r="K75" s="331">
        <f>IF(K$8=0,0,K$8/TRE!K$5*1000)</f>
        <v>1.1403373014518818</v>
      </c>
      <c r="L75" s="331">
        <f>IF(L$8=0,0,L$8/TRE!L$5*1000)</f>
        <v>1.0133121487797403</v>
      </c>
      <c r="M75" s="331">
        <f>IF(M$8=0,0,M$8/TRE!M$5*1000)</f>
        <v>0.95814957526935829</v>
      </c>
      <c r="N75" s="331">
        <f>IF(N$8=0,0,N$8/TRE!N$5*1000)</f>
        <v>0.95994769764486498</v>
      </c>
      <c r="O75" s="331">
        <f>IF(O$8=0,0,O$8/TRE!O$5*1000)</f>
        <v>0.94620365638402748</v>
      </c>
      <c r="P75" s="331">
        <f>IF(P$8=0,0,P$8/TRE!P$5*1000)</f>
        <v>0.82294402558961277</v>
      </c>
      <c r="Q75" s="331">
        <f>IF(Q$8=0,0,Q$8/TRE!Q$5*1000)</f>
        <v>0.80140307689988455</v>
      </c>
      <c r="R75" s="331">
        <f>IF(R$8=0,0,R$8/TRE!R$5*1000)</f>
        <v>0.81008234622183661</v>
      </c>
      <c r="S75" s="331">
        <f>IF(S$8=0,0,S$8/TRE!S$5*1000)</f>
        <v>0.79418619654745903</v>
      </c>
      <c r="T75" s="331">
        <f>IF(T$8=0,0,T$8/TRE!T$5*1000)</f>
        <v>0.81710914936703294</v>
      </c>
      <c r="U75" s="331">
        <f>IF(U$8=0,0,U$8/TRE!U$5*1000)</f>
        <v>0.81949378300428133</v>
      </c>
      <c r="V75" s="331">
        <f>IF(V$8=0,0,V$8/TRE!V$5*1000)</f>
        <v>0.90710348316988954</v>
      </c>
      <c r="W75" s="331">
        <f>IF(W$8=0,0,W$8/TRE!W$5*1000)</f>
        <v>0.82497946444154524</v>
      </c>
      <c r="X75" s="331">
        <f>IF(X$8=0,0,X$8/TRE!X$5*1000)</f>
        <v>0.7916530876656831</v>
      </c>
      <c r="Y75" s="331">
        <f>IF(Y$8=0,0,Y$8/TRE!Y$5*1000)</f>
        <v>0.7574113087007659</v>
      </c>
      <c r="DA75" s="177"/>
    </row>
    <row r="76" spans="1:105" ht="12" customHeight="1" x14ac:dyDescent="0.25">
      <c r="A76" s="173" t="s">
        <v>94</v>
      </c>
      <c r="B76" s="331">
        <f>IF(B$9=0,0,B$9/TRE!B$5*1000)</f>
        <v>0.74613105682933956</v>
      </c>
      <c r="C76" s="331">
        <f>IF(C$9=0,0,C$9/TRE!C$5*1000)</f>
        <v>0.71192699205279142</v>
      </c>
      <c r="D76" s="331">
        <f>IF(D$9=0,0,D$9/TRE!D$5*1000)</f>
        <v>0.71532117360335778</v>
      </c>
      <c r="E76" s="331">
        <f>IF(E$9=0,0,E$9/TRE!E$5*1000)</f>
        <v>0.74155854407499089</v>
      </c>
      <c r="F76" s="331">
        <f>IF(F$9=0,0,F$9/TRE!F$5*1000)</f>
        <v>0.75352254309861988</v>
      </c>
      <c r="G76" s="331">
        <f>IF(G$9=0,0,G$9/TRE!G$5*1000)</f>
        <v>0.71373007196430271</v>
      </c>
      <c r="H76" s="331">
        <f>IF(H$9=0,0,H$9/TRE!H$5*1000)</f>
        <v>0.67601203114641417</v>
      </c>
      <c r="I76" s="331">
        <f>IF(I$9=0,0,I$9/TRE!I$5*1000)</f>
        <v>0.66300426732086193</v>
      </c>
      <c r="J76" s="331">
        <f>IF(J$9=0,0,J$9/TRE!J$5*1000)</f>
        <v>0.65395657570075194</v>
      </c>
      <c r="K76" s="331">
        <f>IF(K$9=0,0,K$9/TRE!K$5*1000)</f>
        <v>0.70592309137497433</v>
      </c>
      <c r="L76" s="331">
        <f>IF(L$9=0,0,L$9/TRE!L$5*1000)</f>
        <v>0.62728847305412494</v>
      </c>
      <c r="M76" s="331">
        <f>IF(M$9=0,0,M$9/TRE!M$5*1000)</f>
        <v>0.59314021326198374</v>
      </c>
      <c r="N76" s="331">
        <f>IF(N$9=0,0,N$9/TRE!N$5*1000)</f>
        <v>0.5942533366372974</v>
      </c>
      <c r="O76" s="331">
        <f>IF(O$9=0,0,O$9/TRE!O$5*1000)</f>
        <v>0.58574512061868333</v>
      </c>
      <c r="P76" s="331">
        <f>IF(P$9=0,0,P$9/TRE!P$5*1000)</f>
        <v>0.50944153965071248</v>
      </c>
      <c r="Q76" s="331">
        <f>IF(Q$9=0,0,Q$9/TRE!Q$5*1000)</f>
        <v>0.49610666665230957</v>
      </c>
      <c r="R76" s="331">
        <f>IF(R$9=0,0,R$9/TRE!R$5*1000)</f>
        <v>0.501479547661137</v>
      </c>
      <c r="S76" s="331">
        <f>IF(S$9=0,0,S$9/TRE!S$5*1000)</f>
        <v>0.49163907405318891</v>
      </c>
      <c r="T76" s="331">
        <f>IF(T$9=0,0,T$9/TRE!T$5*1000)</f>
        <v>0.5058294734176868</v>
      </c>
      <c r="U76" s="331">
        <f>IF(U$9=0,0,U$9/TRE!U$5*1000)</f>
        <v>0.50730567519312642</v>
      </c>
      <c r="V76" s="331">
        <f>IF(V$9=0,0,V$9/TRE!V$5*1000)</f>
        <v>0.56154025148612219</v>
      </c>
      <c r="W76" s="331">
        <f>IF(W$9=0,0,W$9/TRE!W$5*1000)</f>
        <v>0.51070157322571841</v>
      </c>
      <c r="X76" s="331">
        <f>IF(X$9=0,0,X$9/TRE!X$5*1000)</f>
        <v>0.49007095903113729</v>
      </c>
      <c r="Y76" s="331">
        <f>IF(Y$9=0,0,Y$9/TRE!Y$5*1000)</f>
        <v>0.46887366729095037</v>
      </c>
      <c r="DA76" s="177"/>
    </row>
    <row r="77" spans="1:105" ht="12" customHeight="1" x14ac:dyDescent="0.25">
      <c r="A77" s="56" t="s">
        <v>95</v>
      </c>
      <c r="B77" s="332">
        <f>IF(B$10=0,0,B$10/TRE!B$5*1000)</f>
        <v>0.98168143583671508</v>
      </c>
      <c r="C77" s="332">
        <f>IF(C$10=0,0,C$10/TRE!C$5*1000)</f>
        <v>0.96585676233386608</v>
      </c>
      <c r="D77" s="332">
        <f>IF(D$10=0,0,D$10/TRE!D$5*1000)</f>
        <v>0.9171207303568949</v>
      </c>
      <c r="E77" s="332">
        <f>IF(E$10=0,0,E$10/TRE!E$5*1000)</f>
        <v>0.96323486977017481</v>
      </c>
      <c r="F77" s="332">
        <f>IF(F$10=0,0,F$10/TRE!F$5*1000)</f>
        <v>0.98649739447579987</v>
      </c>
      <c r="G77" s="332">
        <f>IF(G$10=0,0,G$10/TRE!G$5*1000)</f>
        <v>0.93513557817586423</v>
      </c>
      <c r="H77" s="332">
        <f>IF(H$10=0,0,H$10/TRE!H$5*1000)</f>
        <v>0.83560295738838675</v>
      </c>
      <c r="I77" s="332">
        <f>IF(I$10=0,0,I$10/TRE!I$5*1000)</f>
        <v>0.80434137681056983</v>
      </c>
      <c r="J77" s="332">
        <f>IF(J$10=0,0,J$10/TRE!J$5*1000)</f>
        <v>0.81445020630157461</v>
      </c>
      <c r="K77" s="332">
        <f>IF(K$10=0,0,K$10/TRE!K$5*1000)</f>
        <v>0.85719723934787651</v>
      </c>
      <c r="L77" s="332">
        <f>IF(L$10=0,0,L$10/TRE!L$5*1000)</f>
        <v>0.77096351487823189</v>
      </c>
      <c r="M77" s="332">
        <f>IF(M$10=0,0,M$10/TRE!M$5*1000)</f>
        <v>0.68070941335019108</v>
      </c>
      <c r="N77" s="332">
        <f>IF(N$10=0,0,N$10/TRE!N$5*1000)</f>
        <v>0.71027452318659645</v>
      </c>
      <c r="O77" s="332">
        <f>IF(O$10=0,0,O$10/TRE!O$5*1000)</f>
        <v>0.71298609215248387</v>
      </c>
      <c r="P77" s="332">
        <f>IF(P$10=0,0,P$10/TRE!P$5*1000)</f>
        <v>0.62608987195496657</v>
      </c>
      <c r="Q77" s="332">
        <f>IF(Q$10=0,0,Q$10/TRE!Q$5*1000)</f>
        <v>0.5896070658293967</v>
      </c>
      <c r="R77" s="332">
        <f>IF(R$10=0,0,R$10/TRE!R$5*1000)</f>
        <v>0.58316573244080883</v>
      </c>
      <c r="S77" s="332">
        <f>IF(S$10=0,0,S$10/TRE!S$5*1000)</f>
        <v>0.57334442179237088</v>
      </c>
      <c r="T77" s="332">
        <f>IF(T$10=0,0,T$10/TRE!T$5*1000)</f>
        <v>0.57886424599131592</v>
      </c>
      <c r="U77" s="332">
        <f>IF(U$10=0,0,U$10/TRE!U$5*1000)</f>
        <v>0.57290221398269625</v>
      </c>
      <c r="V77" s="332">
        <f>IF(V$10=0,0,V$10/TRE!V$5*1000)</f>
        <v>0.62768826066475247</v>
      </c>
      <c r="W77" s="332">
        <f>IF(W$10=0,0,W$10/TRE!W$5*1000)</f>
        <v>0.59491607724938134</v>
      </c>
      <c r="X77" s="332">
        <f>IF(X$10=0,0,X$10/TRE!X$5*1000)</f>
        <v>0.54070555869952031</v>
      </c>
      <c r="Y77" s="332">
        <f>IF(Y$10=0,0,Y$10/TRE!Y$5*1000)</f>
        <v>0.52225338589766002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6.389592796415358</v>
      </c>
      <c r="C78" s="348">
        <f>IF(C$16=0,0,C$16/TRE!C$5*1000)</f>
        <v>6.2731120591666221</v>
      </c>
      <c r="D78" s="348">
        <f>IF(D$16=0,0,D$16/TRE!D$5*1000)</f>
        <v>5.9560175615016373</v>
      </c>
      <c r="E78" s="348">
        <f>IF(E$16=0,0,E$16/TRE!E$5*1000)</f>
        <v>6.2567668177310738</v>
      </c>
      <c r="F78" s="348">
        <f>IF(F$16=0,0,F$16/TRE!F$5*1000)</f>
        <v>6.4081980740425442</v>
      </c>
      <c r="G78" s="348">
        <f>IF(G$16=0,0,G$16/TRE!G$5*1000)</f>
        <v>6.0759254030759573</v>
      </c>
      <c r="H78" s="348">
        <f>IF(H$16=0,0,H$16/TRE!H$5*1000)</f>
        <v>5.4302198956071663</v>
      </c>
      <c r="I78" s="348">
        <f>IF(I$16=0,0,I$16/TRE!I$5*1000)</f>
        <v>5.2266105126106401</v>
      </c>
      <c r="J78" s="348">
        <f>IF(J$16=0,0,J$16/TRE!J$5*1000)</f>
        <v>5.3029356045613856</v>
      </c>
      <c r="K78" s="348">
        <f>IF(K$16=0,0,K$16/TRE!K$5*1000)</f>
        <v>5.5806578405131591</v>
      </c>
      <c r="L78" s="348">
        <f>IF(L$16=0,0,L$16/TRE!L$5*1000)</f>
        <v>5.0071825102770253</v>
      </c>
      <c r="M78" s="348">
        <f>IF(M$16=0,0,M$16/TRE!M$5*1000)</f>
        <v>4.4120054568993847</v>
      </c>
      <c r="N78" s="348">
        <f>IF(N$16=0,0,N$16/TRE!N$5*1000)</f>
        <v>4.6036311688020151</v>
      </c>
      <c r="O78" s="348">
        <f>IF(O$16=0,0,O$16/TRE!O$5*1000)</f>
        <v>4.6335253111095822</v>
      </c>
      <c r="P78" s="348">
        <f>IF(P$16=0,0,P$16/TRE!P$5*1000)</f>
        <v>4.057989910819229</v>
      </c>
      <c r="Q78" s="348">
        <f>IF(Q$16=0,0,Q$16/TRE!Q$5*1000)</f>
        <v>3.8260168563375205</v>
      </c>
      <c r="R78" s="348">
        <f>IF(R$16=0,0,R$16/TRE!R$5*1000)</f>
        <v>3.7835221598477791</v>
      </c>
      <c r="S78" s="348">
        <f>IF(S$16=0,0,S$16/TRE!S$5*1000)</f>
        <v>3.7201492216612704</v>
      </c>
      <c r="T78" s="348">
        <f>IF(T$16=0,0,T$16/TRE!T$5*1000)</f>
        <v>3.7560269821951979</v>
      </c>
      <c r="U78" s="348">
        <f>IF(U$16=0,0,U$16/TRE!U$5*1000)</f>
        <v>3.7169964046388975</v>
      </c>
      <c r="V78" s="348">
        <f>IF(V$16=0,0,V$16/TRE!V$5*1000)</f>
        <v>4.0714222787798979</v>
      </c>
      <c r="W78" s="348">
        <f>IF(W$16=0,0,W$16/TRE!W$5*1000)</f>
        <v>3.8593945697214456</v>
      </c>
      <c r="X78" s="348">
        <f>IF(X$16=0,0,X$16/TRE!X$5*1000)</f>
        <v>3.508188450313138</v>
      </c>
      <c r="Y78" s="348">
        <f>IF(Y$16=0,0,Y$16/TRE!Y$5*1000)</f>
        <v>3.3888849993077574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3.1631213768491504</v>
      </c>
      <c r="C79" s="348">
        <f>IF(C$24=0,0,C$24/TRE!C$5*1000)</f>
        <v>3.0967729110760969</v>
      </c>
      <c r="D79" s="348">
        <f>IF(D$24=0,0,D$24/TRE!D$5*1000)</f>
        <v>2.9673606011311309</v>
      </c>
      <c r="E79" s="348">
        <f>IF(E$24=0,0,E$24/TRE!E$5*1000)</f>
        <v>3.1186995273123221</v>
      </c>
      <c r="F79" s="348">
        <f>IF(F$24=0,0,F$24/TRE!F$5*1000)</f>
        <v>3.18311872723043</v>
      </c>
      <c r="G79" s="348">
        <f>IF(G$24=0,0,G$24/TRE!G$5*1000)</f>
        <v>3.0239856838465435</v>
      </c>
      <c r="H79" s="348">
        <f>IF(H$24=0,0,H$24/TRE!H$5*1000)</f>
        <v>2.7209547147910929</v>
      </c>
      <c r="I79" s="348">
        <f>IF(I$24=0,0,I$24/TRE!I$5*1000)</f>
        <v>2.6215424976533135</v>
      </c>
      <c r="J79" s="348">
        <f>IF(J$24=0,0,J$24/TRE!J$5*1000)</f>
        <v>2.6518790803558807</v>
      </c>
      <c r="K79" s="348">
        <f>IF(K$24=0,0,K$24/TRE!K$5*1000)</f>
        <v>2.801420328273744</v>
      </c>
      <c r="L79" s="348">
        <f>IF(L$24=0,0,L$24/TRE!L$5*1000)</f>
        <v>2.5089394766331674</v>
      </c>
      <c r="M79" s="348">
        <f>IF(M$24=0,0,M$24/TRE!M$5*1000)</f>
        <v>2.2258856890261516</v>
      </c>
      <c r="N79" s="348">
        <f>IF(N$24=0,0,N$24/TRE!N$5*1000)</f>
        <v>2.3197742049754049</v>
      </c>
      <c r="O79" s="348">
        <f>IF(O$24=0,0,O$24/TRE!O$5*1000)</f>
        <v>2.3137710201643333</v>
      </c>
      <c r="P79" s="348">
        <f>IF(P$24=0,0,P$24/TRE!P$5*1000)</f>
        <v>2.0289228601075924</v>
      </c>
      <c r="Q79" s="348">
        <f>IF(Q$24=0,0,Q$24/TRE!Q$5*1000)</f>
        <v>1.9251346593484735</v>
      </c>
      <c r="R79" s="348">
        <f>IF(R$24=0,0,R$24/TRE!R$5*1000)</f>
        <v>1.9052284008843152</v>
      </c>
      <c r="S79" s="348">
        <f>IF(S$24=0,0,S$24/TRE!S$5*1000)</f>
        <v>1.8736404508327038</v>
      </c>
      <c r="T79" s="348">
        <f>IF(T$24=0,0,T$24/TRE!T$5*1000)</f>
        <v>1.889791621424364</v>
      </c>
      <c r="U79" s="348">
        <f>IF(U$24=0,0,U$24/TRE!U$5*1000)</f>
        <v>1.8683324168829392</v>
      </c>
      <c r="V79" s="348">
        <f>IF(V$24=0,0,V$24/TRE!V$5*1000)</f>
        <v>2.0453684139268526</v>
      </c>
      <c r="W79" s="348">
        <f>IF(W$24=0,0,W$24/TRE!W$5*1000)</f>
        <v>1.9468023990235139</v>
      </c>
      <c r="X79" s="348">
        <f>IF(X$24=0,0,X$24/TRE!X$5*1000)</f>
        <v>1.7577725665649322</v>
      </c>
      <c r="Y79" s="348">
        <f>IF(Y$24=0,0,Y$24/TRE!Y$5*1000)</f>
        <v>1.7015645317924646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9.1279897091647957</v>
      </c>
      <c r="C80" s="348">
        <f>IF(C$27=0,0,C$27/TRE!C$5*1000)</f>
        <v>8.9615886559523172</v>
      </c>
      <c r="D80" s="348">
        <f>IF(D$27=0,0,D$27/TRE!D$5*1000)</f>
        <v>8.5085965164309076</v>
      </c>
      <c r="E80" s="348">
        <f>IF(E$27=0,0,E$27/TRE!E$5*1000)</f>
        <v>8.9382383110443939</v>
      </c>
      <c r="F80" s="348">
        <f>IF(F$27=0,0,F$27/TRE!F$5*1000)</f>
        <v>9.1545686772036348</v>
      </c>
      <c r="G80" s="348">
        <f>IF(G$27=0,0,G$27/TRE!G$5*1000)</f>
        <v>8.6798934329656507</v>
      </c>
      <c r="H80" s="348">
        <f>IF(H$27=0,0,H$27/TRE!H$5*1000)</f>
        <v>7.7574569937245261</v>
      </c>
      <c r="I80" s="348">
        <f>IF(I$27=0,0,I$27/TRE!I$5*1000)</f>
        <v>7.4665864465866285</v>
      </c>
      <c r="J80" s="348">
        <f>IF(J$27=0,0,J$27/TRE!J$5*1000)</f>
        <v>7.5756222922305518</v>
      </c>
      <c r="K80" s="348">
        <f>IF(K$27=0,0,K$27/TRE!K$5*1000)</f>
        <v>7.9723683435902295</v>
      </c>
      <c r="L80" s="348">
        <f>IF(L$27=0,0,L$27/TRE!L$5*1000)</f>
        <v>7.1531178718243229</v>
      </c>
      <c r="M80" s="348">
        <f>IF(M$27=0,0,M$27/TRE!M$5*1000)</f>
        <v>6.3028649384276934</v>
      </c>
      <c r="N80" s="348">
        <f>IF(N$27=0,0,N$27/TRE!N$5*1000)</f>
        <v>6.5766159554314463</v>
      </c>
      <c r="O80" s="348">
        <f>IF(O$27=0,0,O$27/TRE!O$5*1000)</f>
        <v>6.6193218730136874</v>
      </c>
      <c r="P80" s="348">
        <f>IF(P$27=0,0,P$27/TRE!P$5*1000)</f>
        <v>5.7971284440274724</v>
      </c>
      <c r="Q80" s="348">
        <f>IF(Q$27=0,0,Q$27/TRE!Q$5*1000)</f>
        <v>5.465738366196458</v>
      </c>
      <c r="R80" s="348">
        <f>IF(R$27=0,0,R$27/TRE!R$5*1000)</f>
        <v>5.4050316569253978</v>
      </c>
      <c r="S80" s="348">
        <f>IF(S$27=0,0,S$27/TRE!S$5*1000)</f>
        <v>5.3144988880875292</v>
      </c>
      <c r="T80" s="348">
        <f>IF(T$27=0,0,T$27/TRE!T$5*1000)</f>
        <v>5.3657528317074226</v>
      </c>
      <c r="U80" s="348">
        <f>IF(U$27=0,0,U$27/TRE!U$5*1000)</f>
        <v>5.3099948637698553</v>
      </c>
      <c r="V80" s="348">
        <f>IF(V$27=0,0,V$27/TRE!V$5*1000)</f>
        <v>5.8163175411141399</v>
      </c>
      <c r="W80" s="348">
        <f>IF(W$27=0,0,W$27/TRE!W$5*1000)</f>
        <v>5.513420813887782</v>
      </c>
      <c r="X80" s="348">
        <f>IF(X$27=0,0,X$27/TRE!X$5*1000)</f>
        <v>5.0116977861616254</v>
      </c>
      <c r="Y80" s="348">
        <f>IF(Y$27=0,0,Y$27/TRE!Y$5*1000)</f>
        <v>4.8412642847253684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5.5628896277530133</v>
      </c>
      <c r="C81" s="348">
        <f>IF(C$35=0,0,C$35/TRE!C$5*1000)</f>
        <v>5.5738343786753921</v>
      </c>
      <c r="D81" s="348">
        <f>IF(D$35=0,0,D$35/TRE!D$5*1000)</f>
        <v>5.1764198613808245</v>
      </c>
      <c r="E81" s="348">
        <f>IF(E$35=0,0,E$35/TRE!E$5*1000)</f>
        <v>5.7712422414558375</v>
      </c>
      <c r="F81" s="348">
        <f>IF(F$35=0,0,F$35/TRE!F$5*1000)</f>
        <v>5.7598897794215675</v>
      </c>
      <c r="G81" s="348">
        <f>IF(G$35=0,0,G$35/TRE!G$5*1000)</f>
        <v>5.5473865093546895</v>
      </c>
      <c r="H81" s="348">
        <f>IF(H$35=0,0,H$35/TRE!H$5*1000)</f>
        <v>5.0009631270966262</v>
      </c>
      <c r="I81" s="348">
        <f>IF(I$35=0,0,I$35/TRE!I$5*1000)</f>
        <v>4.733388045267322</v>
      </c>
      <c r="J81" s="348">
        <f>IF(J$35=0,0,J$35/TRE!J$5*1000)</f>
        <v>4.9351116796006975</v>
      </c>
      <c r="K81" s="348">
        <f>IF(K$35=0,0,K$35/TRE!K$5*1000)</f>
        <v>5.2163584397499436</v>
      </c>
      <c r="L81" s="348">
        <f>IF(L$35=0,0,L$35/TRE!L$5*1000)</f>
        <v>4.3421556271867665</v>
      </c>
      <c r="M81" s="348">
        <f>IF(M$35=0,0,M$35/TRE!M$5*1000)</f>
        <v>3.8144336739102855</v>
      </c>
      <c r="N81" s="348">
        <f>IF(N$35=0,0,N$35/TRE!N$5*1000)</f>
        <v>3.9451297626706867</v>
      </c>
      <c r="O81" s="348">
        <f>IF(O$35=0,0,O$35/TRE!O$5*1000)</f>
        <v>3.9885812486375296</v>
      </c>
      <c r="P81" s="348">
        <f>IF(P$35=0,0,P$35/TRE!P$5*1000)</f>
        <v>3.4955085044122587</v>
      </c>
      <c r="Q81" s="348">
        <f>IF(Q$35=0,0,Q$35/TRE!Q$5*1000)</f>
        <v>3.2795636733289628</v>
      </c>
      <c r="R81" s="348">
        <f>IF(R$35=0,0,R$35/TRE!R$5*1000)</f>
        <v>3.2247515955738386</v>
      </c>
      <c r="S81" s="348">
        <f>IF(S$35=0,0,S$35/TRE!S$5*1000)</f>
        <v>3.1737206591489024</v>
      </c>
      <c r="T81" s="348">
        <f>IF(T$35=0,0,T$35/TRE!T$5*1000)</f>
        <v>3.1789153482442196</v>
      </c>
      <c r="U81" s="348">
        <f>IF(U$35=0,0,U$35/TRE!U$5*1000)</f>
        <v>3.1363202764467739</v>
      </c>
      <c r="V81" s="348">
        <f>IF(V$35=0,0,V$35/TRE!V$5*1000)</f>
        <v>3.4786703683428435</v>
      </c>
      <c r="W81" s="348">
        <f>IF(W$35=0,0,W$35/TRE!W$5*1000)</f>
        <v>3.397535052759292</v>
      </c>
      <c r="X81" s="348">
        <f>IF(X$35=0,0,X$35/TRE!X$5*1000)</f>
        <v>2.934813628256256</v>
      </c>
      <c r="Y81" s="348">
        <f>IF(Y$35=0,0,Y$35/TRE!Y$5*1000)</f>
        <v>2.8505378044045737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3.4436818007507974</v>
      </c>
      <c r="C82" s="348">
        <f>IF(C$46=0,0,C$46/TRE!C$5*1000)</f>
        <v>3.2858168863974977</v>
      </c>
      <c r="D82" s="348">
        <f>IF(D$46=0,0,D$46/TRE!D$5*1000)</f>
        <v>3.3014823397078064</v>
      </c>
      <c r="E82" s="348">
        <f>IF(E$46=0,0,E$46/TRE!E$5*1000)</f>
        <v>3.4225778957307282</v>
      </c>
      <c r="F82" s="348">
        <f>IF(F$46=0,0,F$46/TRE!F$5*1000)</f>
        <v>3.4777963527628617</v>
      </c>
      <c r="G82" s="348">
        <f>IF(G$46=0,0,G$46/TRE!G$5*1000)</f>
        <v>3.2941387936813968</v>
      </c>
      <c r="H82" s="348">
        <f>IF(H$46=0,0,H$46/TRE!H$5*1000)</f>
        <v>3.1200555283680642</v>
      </c>
      <c r="I82" s="348">
        <f>IF(I$46=0,0,I$46/TRE!I$5*1000)</f>
        <v>3.0600196953270555</v>
      </c>
      <c r="J82" s="348">
        <f>IF(J$46=0,0,J$46/TRE!J$5*1000)</f>
        <v>3.0182611186188542</v>
      </c>
      <c r="K82" s="348">
        <f>IF(K$46=0,0,K$46/TRE!K$5*1000)</f>
        <v>3.2581065755768046</v>
      </c>
      <c r="L82" s="348">
        <f>IF(L$46=0,0,L$46/TRE!L$5*1000)</f>
        <v>2.8951775679421168</v>
      </c>
      <c r="M82" s="348">
        <f>IF(M$46=0,0,M$46/TRE!M$5*1000)</f>
        <v>2.7375702150553103</v>
      </c>
      <c r="N82" s="348">
        <f>IF(N$46=0,0,N$46/TRE!N$5*1000)</f>
        <v>2.7427077075567574</v>
      </c>
      <c r="O82" s="348">
        <f>IF(O$46=0,0,O$46/TRE!O$5*1000)</f>
        <v>2.7034390182400778</v>
      </c>
      <c r="P82" s="348">
        <f>IF(P$46=0,0,P$46/TRE!P$5*1000)</f>
        <v>2.3512686445417486</v>
      </c>
      <c r="Q82" s="348">
        <f>IF(Q$46=0,0,Q$46/TRE!Q$5*1000)</f>
        <v>2.2897230768568129</v>
      </c>
      <c r="R82" s="348">
        <f>IF(R$46=0,0,R$46/TRE!R$5*1000)</f>
        <v>2.3145209892052478</v>
      </c>
      <c r="S82" s="348">
        <f>IF(S$46=0,0,S$46/TRE!S$5*1000)</f>
        <v>2.2691034187070271</v>
      </c>
      <c r="T82" s="348">
        <f>IF(T$46=0,0,T$46/TRE!T$5*1000)</f>
        <v>2.3345975696200929</v>
      </c>
      <c r="U82" s="348">
        <f>IF(U$46=0,0,U$46/TRE!U$5*1000)</f>
        <v>2.3414108085836598</v>
      </c>
      <c r="V82" s="348">
        <f>IF(V$46=0,0,V$46/TRE!V$5*1000)</f>
        <v>2.5917242376282559</v>
      </c>
      <c r="W82" s="348">
        <f>IF(W$46=0,0,W$46/TRE!W$5*1000)</f>
        <v>2.3570841841187016</v>
      </c>
      <c r="X82" s="348">
        <f>IF(X$46=0,0,X$46/TRE!X$5*1000)</f>
        <v>2.2618659647590937</v>
      </c>
      <c r="Y82" s="348">
        <f>IF(Y$46=0,0,Y$46/TRE!Y$5*1000)</f>
        <v>2.1640323105736172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2.3319086928201811</v>
      </c>
      <c r="C83" s="333">
        <f>IF(C$47=0,0,C$47/TRE!C$5*1000)</f>
        <v>2.2250095693322005</v>
      </c>
      <c r="D83" s="333">
        <f>IF(D$47=0,0,D$47/TRE!D$5*1000)</f>
        <v>2.2356175200270951</v>
      </c>
      <c r="E83" s="333">
        <f>IF(E$47=0,0,E$47/TRE!E$5*1000)</f>
        <v>2.3176180636575139</v>
      </c>
      <c r="F83" s="333">
        <f>IF(F$47=0,0,F$47/TRE!F$5*1000)</f>
        <v>2.3550095554989716</v>
      </c>
      <c r="G83" s="333">
        <f>IF(G$47=0,0,G$47/TRE!G$5*1000)</f>
        <v>2.230644796121136</v>
      </c>
      <c r="H83" s="333">
        <f>IF(H$47=0,0,H$47/TRE!H$5*1000)</f>
        <v>2.1127633241540766</v>
      </c>
      <c r="I83" s="333">
        <f>IF(I$47=0,0,I$47/TRE!I$5*1000)</f>
        <v>2.0721097187836541</v>
      </c>
      <c r="J83" s="333">
        <f>IF(J$47=0,0,J$47/TRE!J$5*1000)</f>
        <v>2.0438326613608622</v>
      </c>
      <c r="K83" s="333">
        <f>IF(K$47=0,0,K$47/TRE!K$5*1000)</f>
        <v>2.2062453749547064</v>
      </c>
      <c r="L83" s="333">
        <f>IF(L$47=0,0,L$47/TRE!L$5*1000)</f>
        <v>1.960485935858034</v>
      </c>
      <c r="M83" s="333">
        <f>IF(M$47=0,0,M$47/TRE!M$5*1000)</f>
        <v>1.8537612215801378</v>
      </c>
      <c r="N83" s="333">
        <f>IF(N$47=0,0,N$47/TRE!N$5*1000)</f>
        <v>1.8572401038104336</v>
      </c>
      <c r="O83" s="333">
        <f>IF(O$47=0,0,O$47/TRE!O$5*1000)</f>
        <v>1.8306490877783321</v>
      </c>
      <c r="P83" s="333">
        <f>IF(P$47=0,0,P$47/TRE!P$5*1000)</f>
        <v>1.5921749187648602</v>
      </c>
      <c r="Q83" s="333">
        <f>IF(Q$47=0,0,Q$47/TRE!Q$5*1000)</f>
        <v>1.5504989880044264</v>
      </c>
      <c r="R83" s="333">
        <f>IF(R$47=0,0,R$47/TRE!R$5*1000)</f>
        <v>1.5672910352128819</v>
      </c>
      <c r="S83" s="333">
        <f>IF(S$47=0,0,S$47/TRE!S$5*1000)</f>
        <v>1.5365362693606812</v>
      </c>
      <c r="T83" s="333">
        <f>IF(T$47=0,0,T$47/TRE!T$5*1000)</f>
        <v>1.5808860056835208</v>
      </c>
      <c r="U83" s="333">
        <f>IF(U$47=0,0,U$47/TRE!U$5*1000)</f>
        <v>1.5854996291495269</v>
      </c>
      <c r="V83" s="333">
        <f>IF(V$47=0,0,V$47/TRE!V$5*1000)</f>
        <v>1.7550007895039648</v>
      </c>
      <c r="W83" s="333">
        <f>IF(W$47=0,0,W$47/TRE!W$5*1000)</f>
        <v>1.5961129444239017</v>
      </c>
      <c r="X83" s="333">
        <f>IF(X$47=0,0,X$47/TRE!X$5*1000)</f>
        <v>1.5316353863083074</v>
      </c>
      <c r="Y83" s="333">
        <f>IF(Y$47=0,0,Y$47/TRE!Y$5*1000)</f>
        <v>1.4653867716436955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NL: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73.95387846770042</v>
      </c>
      <c r="C5" s="223">
        <v>76.386783766440189</v>
      </c>
      <c r="D5" s="223">
        <v>77.89697025596989</v>
      </c>
      <c r="E5" s="223">
        <v>75.535494013780507</v>
      </c>
      <c r="F5" s="223">
        <v>71.937044117696757</v>
      </c>
      <c r="G5" s="223">
        <v>66.650406260423651</v>
      </c>
      <c r="H5" s="223">
        <v>61.913982385393012</v>
      </c>
      <c r="I5" s="223">
        <v>62.2207845823906</v>
      </c>
      <c r="J5" s="223">
        <v>73.257143245449711</v>
      </c>
      <c r="K5" s="223">
        <v>74.484606596315388</v>
      </c>
      <c r="L5" s="223">
        <v>74.077420497538469</v>
      </c>
      <c r="M5" s="223">
        <v>53.497762431366027</v>
      </c>
      <c r="N5" s="223">
        <v>51.93554447098829</v>
      </c>
      <c r="O5" s="223">
        <v>55.910381288695397</v>
      </c>
      <c r="P5" s="223">
        <v>56.865453727356879</v>
      </c>
      <c r="Q5" s="223">
        <v>57.75095393050416</v>
      </c>
      <c r="R5" s="223">
        <v>57.216221575184861</v>
      </c>
      <c r="S5" s="223">
        <v>58.057028335881697</v>
      </c>
      <c r="T5" s="223">
        <v>65.130266672201074</v>
      </c>
      <c r="U5" s="223">
        <v>61.575729686919502</v>
      </c>
      <c r="V5" s="223">
        <v>55.666353465215892</v>
      </c>
      <c r="W5" s="223">
        <v>57.724031748950551</v>
      </c>
      <c r="X5" s="223">
        <v>52.308938028971227</v>
      </c>
      <c r="Y5" s="223">
        <v>46.269814542696189</v>
      </c>
      <c r="DA5" s="89" t="s">
        <v>2444</v>
      </c>
    </row>
    <row r="6" spans="1:105" ht="12" customHeight="1" x14ac:dyDescent="0.25">
      <c r="A6" s="55" t="s">
        <v>91</v>
      </c>
      <c r="B6" s="259">
        <v>1.351371973335592</v>
      </c>
      <c r="C6" s="259">
        <v>1.3658048535230181</v>
      </c>
      <c r="D6" s="259">
        <v>1.4471338277274439</v>
      </c>
      <c r="E6" s="259">
        <v>1.3765103850891161</v>
      </c>
      <c r="F6" s="259">
        <v>1.3091697080592191</v>
      </c>
      <c r="G6" s="259">
        <v>1.2060696008598759</v>
      </c>
      <c r="H6" s="259">
        <v>1.158850892862942</v>
      </c>
      <c r="I6" s="259">
        <v>1.1823627562659449</v>
      </c>
      <c r="J6" s="259">
        <v>1.3605678388801761</v>
      </c>
      <c r="K6" s="259">
        <v>1.4071057401348019</v>
      </c>
      <c r="L6" s="259">
        <v>1.411170930985004</v>
      </c>
      <c r="M6" s="259">
        <v>1.0582120996222659</v>
      </c>
      <c r="N6" s="259">
        <v>1.007107164868307</v>
      </c>
      <c r="O6" s="259">
        <v>1.0751244634647119</v>
      </c>
      <c r="P6" s="259">
        <v>1.088310673189715</v>
      </c>
      <c r="Q6" s="259">
        <v>1.1236611677542609</v>
      </c>
      <c r="R6" s="259">
        <v>1.127924429311413</v>
      </c>
      <c r="S6" s="259">
        <v>1.142311899267421</v>
      </c>
      <c r="T6" s="259">
        <v>1.297110497681361</v>
      </c>
      <c r="U6" s="259">
        <v>1.235653951989391</v>
      </c>
      <c r="V6" s="259">
        <v>1.119581820721814</v>
      </c>
      <c r="W6" s="259">
        <v>1.127902590500405</v>
      </c>
      <c r="X6" s="259">
        <v>1.063674033520321</v>
      </c>
      <c r="Y6" s="259">
        <v>0.93515322935701817</v>
      </c>
      <c r="DA6" s="67" t="s">
        <v>2445</v>
      </c>
    </row>
    <row r="7" spans="1:105" ht="12" customHeight="1" x14ac:dyDescent="0.25">
      <c r="A7" s="173" t="s">
        <v>92</v>
      </c>
      <c r="B7" s="224">
        <v>0.47656196409375151</v>
      </c>
      <c r="C7" s="224">
        <v>0.48165172610255802</v>
      </c>
      <c r="D7" s="224">
        <v>0.51033242723396033</v>
      </c>
      <c r="E7" s="224">
        <v>0.48542703686116051</v>
      </c>
      <c r="F7" s="224">
        <v>0.4616793153292732</v>
      </c>
      <c r="G7" s="224">
        <v>0.425321013873665</v>
      </c>
      <c r="H7" s="224">
        <v>0.40866931421657893</v>
      </c>
      <c r="I7" s="224">
        <v>0.41696078394062702</v>
      </c>
      <c r="J7" s="224">
        <v>0.47980489041747271</v>
      </c>
      <c r="K7" s="224">
        <v>0.49621650325561878</v>
      </c>
      <c r="L7" s="224">
        <v>0.49765009472725957</v>
      </c>
      <c r="M7" s="224">
        <v>0.37317899628996082</v>
      </c>
      <c r="N7" s="224">
        <v>0.35515681693314349</v>
      </c>
      <c r="O7" s="224">
        <v>0.37914314937975008</v>
      </c>
      <c r="P7" s="224">
        <v>0.38379327246169359</v>
      </c>
      <c r="Q7" s="224">
        <v>0.39625964105137412</v>
      </c>
      <c r="R7" s="224">
        <v>0.39776308225128798</v>
      </c>
      <c r="S7" s="224">
        <v>0.40283683032055662</v>
      </c>
      <c r="T7" s="224">
        <v>0.45742662909891818</v>
      </c>
      <c r="U7" s="224">
        <v>0.43575394926000482</v>
      </c>
      <c r="V7" s="224">
        <v>0.39482105739538459</v>
      </c>
      <c r="W7" s="224">
        <v>0.39775538078428058</v>
      </c>
      <c r="X7" s="224">
        <v>0.37510514985653393</v>
      </c>
      <c r="Y7" s="224">
        <v>0.32978222762084969</v>
      </c>
      <c r="DA7" s="177" t="s">
        <v>2446</v>
      </c>
    </row>
    <row r="8" spans="1:105" ht="12" customHeight="1" x14ac:dyDescent="0.25">
      <c r="A8" s="173" t="s">
        <v>93</v>
      </c>
      <c r="B8" s="224">
        <v>3.1818172626803172</v>
      </c>
      <c r="C8" s="224">
        <v>3.2157996067252341</v>
      </c>
      <c r="D8" s="224">
        <v>3.4072893957586672</v>
      </c>
      <c r="E8" s="224">
        <v>3.2410058754767639</v>
      </c>
      <c r="F8" s="224">
        <v>3.0824516558525139</v>
      </c>
      <c r="G8" s="224">
        <v>2.839701541639811</v>
      </c>
      <c r="H8" s="224">
        <v>2.728524676061296</v>
      </c>
      <c r="I8" s="224">
        <v>2.7838835663813311</v>
      </c>
      <c r="J8" s="224">
        <v>3.2034690094327858</v>
      </c>
      <c r="K8" s="224">
        <v>3.3130429095155192</v>
      </c>
      <c r="L8" s="224">
        <v>3.32261443732465</v>
      </c>
      <c r="M8" s="224">
        <v>2.4915697473320031</v>
      </c>
      <c r="N8" s="224">
        <v>2.3712427264844869</v>
      </c>
      <c r="O8" s="224">
        <v>2.5313900575710861</v>
      </c>
      <c r="P8" s="224">
        <v>2.5624371049867412</v>
      </c>
      <c r="Q8" s="224">
        <v>2.645670157076851</v>
      </c>
      <c r="R8" s="224">
        <v>2.6557080441172229</v>
      </c>
      <c r="S8" s="224">
        <v>2.6895834693706631</v>
      </c>
      <c r="T8" s="224">
        <v>3.0540581383668348</v>
      </c>
      <c r="U8" s="224">
        <v>2.9093581580166772</v>
      </c>
      <c r="V8" s="224">
        <v>2.6360652984114279</v>
      </c>
      <c r="W8" s="224">
        <v>2.655656624443564</v>
      </c>
      <c r="X8" s="224">
        <v>2.5044299190000259</v>
      </c>
      <c r="Y8" s="224">
        <v>2.2018265489663902</v>
      </c>
      <c r="DA8" s="177" t="s">
        <v>2447</v>
      </c>
    </row>
    <row r="9" spans="1:105" ht="12" customHeight="1" x14ac:dyDescent="0.25">
      <c r="A9" s="173" t="s">
        <v>94</v>
      </c>
      <c r="B9" s="224">
        <v>1.3925975725998141</v>
      </c>
      <c r="C9" s="224">
        <v>1.407470749127977</v>
      </c>
      <c r="D9" s="224">
        <v>1.491280783888105</v>
      </c>
      <c r="E9" s="224">
        <v>1.418502868756403</v>
      </c>
      <c r="F9" s="224">
        <v>1.349107864849677</v>
      </c>
      <c r="G9" s="224">
        <v>1.2428625365066639</v>
      </c>
      <c r="H9" s="224">
        <v>1.1942033520368831</v>
      </c>
      <c r="I9" s="224">
        <v>1.218432479581611</v>
      </c>
      <c r="J9" s="224">
        <v>1.4020739716135751</v>
      </c>
      <c r="K9" s="224">
        <v>1.450031580325198</v>
      </c>
      <c r="L9" s="224">
        <v>1.454220785830306</v>
      </c>
      <c r="M9" s="224">
        <v>1.090494423672467</v>
      </c>
      <c r="N9" s="224">
        <v>1.03783045735491</v>
      </c>
      <c r="O9" s="224">
        <v>1.107922724169021</v>
      </c>
      <c r="P9" s="224">
        <v>1.121511198709829</v>
      </c>
      <c r="Q9" s="224">
        <v>1.157940112356215</v>
      </c>
      <c r="R9" s="224">
        <v>1.162333431007921</v>
      </c>
      <c r="S9" s="224">
        <v>1.177159811998445</v>
      </c>
      <c r="T9" s="224">
        <v>1.336680770436713</v>
      </c>
      <c r="U9" s="224">
        <v>1.2733494019906439</v>
      </c>
      <c r="V9" s="224">
        <v>1.1537363188136009</v>
      </c>
      <c r="W9" s="224">
        <v>1.162310925971707</v>
      </c>
      <c r="X9" s="224">
        <v>1.0961229819363749</v>
      </c>
      <c r="Y9" s="224">
        <v>0.96368146069879801</v>
      </c>
      <c r="DA9" s="177" t="s">
        <v>2448</v>
      </c>
    </row>
    <row r="10" spans="1:105" ht="12" customHeight="1" x14ac:dyDescent="0.25">
      <c r="A10" s="56" t="s">
        <v>95</v>
      </c>
      <c r="B10" s="260">
        <v>2.7214307221660139</v>
      </c>
      <c r="C10" s="260">
        <v>2.8194535008510551</v>
      </c>
      <c r="D10" s="260">
        <v>2.85895079090138</v>
      </c>
      <c r="E10" s="260">
        <v>2.7497381375679488</v>
      </c>
      <c r="F10" s="260">
        <v>2.6265598328213602</v>
      </c>
      <c r="G10" s="260">
        <v>2.4266517949474422</v>
      </c>
      <c r="H10" s="260">
        <v>2.2286531197321482</v>
      </c>
      <c r="I10" s="260">
        <v>2.2431014552417579</v>
      </c>
      <c r="J10" s="260">
        <v>2.631407108541159</v>
      </c>
      <c r="K10" s="260">
        <v>2.676291105757866</v>
      </c>
      <c r="L10" s="260">
        <v>2.7037383302806091</v>
      </c>
      <c r="M10" s="260">
        <v>1.941064369426035</v>
      </c>
      <c r="N10" s="260">
        <v>1.896427101370382</v>
      </c>
      <c r="O10" s="260">
        <v>2.0380155398149742</v>
      </c>
      <c r="P10" s="260">
        <v>2.0765513944794272</v>
      </c>
      <c r="Q10" s="260">
        <v>2.1058368846844342</v>
      </c>
      <c r="R10" s="260">
        <v>2.0840890356305941</v>
      </c>
      <c r="S10" s="260">
        <v>2.1150774371012848</v>
      </c>
      <c r="T10" s="260">
        <v>2.3720362254201168</v>
      </c>
      <c r="U10" s="260">
        <v>2.2415741042664208</v>
      </c>
      <c r="V10" s="260">
        <v>2.0199375791508181</v>
      </c>
      <c r="W10" s="260">
        <v>2.0887315776244488</v>
      </c>
      <c r="X10" s="260">
        <v>1.905239749065412</v>
      </c>
      <c r="Y10" s="260">
        <v>1.6843675667626239</v>
      </c>
      <c r="DA10" s="68" t="s">
        <v>2449</v>
      </c>
    </row>
    <row r="11" spans="1:105" ht="12" customHeight="1" x14ac:dyDescent="0.25">
      <c r="A11" s="37" t="s">
        <v>159</v>
      </c>
      <c r="B11" s="226">
        <v>0.1328216882415269</v>
      </c>
      <c r="C11" s="226">
        <v>0.13378785228524179</v>
      </c>
      <c r="D11" s="226">
        <v>0.1041306396223337</v>
      </c>
      <c r="E11" s="226">
        <v>0.1074540983451588</v>
      </c>
      <c r="F11" s="226">
        <v>0.1331858849343722</v>
      </c>
      <c r="G11" s="226">
        <v>8.0562102326948409E-2</v>
      </c>
      <c r="H11" s="226">
        <v>0.1057827097321586</v>
      </c>
      <c r="I11" s="226">
        <v>0.1041494113961422</v>
      </c>
      <c r="J11" s="226">
        <v>0.13477137934227329</v>
      </c>
      <c r="K11" s="226">
        <v>0.1069100570068631</v>
      </c>
      <c r="L11" s="226">
        <v>7.6981196331404989E-2</v>
      </c>
      <c r="M11" s="226">
        <v>0</v>
      </c>
      <c r="N11" s="226">
        <v>0</v>
      </c>
      <c r="O11" s="226">
        <v>0.12772274641372791</v>
      </c>
      <c r="P11" s="226">
        <v>0.12652993392749981</v>
      </c>
      <c r="Q11" s="226">
        <v>2.2634107825785559E-2</v>
      </c>
      <c r="R11" s="226">
        <v>1.424178296330092E-2</v>
      </c>
      <c r="S11" s="226">
        <v>1.0471530230792401E-2</v>
      </c>
      <c r="T11" s="226">
        <v>1.7411913235761769E-2</v>
      </c>
      <c r="U11" s="226">
        <v>1.559650495003008E-2</v>
      </c>
      <c r="V11" s="226">
        <v>1.5647550767776821E-2</v>
      </c>
      <c r="W11" s="226">
        <v>1.348127196167234E-2</v>
      </c>
      <c r="X11" s="226">
        <v>3.5411452601701401E-3</v>
      </c>
      <c r="Y11" s="226">
        <v>9.5064143691884478E-5</v>
      </c>
      <c r="DA11" s="69" t="s">
        <v>2450</v>
      </c>
    </row>
    <row r="12" spans="1:105" ht="12" customHeight="1" x14ac:dyDescent="0.25">
      <c r="A12" s="37" t="s">
        <v>35</v>
      </c>
      <c r="B12" s="226">
        <v>1.7450946731982999</v>
      </c>
      <c r="C12" s="226">
        <v>1.8938398412345929</v>
      </c>
      <c r="D12" s="226">
        <v>1.7971383316195451</v>
      </c>
      <c r="E12" s="226">
        <v>1.7426519596525289</v>
      </c>
      <c r="F12" s="226">
        <v>1.6613305159964791</v>
      </c>
      <c r="G12" s="226">
        <v>1.5768494265414441</v>
      </c>
      <c r="H12" s="226">
        <v>1.260878039457878</v>
      </c>
      <c r="I12" s="226">
        <v>1.2192227430841811</v>
      </c>
      <c r="J12" s="226">
        <v>1.496710539389835</v>
      </c>
      <c r="K12" s="226">
        <v>1.461211874201173</v>
      </c>
      <c r="L12" s="226">
        <v>1.58462578513425</v>
      </c>
      <c r="M12" s="226">
        <v>0.99877686722164927</v>
      </c>
      <c r="N12" s="226">
        <v>1.1018334809057351</v>
      </c>
      <c r="O12" s="226">
        <v>1.095880637093148</v>
      </c>
      <c r="P12" s="226">
        <v>1.152118851077657</v>
      </c>
      <c r="Q12" s="226">
        <v>1.179410051268698</v>
      </c>
      <c r="R12" s="226">
        <v>1.106777447970211</v>
      </c>
      <c r="S12" s="226">
        <v>1.136719625523583</v>
      </c>
      <c r="T12" s="226">
        <v>1.1957508946693329</v>
      </c>
      <c r="U12" s="226">
        <v>1.0777050800292121</v>
      </c>
      <c r="V12" s="226">
        <v>0.92483211605643789</v>
      </c>
      <c r="W12" s="226">
        <v>1.1054898750352109</v>
      </c>
      <c r="X12" s="226">
        <v>0.83976084070020796</v>
      </c>
      <c r="Y12" s="226">
        <v>0.77709520097521623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2453</v>
      </c>
    </row>
    <row r="15" spans="1:105" ht="12" customHeight="1" x14ac:dyDescent="0.25">
      <c r="A15" s="37" t="s">
        <v>40</v>
      </c>
      <c r="B15" s="226">
        <v>0.84351436072618757</v>
      </c>
      <c r="C15" s="226">
        <v>0.79182580733122054</v>
      </c>
      <c r="D15" s="226">
        <v>0.95768181965950128</v>
      </c>
      <c r="E15" s="226">
        <v>0.89963207957026203</v>
      </c>
      <c r="F15" s="226">
        <v>0.83204343189050889</v>
      </c>
      <c r="G15" s="226">
        <v>0.7692402660790495</v>
      </c>
      <c r="H15" s="226">
        <v>0.86199237054211097</v>
      </c>
      <c r="I15" s="226">
        <v>0.91972930076143511</v>
      </c>
      <c r="J15" s="226">
        <v>0.9999251898090511</v>
      </c>
      <c r="K15" s="226">
        <v>1.108169174549829</v>
      </c>
      <c r="L15" s="226">
        <v>1.042131348814954</v>
      </c>
      <c r="M15" s="226">
        <v>0.9422875022043854</v>
      </c>
      <c r="N15" s="226">
        <v>0.79459362046464721</v>
      </c>
      <c r="O15" s="226">
        <v>0.81441215630809827</v>
      </c>
      <c r="P15" s="226">
        <v>0.7979026094742695</v>
      </c>
      <c r="Q15" s="226">
        <v>0.90379272558995072</v>
      </c>
      <c r="R15" s="226">
        <v>0.96306980469708237</v>
      </c>
      <c r="S15" s="226">
        <v>0.96788628134690968</v>
      </c>
      <c r="T15" s="226">
        <v>1.158873417515023</v>
      </c>
      <c r="U15" s="226">
        <v>1.148272519287179</v>
      </c>
      <c r="V15" s="226">
        <v>1.079457912326603</v>
      </c>
      <c r="W15" s="226">
        <v>0.96976043062756523</v>
      </c>
      <c r="X15" s="226">
        <v>1.061937763105034</v>
      </c>
      <c r="Y15" s="226">
        <v>0.90717730164371568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13.625091612223935</v>
      </c>
      <c r="C16" s="261">
        <f t="shared" si="0"/>
        <v>14.103062196900272</v>
      </c>
      <c r="D16" s="261">
        <f t="shared" si="0"/>
        <v>14.291109206658922</v>
      </c>
      <c r="E16" s="261">
        <f t="shared" si="0"/>
        <v>13.748493636931194</v>
      </c>
      <c r="F16" s="261">
        <f t="shared" si="0"/>
        <v>13.137525587010179</v>
      </c>
      <c r="G16" s="261">
        <f t="shared" si="0"/>
        <v>12.13358990479998</v>
      </c>
      <c r="H16" s="261">
        <f t="shared" si="0"/>
        <v>11.143394197664986</v>
      </c>
      <c r="I16" s="261">
        <f t="shared" si="0"/>
        <v>11.212961354978134</v>
      </c>
      <c r="J16" s="261">
        <f t="shared" si="0"/>
        <v>13.170079177305041</v>
      </c>
      <c r="K16" s="261">
        <f t="shared" si="0"/>
        <v>13.385933190564055</v>
      </c>
      <c r="L16" s="261">
        <f t="shared" si="0"/>
        <v>13.508586037729804</v>
      </c>
      <c r="M16" s="261">
        <f t="shared" si="0"/>
        <v>9.6802394280041071</v>
      </c>
      <c r="N16" s="261">
        <f t="shared" si="0"/>
        <v>9.4599708962211473</v>
      </c>
      <c r="O16" s="261">
        <f t="shared" si="0"/>
        <v>10.192795780385799</v>
      </c>
      <c r="P16" s="261">
        <f t="shared" si="0"/>
        <v>10.3753360001263</v>
      </c>
      <c r="Q16" s="261">
        <f t="shared" si="0"/>
        <v>10.510624818900309</v>
      </c>
      <c r="R16" s="261">
        <f t="shared" si="0"/>
        <v>10.398638064243496</v>
      </c>
      <c r="S16" s="261">
        <f t="shared" si="0"/>
        <v>10.553264225945341</v>
      </c>
      <c r="T16" s="261">
        <f t="shared" si="0"/>
        <v>11.834020166534986</v>
      </c>
      <c r="U16" s="261">
        <f t="shared" si="0"/>
        <v>11.181326970614531</v>
      </c>
      <c r="V16" s="261">
        <f t="shared" si="0"/>
        <v>10.074490090355779</v>
      </c>
      <c r="W16" s="261">
        <f t="shared" si="0"/>
        <v>10.421499763825231</v>
      </c>
      <c r="X16" s="261">
        <f t="shared" si="0"/>
        <v>9.4998496960323138</v>
      </c>
      <c r="Y16" s="261">
        <f t="shared" si="0"/>
        <v>8.3992499493996391</v>
      </c>
      <c r="DA16" s="70"/>
    </row>
    <row r="17" spans="1:105" ht="12" customHeight="1" x14ac:dyDescent="0.25">
      <c r="A17" s="60" t="s">
        <v>2404</v>
      </c>
      <c r="B17" s="329">
        <v>9.5120482496143204</v>
      </c>
      <c r="C17" s="329">
        <v>10.200957642830289</v>
      </c>
      <c r="D17" s="329">
        <v>9.5704412185501653</v>
      </c>
      <c r="E17" s="329">
        <v>9.3167956902719009</v>
      </c>
      <c r="F17" s="329">
        <v>9.0403074277240254</v>
      </c>
      <c r="G17" s="329">
        <v>8.3493570719942163</v>
      </c>
      <c r="H17" s="329">
        <v>6.907206971910961</v>
      </c>
      <c r="I17" s="329">
        <v>6.6922175769048309</v>
      </c>
      <c r="J17" s="329">
        <v>8.3001797348639741</v>
      </c>
      <c r="K17" s="329">
        <v>7.9870579136027464</v>
      </c>
      <c r="L17" s="329">
        <v>8.374352717232215</v>
      </c>
      <c r="M17" s="329">
        <v>4.9899847015809469</v>
      </c>
      <c r="N17" s="329">
        <v>5.5048653947139883</v>
      </c>
      <c r="O17" s="329">
        <v>6.193564199295535</v>
      </c>
      <c r="P17" s="329">
        <v>6.4037599402112706</v>
      </c>
      <c r="Q17" s="329">
        <v>6.039395167810846</v>
      </c>
      <c r="R17" s="329">
        <v>5.6302595096837571</v>
      </c>
      <c r="S17" s="329">
        <v>5.7633056012138493</v>
      </c>
      <c r="T17" s="329">
        <v>6.1004482931386548</v>
      </c>
      <c r="U17" s="329">
        <v>5.4980971438987973</v>
      </c>
      <c r="V17" s="329">
        <v>4.7245203974626717</v>
      </c>
      <c r="W17" s="329">
        <v>5.6170324662088333</v>
      </c>
      <c r="X17" s="329">
        <v>4.246471884349396</v>
      </c>
      <c r="Y17" s="329">
        <v>3.9138928890127791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0.3050575696870908</v>
      </c>
      <c r="C19" s="230">
        <v>0.15531705958156039</v>
      </c>
      <c r="D19" s="230">
        <v>0.1509672270937881</v>
      </c>
      <c r="E19" s="230">
        <v>0.15589978710215591</v>
      </c>
      <c r="F19" s="230">
        <v>0.15447144619609551</v>
      </c>
      <c r="G19" s="230">
        <v>0.15562978734124619</v>
      </c>
      <c r="H19" s="230">
        <v>0.15300449969309371</v>
      </c>
      <c r="I19" s="230">
        <v>0.15056775654477439</v>
      </c>
      <c r="J19" s="230">
        <v>0.30861687303318791</v>
      </c>
      <c r="K19" s="230">
        <v>0.3060082279873329</v>
      </c>
      <c r="L19" s="230">
        <v>0.14828049690326101</v>
      </c>
      <c r="M19" s="230">
        <v>0</v>
      </c>
      <c r="N19" s="230">
        <v>0</v>
      </c>
      <c r="O19" s="230">
        <v>0.14710090327963171</v>
      </c>
      <c r="P19" s="230">
        <v>0</v>
      </c>
      <c r="Q19" s="230">
        <v>6.7710462774123015E-2</v>
      </c>
      <c r="R19" s="230">
        <v>5.7387127445070622E-2</v>
      </c>
      <c r="S19" s="230">
        <v>6.3524199112223553E-2</v>
      </c>
      <c r="T19" s="230">
        <v>7.3756564212488981E-2</v>
      </c>
      <c r="U19" s="230">
        <v>6.48441389619588E-2</v>
      </c>
      <c r="V19" s="230">
        <v>4.4044773064290353E-2</v>
      </c>
      <c r="W19" s="230">
        <v>5.0999753532135039E-2</v>
      </c>
      <c r="X19" s="230">
        <v>5.8679229302205191E-2</v>
      </c>
      <c r="Y19" s="230">
        <v>5.6878655910713859E-2</v>
      </c>
      <c r="DA19" s="71" t="s">
        <v>2457</v>
      </c>
    </row>
    <row r="20" spans="1:105" ht="12" customHeight="1" x14ac:dyDescent="0.25">
      <c r="A20" s="59" t="s">
        <v>159</v>
      </c>
      <c r="B20" s="230">
        <v>0.66601391175055213</v>
      </c>
      <c r="C20" s="230">
        <v>0.67799958644711622</v>
      </c>
      <c r="D20" s="230">
        <v>0.52784236900816173</v>
      </c>
      <c r="E20" s="230">
        <v>0.54434181956699268</v>
      </c>
      <c r="F20" s="230">
        <v>0.6744422837341788</v>
      </c>
      <c r="G20" s="230">
        <v>0.40755866249275929</v>
      </c>
      <c r="H20" s="230">
        <v>0.53460117562195997</v>
      </c>
      <c r="I20" s="230">
        <v>0.52644158501308269</v>
      </c>
      <c r="J20" s="230">
        <v>0.67498427485295809</v>
      </c>
      <c r="K20" s="230">
        <v>0.53562308649196111</v>
      </c>
      <c r="L20" s="230">
        <v>0.3900149853110656</v>
      </c>
      <c r="M20" s="230">
        <v>0</v>
      </c>
      <c r="N20" s="230">
        <v>0</v>
      </c>
      <c r="O20" s="230">
        <v>0.64497673837590452</v>
      </c>
      <c r="P20" s="230">
        <v>0.6476640293468322</v>
      </c>
      <c r="Q20" s="230">
        <v>0.11515028390006141</v>
      </c>
      <c r="R20" s="230">
        <v>7.2513825980777047E-2</v>
      </c>
      <c r="S20" s="230">
        <v>5.3291884256279579E-2</v>
      </c>
      <c r="T20" s="230">
        <v>8.8588888292109577E-2</v>
      </c>
      <c r="U20" s="230">
        <v>7.9381816467580218E-2</v>
      </c>
      <c r="V20" s="230">
        <v>7.975087825964039E-2</v>
      </c>
      <c r="W20" s="230">
        <v>6.8683931978523016E-2</v>
      </c>
      <c r="X20" s="230">
        <v>1.801469070869955E-2</v>
      </c>
      <c r="Y20" s="230">
        <v>4.8335374051394802E-4</v>
      </c>
      <c r="DA20" s="71" t="s">
        <v>2458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8.5409767681766766</v>
      </c>
      <c r="C22" s="230">
        <v>9.3676409968016099</v>
      </c>
      <c r="D22" s="230">
        <v>8.8916316224482159</v>
      </c>
      <c r="E22" s="230">
        <v>8.6165540836027521</v>
      </c>
      <c r="F22" s="230">
        <v>8.2113936977937509</v>
      </c>
      <c r="G22" s="230">
        <v>7.7861686221602113</v>
      </c>
      <c r="H22" s="230">
        <v>6.2196012965959069</v>
      </c>
      <c r="I22" s="230">
        <v>6.0152082353469742</v>
      </c>
      <c r="J22" s="230">
        <v>7.3165785869778279</v>
      </c>
      <c r="K22" s="230">
        <v>7.1454265991234518</v>
      </c>
      <c r="L22" s="230">
        <v>7.836057235017889</v>
      </c>
      <c r="M22" s="230">
        <v>4.9899847015809469</v>
      </c>
      <c r="N22" s="230">
        <v>5.5048653947139883</v>
      </c>
      <c r="O22" s="230">
        <v>5.4014865576399984</v>
      </c>
      <c r="P22" s="230">
        <v>5.7560959108644383</v>
      </c>
      <c r="Q22" s="230">
        <v>5.8565344211366606</v>
      </c>
      <c r="R22" s="230">
        <v>5.5003585562579094</v>
      </c>
      <c r="S22" s="230">
        <v>5.646489517845346</v>
      </c>
      <c r="T22" s="230">
        <v>5.9381028406340564</v>
      </c>
      <c r="U22" s="230">
        <v>5.3538711884692587</v>
      </c>
      <c r="V22" s="230">
        <v>4.6007247461387406</v>
      </c>
      <c r="W22" s="230">
        <v>5.4973487806981751</v>
      </c>
      <c r="X22" s="230">
        <v>4.1697779643384916</v>
      </c>
      <c r="Y22" s="230">
        <v>3.8565308793615509</v>
      </c>
      <c r="DA22" s="71" t="s">
        <v>2460</v>
      </c>
    </row>
    <row r="23" spans="1:105" ht="12" customHeight="1" x14ac:dyDescent="0.25">
      <c r="A23" s="60" t="s">
        <v>2411</v>
      </c>
      <c r="B23" s="329">
        <v>4.1130433626096146</v>
      </c>
      <c r="C23" s="329">
        <v>3.9021045540699828</v>
      </c>
      <c r="D23" s="329">
        <v>4.7206679881087563</v>
      </c>
      <c r="E23" s="329">
        <v>4.4316979466592921</v>
      </c>
      <c r="F23" s="329">
        <v>4.0972181592861538</v>
      </c>
      <c r="G23" s="329">
        <v>3.7842328328057628</v>
      </c>
      <c r="H23" s="329">
        <v>4.2361872257540236</v>
      </c>
      <c r="I23" s="329">
        <v>4.520743778073304</v>
      </c>
      <c r="J23" s="329">
        <v>4.8698994424410662</v>
      </c>
      <c r="K23" s="329">
        <v>5.3988752769613084</v>
      </c>
      <c r="L23" s="329">
        <v>5.1342333204975894</v>
      </c>
      <c r="M23" s="329">
        <v>4.6902547264231602</v>
      </c>
      <c r="N23" s="329">
        <v>3.955105501507159</v>
      </c>
      <c r="O23" s="329">
        <v>3.9992315810902639</v>
      </c>
      <c r="P23" s="329">
        <v>3.97157605991503</v>
      </c>
      <c r="Q23" s="329">
        <v>4.4712296510894634</v>
      </c>
      <c r="R23" s="329">
        <v>4.7683785545597397</v>
      </c>
      <c r="S23" s="329">
        <v>4.7899586247314909</v>
      </c>
      <c r="T23" s="329">
        <v>5.7335718733963308</v>
      </c>
      <c r="U23" s="329">
        <v>5.6832298267157348</v>
      </c>
      <c r="V23" s="329">
        <v>5.3499696928931071</v>
      </c>
      <c r="W23" s="329">
        <v>4.8044672976163971</v>
      </c>
      <c r="X23" s="329">
        <v>5.2533778116829177</v>
      </c>
      <c r="Y23" s="329">
        <v>4.4853570603868604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5.7754970828058401</v>
      </c>
      <c r="C24" s="261">
        <f t="shared" si="1"/>
        <v>5.981257207443937</v>
      </c>
      <c r="D24" s="261">
        <f t="shared" si="1"/>
        <v>6.0589260231278921</v>
      </c>
      <c r="E24" s="261">
        <f t="shared" si="1"/>
        <v>5.8385589250688694</v>
      </c>
      <c r="F24" s="261">
        <f t="shared" si="1"/>
        <v>5.5763248265109215</v>
      </c>
      <c r="G24" s="261">
        <f t="shared" si="1"/>
        <v>5.1516377685384906</v>
      </c>
      <c r="H24" s="261">
        <f t="shared" si="1"/>
        <v>4.7155212672431821</v>
      </c>
      <c r="I24" s="261">
        <f t="shared" si="1"/>
        <v>4.7310702425600279</v>
      </c>
      <c r="J24" s="261">
        <f t="shared" si="1"/>
        <v>5.5754642349401724</v>
      </c>
      <c r="K24" s="261">
        <f t="shared" si="1"/>
        <v>5.6497155085836095</v>
      </c>
      <c r="L24" s="261">
        <f t="shared" si="1"/>
        <v>5.7080877771534198</v>
      </c>
      <c r="M24" s="261">
        <f t="shared" si="1"/>
        <v>4.0308852560401895</v>
      </c>
      <c r="N24" s="261">
        <f t="shared" si="1"/>
        <v>3.9813852982803479</v>
      </c>
      <c r="O24" s="261">
        <f t="shared" si="1"/>
        <v>4.2979638331648218</v>
      </c>
      <c r="P24" s="261">
        <f t="shared" si="1"/>
        <v>4.384457831907274</v>
      </c>
      <c r="Q24" s="261">
        <f t="shared" si="1"/>
        <v>4.4172731161184</v>
      </c>
      <c r="R24" s="261">
        <f t="shared" si="1"/>
        <v>4.3465082253755867</v>
      </c>
      <c r="S24" s="261">
        <f t="shared" si="1"/>
        <v>4.4148139317234492</v>
      </c>
      <c r="T24" s="261">
        <f t="shared" si="1"/>
        <v>4.9202151498179578</v>
      </c>
      <c r="U24" s="261">
        <f t="shared" si="1"/>
        <v>4.6243649771393933</v>
      </c>
      <c r="V24" s="261">
        <f t="shared" si="1"/>
        <v>4.1467547079247078</v>
      </c>
      <c r="W24" s="261">
        <f t="shared" si="1"/>
        <v>4.3602099188106678</v>
      </c>
      <c r="X24" s="261">
        <f t="shared" si="1"/>
        <v>3.8831590679435131</v>
      </c>
      <c r="Y24" s="261">
        <f t="shared" si="1"/>
        <v>3.4517148491726211</v>
      </c>
      <c r="DA24" s="70"/>
    </row>
    <row r="25" spans="1:105" ht="12" customHeight="1" x14ac:dyDescent="0.25">
      <c r="A25" s="60" t="s">
        <v>2414</v>
      </c>
      <c r="B25" s="262">
        <v>4.2045528898888023</v>
      </c>
      <c r="C25" s="262">
        <v>4.3935350660679404</v>
      </c>
      <c r="D25" s="262">
        <v>4.3766604974999748</v>
      </c>
      <c r="E25" s="262">
        <v>4.2383918070486253</v>
      </c>
      <c r="F25" s="262">
        <v>4.0544399635726007</v>
      </c>
      <c r="G25" s="262">
        <v>3.7496048175013441</v>
      </c>
      <c r="H25" s="262">
        <v>3.36837916534932</v>
      </c>
      <c r="I25" s="262">
        <v>3.3565960470558212</v>
      </c>
      <c r="J25" s="262">
        <v>3.9938300233893651</v>
      </c>
      <c r="K25" s="262">
        <v>4.0139818727669221</v>
      </c>
      <c r="L25" s="262">
        <v>4.0676284343624634</v>
      </c>
      <c r="M25" s="262">
        <v>2.8007338354266169</v>
      </c>
      <c r="N25" s="262">
        <v>2.810642391432955</v>
      </c>
      <c r="O25" s="262">
        <v>3.048152111545293</v>
      </c>
      <c r="P25" s="262">
        <v>3.119317392508473</v>
      </c>
      <c r="Q25" s="262">
        <v>3.1110383997561328</v>
      </c>
      <c r="R25" s="262">
        <v>3.0353175486128952</v>
      </c>
      <c r="S25" s="262">
        <v>3.0868980950313469</v>
      </c>
      <c r="T25" s="262">
        <v>3.412348889372554</v>
      </c>
      <c r="U25" s="262">
        <v>3.1879407811118581</v>
      </c>
      <c r="V25" s="262">
        <v>2.8452621548290788</v>
      </c>
      <c r="W25" s="262">
        <v>3.0490446292500279</v>
      </c>
      <c r="X25" s="262">
        <v>2.6466582531523568</v>
      </c>
      <c r="Y25" s="262">
        <v>2.3646170225691079</v>
      </c>
      <c r="DA25" s="72" t="s">
        <v>2462</v>
      </c>
    </row>
    <row r="26" spans="1:105" ht="12" customHeight="1" x14ac:dyDescent="0.25">
      <c r="A26" s="60" t="s">
        <v>2416</v>
      </c>
      <c r="B26" s="262">
        <v>1.570944192917038</v>
      </c>
      <c r="C26" s="262">
        <v>1.5877221413759961</v>
      </c>
      <c r="D26" s="262">
        <v>1.6822655256279171</v>
      </c>
      <c r="E26" s="262">
        <v>1.6001671180202439</v>
      </c>
      <c r="F26" s="262">
        <v>1.521884862938321</v>
      </c>
      <c r="G26" s="262">
        <v>1.402032951037147</v>
      </c>
      <c r="H26" s="262">
        <v>1.3471421018938621</v>
      </c>
      <c r="I26" s="262">
        <v>1.374474195504207</v>
      </c>
      <c r="J26" s="262">
        <v>1.5816342115508071</v>
      </c>
      <c r="K26" s="262">
        <v>1.635733635816687</v>
      </c>
      <c r="L26" s="262">
        <v>1.640459342790956</v>
      </c>
      <c r="M26" s="262">
        <v>1.2301514206135731</v>
      </c>
      <c r="N26" s="262">
        <v>1.1707429068473929</v>
      </c>
      <c r="O26" s="262">
        <v>1.249811721619529</v>
      </c>
      <c r="P26" s="262">
        <v>1.2651404393988011</v>
      </c>
      <c r="Q26" s="262">
        <v>1.306234716362267</v>
      </c>
      <c r="R26" s="262">
        <v>1.3111906767626911</v>
      </c>
      <c r="S26" s="262">
        <v>1.327915836692102</v>
      </c>
      <c r="T26" s="262">
        <v>1.5078662604454041</v>
      </c>
      <c r="U26" s="262">
        <v>1.436424196027535</v>
      </c>
      <c r="V26" s="262">
        <v>1.3014925530956289</v>
      </c>
      <c r="W26" s="262">
        <v>1.31116528956064</v>
      </c>
      <c r="X26" s="262">
        <v>1.236500814791156</v>
      </c>
      <c r="Y26" s="262">
        <v>1.087097826603513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16.683785647621143</v>
      </c>
      <c r="C27" s="261">
        <f t="shared" si="2"/>
        <v>17.269055751306446</v>
      </c>
      <c r="D27" s="261">
        <f t="shared" si="2"/>
        <v>17.499317395908882</v>
      </c>
      <c r="E27" s="261">
        <f t="shared" si="2"/>
        <v>16.834890167670856</v>
      </c>
      <c r="F27" s="261">
        <f t="shared" si="2"/>
        <v>16.086766024910421</v>
      </c>
      <c r="G27" s="261">
        <f t="shared" si="2"/>
        <v>14.857457026285683</v>
      </c>
      <c r="H27" s="261">
        <f t="shared" si="2"/>
        <v>13.644972486936716</v>
      </c>
      <c r="I27" s="261">
        <f t="shared" si="2"/>
        <v>13.730156761197719</v>
      </c>
      <c r="J27" s="261">
        <f t="shared" si="2"/>
        <v>16.126627564046991</v>
      </c>
      <c r="K27" s="261">
        <f t="shared" si="2"/>
        <v>16.390938600690674</v>
      </c>
      <c r="L27" s="261">
        <f t="shared" si="2"/>
        <v>16.541125760485475</v>
      </c>
      <c r="M27" s="261">
        <f t="shared" si="2"/>
        <v>11.853354401637681</v>
      </c>
      <c r="N27" s="261">
        <f t="shared" si="2"/>
        <v>11.583637832107526</v>
      </c>
      <c r="O27" s="261">
        <f t="shared" si="2"/>
        <v>12.480974424962202</v>
      </c>
      <c r="P27" s="261">
        <f t="shared" si="2"/>
        <v>12.704493061379146</v>
      </c>
      <c r="Q27" s="261">
        <f t="shared" si="2"/>
        <v>12.87015283946976</v>
      </c>
      <c r="R27" s="261">
        <f t="shared" si="2"/>
        <v>12.733026201114484</v>
      </c>
      <c r="S27" s="261">
        <f t="shared" si="2"/>
        <v>12.92236435830042</v>
      </c>
      <c r="T27" s="261">
        <f t="shared" si="2"/>
        <v>14.490636938614264</v>
      </c>
      <c r="U27" s="261">
        <f t="shared" si="2"/>
        <v>13.691420780344327</v>
      </c>
      <c r="V27" s="261">
        <f t="shared" si="2"/>
        <v>12.336110314721363</v>
      </c>
      <c r="W27" s="261">
        <f t="shared" si="2"/>
        <v>12.761020118969675</v>
      </c>
      <c r="X27" s="261">
        <f t="shared" si="2"/>
        <v>11.632469015549777</v>
      </c>
      <c r="Y27" s="261">
        <f t="shared" si="2"/>
        <v>10.284795856407722</v>
      </c>
      <c r="DA27" s="70"/>
    </row>
    <row r="28" spans="1:105" ht="12" customHeight="1" x14ac:dyDescent="0.25">
      <c r="A28" s="60" t="s">
        <v>2419</v>
      </c>
      <c r="B28" s="329">
        <v>11.6474060199359</v>
      </c>
      <c r="C28" s="329">
        <v>12.490968542241159</v>
      </c>
      <c r="D28" s="329">
        <v>11.71890761455122</v>
      </c>
      <c r="E28" s="329">
        <v>11.40832125339417</v>
      </c>
      <c r="F28" s="329">
        <v>11.06976419721309</v>
      </c>
      <c r="G28" s="329">
        <v>10.22370253713577</v>
      </c>
      <c r="H28" s="329">
        <v>8.4578044554011775</v>
      </c>
      <c r="I28" s="329">
        <v>8.1945521349855088</v>
      </c>
      <c r="J28" s="329">
        <v>10.16348538962936</v>
      </c>
      <c r="K28" s="329">
        <v>9.7800709146156031</v>
      </c>
      <c r="L28" s="329">
        <v>10.2543094496721</v>
      </c>
      <c r="M28" s="329">
        <v>6.1101853488746292</v>
      </c>
      <c r="N28" s="329">
        <v>6.7406515037314119</v>
      </c>
      <c r="O28" s="329">
        <v>7.5839561624026954</v>
      </c>
      <c r="P28" s="329">
        <v>7.8413387022995167</v>
      </c>
      <c r="Q28" s="329">
        <v>7.3951777565030747</v>
      </c>
      <c r="R28" s="329">
        <v>6.8941953179801088</v>
      </c>
      <c r="S28" s="329">
        <v>7.0571088994455309</v>
      </c>
      <c r="T28" s="329">
        <v>7.4699366854758997</v>
      </c>
      <c r="U28" s="329">
        <v>6.7323638496719962</v>
      </c>
      <c r="V28" s="329">
        <v>5.7851270173012308</v>
      </c>
      <c r="W28" s="329">
        <v>6.8779989382148994</v>
      </c>
      <c r="X28" s="329">
        <v>5.1997614910400767</v>
      </c>
      <c r="Y28" s="329">
        <v>4.7925219049136079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0.373539881249499</v>
      </c>
      <c r="C30" s="230">
        <v>0.19018415458966589</v>
      </c>
      <c r="D30" s="230">
        <v>0.18485782909443449</v>
      </c>
      <c r="E30" s="230">
        <v>0.19089769849243579</v>
      </c>
      <c r="F30" s="230">
        <v>0.189148709627872</v>
      </c>
      <c r="G30" s="230">
        <v>0.19056708654030141</v>
      </c>
      <c r="H30" s="230">
        <v>0.18735244860378819</v>
      </c>
      <c r="I30" s="230">
        <v>0.18436868148339719</v>
      </c>
      <c r="J30" s="230">
        <v>0.37789821187737288</v>
      </c>
      <c r="K30" s="230">
        <v>0.37470395263755052</v>
      </c>
      <c r="L30" s="230">
        <v>0.18156795539174811</v>
      </c>
      <c r="M30" s="230">
        <v>0</v>
      </c>
      <c r="N30" s="230">
        <v>0</v>
      </c>
      <c r="O30" s="230">
        <v>0.18012355503628369</v>
      </c>
      <c r="P30" s="230">
        <v>0</v>
      </c>
      <c r="Q30" s="230">
        <v>8.291077074382408E-2</v>
      </c>
      <c r="R30" s="230">
        <v>7.0269951973555858E-2</v>
      </c>
      <c r="S30" s="230">
        <v>7.7784733606804352E-2</v>
      </c>
      <c r="T30" s="230">
        <v>9.0314160260190554E-2</v>
      </c>
      <c r="U30" s="230">
        <v>7.9400986484031183E-2</v>
      </c>
      <c r="V30" s="230">
        <v>5.3932375180763693E-2</v>
      </c>
      <c r="W30" s="230">
        <v>6.2448677794451089E-2</v>
      </c>
      <c r="X30" s="230">
        <v>7.1852117512904309E-2</v>
      </c>
      <c r="Y30" s="230">
        <v>6.9647333768221062E-2</v>
      </c>
      <c r="DA30" s="71" t="s">
        <v>2466</v>
      </c>
    </row>
    <row r="31" spans="1:105" ht="12" customHeight="1" x14ac:dyDescent="0.25">
      <c r="A31" s="59" t="s">
        <v>159</v>
      </c>
      <c r="B31" s="230">
        <v>0.81552723887822709</v>
      </c>
      <c r="C31" s="230">
        <v>0.83020357524136656</v>
      </c>
      <c r="D31" s="230">
        <v>0.64633759470387153</v>
      </c>
      <c r="E31" s="230">
        <v>0.66654100355141965</v>
      </c>
      <c r="F31" s="230">
        <v>0.82584769436838235</v>
      </c>
      <c r="G31" s="230">
        <v>0.49905142346052173</v>
      </c>
      <c r="H31" s="230">
        <v>0.65461368443505319</v>
      </c>
      <c r="I31" s="230">
        <v>0.64462234899561133</v>
      </c>
      <c r="J31" s="230">
        <v>0.82651135696280598</v>
      </c>
      <c r="K31" s="230">
        <v>0.65586500386770763</v>
      </c>
      <c r="L31" s="230">
        <v>0.47756936976865177</v>
      </c>
      <c r="M31" s="230">
        <v>0</v>
      </c>
      <c r="N31" s="230">
        <v>0</v>
      </c>
      <c r="O31" s="230">
        <v>0.78976743474600553</v>
      </c>
      <c r="P31" s="230">
        <v>0.79305799511857034</v>
      </c>
      <c r="Q31" s="230">
        <v>0.14100034763272831</v>
      </c>
      <c r="R31" s="230">
        <v>8.8792439976461718E-2</v>
      </c>
      <c r="S31" s="230">
        <v>6.5255368477077066E-2</v>
      </c>
      <c r="T31" s="230">
        <v>0.10847618974544029</v>
      </c>
      <c r="U31" s="230">
        <v>9.72022242460166E-2</v>
      </c>
      <c r="V31" s="230">
        <v>9.7654136644457643E-2</v>
      </c>
      <c r="W31" s="230">
        <v>8.4102773851252685E-2</v>
      </c>
      <c r="X31" s="230">
        <v>2.2058804949428031E-2</v>
      </c>
      <c r="Y31" s="230">
        <v>5.9186172307830378E-4</v>
      </c>
      <c r="DA31" s="71" t="s">
        <v>2467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10.458338899808171</v>
      </c>
      <c r="C33" s="230">
        <v>11.47058081241013</v>
      </c>
      <c r="D33" s="230">
        <v>10.88771219075292</v>
      </c>
      <c r="E33" s="230">
        <v>10.550882551350311</v>
      </c>
      <c r="F33" s="230">
        <v>10.05476779321684</v>
      </c>
      <c r="G33" s="230">
        <v>9.5340840271349485</v>
      </c>
      <c r="H33" s="230">
        <v>7.6158383223623369</v>
      </c>
      <c r="I33" s="230">
        <v>7.3655611045065008</v>
      </c>
      <c r="J33" s="230">
        <v>8.9590758207891774</v>
      </c>
      <c r="K33" s="230">
        <v>8.7495019581103453</v>
      </c>
      <c r="L33" s="230">
        <v>9.5951721245117021</v>
      </c>
      <c r="M33" s="230">
        <v>6.1101853488746292</v>
      </c>
      <c r="N33" s="230">
        <v>6.7406515037314119</v>
      </c>
      <c r="O33" s="230">
        <v>6.6140651726204061</v>
      </c>
      <c r="P33" s="230">
        <v>7.0482807071809468</v>
      </c>
      <c r="Q33" s="230">
        <v>7.1712666381265224</v>
      </c>
      <c r="R33" s="230">
        <v>6.7351329260300909</v>
      </c>
      <c r="S33" s="230">
        <v>6.914068797361649</v>
      </c>
      <c r="T33" s="230">
        <v>7.2711463354702692</v>
      </c>
      <c r="U33" s="230">
        <v>6.5557606389419476</v>
      </c>
      <c r="V33" s="230">
        <v>5.6335405054760086</v>
      </c>
      <c r="W33" s="230">
        <v>6.7314474865691958</v>
      </c>
      <c r="X33" s="230">
        <v>5.1058505685777442</v>
      </c>
      <c r="Y33" s="230">
        <v>4.7222827094223083</v>
      </c>
      <c r="DA33" s="71" t="s">
        <v>2469</v>
      </c>
    </row>
    <row r="34" spans="1:105" ht="12" customHeight="1" x14ac:dyDescent="0.25">
      <c r="A34" s="60" t="s">
        <v>2426</v>
      </c>
      <c r="B34" s="329">
        <v>5.0363796276852417</v>
      </c>
      <c r="C34" s="329">
        <v>4.7780872090652853</v>
      </c>
      <c r="D34" s="329">
        <v>5.7804097813576609</v>
      </c>
      <c r="E34" s="329">
        <v>5.426568914276686</v>
      </c>
      <c r="F34" s="329">
        <v>5.0170018276973316</v>
      </c>
      <c r="G34" s="329">
        <v>4.6337544891499132</v>
      </c>
      <c r="H34" s="329">
        <v>5.1871680315355393</v>
      </c>
      <c r="I34" s="329">
        <v>5.5356046262122103</v>
      </c>
      <c r="J34" s="329">
        <v>5.9631421744176327</v>
      </c>
      <c r="K34" s="329">
        <v>6.6108676860750704</v>
      </c>
      <c r="L34" s="329">
        <v>6.286816310813375</v>
      </c>
      <c r="M34" s="329">
        <v>5.7431690527630517</v>
      </c>
      <c r="N34" s="329">
        <v>4.8429863283761136</v>
      </c>
      <c r="O34" s="329">
        <v>4.8970182625595076</v>
      </c>
      <c r="P34" s="329">
        <v>4.8631543590796298</v>
      </c>
      <c r="Q34" s="329">
        <v>5.4749750829666866</v>
      </c>
      <c r="R34" s="329">
        <v>5.8388308831343751</v>
      </c>
      <c r="S34" s="329">
        <v>5.8652554588548886</v>
      </c>
      <c r="T34" s="329">
        <v>7.0207002531383642</v>
      </c>
      <c r="U34" s="329">
        <v>6.9590569306723298</v>
      </c>
      <c r="V34" s="329">
        <v>6.5509832974201334</v>
      </c>
      <c r="W34" s="329">
        <v>5.883021180754775</v>
      </c>
      <c r="X34" s="329">
        <v>6.4327075245096994</v>
      </c>
      <c r="Y34" s="329">
        <v>5.4922739514941146</v>
      </c>
      <c r="DA34" s="72" t="s">
        <v>2470</v>
      </c>
    </row>
    <row r="35" spans="1:105" ht="12" customHeight="1" x14ac:dyDescent="0.25">
      <c r="A35" s="57" t="s">
        <v>2428</v>
      </c>
      <c r="B35" s="261">
        <v>15.11602789508151</v>
      </c>
      <c r="C35" s="261">
        <v>15.96796398358892</v>
      </c>
      <c r="D35" s="261">
        <v>15.73709668333195</v>
      </c>
      <c r="E35" s="261">
        <v>15.95912870721182</v>
      </c>
      <c r="F35" s="261">
        <v>15.10340708897672</v>
      </c>
      <c r="G35" s="261">
        <v>14.20291215513341</v>
      </c>
      <c r="H35" s="261">
        <v>13.00322962922117</v>
      </c>
      <c r="I35" s="261">
        <v>12.77675527137608</v>
      </c>
      <c r="J35" s="261">
        <v>15.585204855180949</v>
      </c>
      <c r="K35" s="261">
        <v>15.523513889370889</v>
      </c>
      <c r="L35" s="261">
        <v>14.69740798492851</v>
      </c>
      <c r="M35" s="261">
        <v>10.305825181797051</v>
      </c>
      <c r="N35" s="261">
        <v>10.08528290829214</v>
      </c>
      <c r="O35" s="261">
        <v>10.963537702478231</v>
      </c>
      <c r="P35" s="261">
        <v>11.19205581700095</v>
      </c>
      <c r="Q35" s="261">
        <v>11.19048903579505</v>
      </c>
      <c r="R35" s="261">
        <v>10.93418640903044</v>
      </c>
      <c r="S35" s="261">
        <v>11.11846226246956</v>
      </c>
      <c r="T35" s="261">
        <v>12.28565698822511</v>
      </c>
      <c r="U35" s="261">
        <v>11.520341985696501</v>
      </c>
      <c r="V35" s="261">
        <v>10.492953687129431</v>
      </c>
      <c r="W35" s="261">
        <v>11.37312045727149</v>
      </c>
      <c r="X35" s="261">
        <v>9.6208617972447019</v>
      </c>
      <c r="Y35" s="261">
        <v>8.5874541473729664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0.48169199788219907</v>
      </c>
      <c r="C38" s="229">
        <v>0.23162991756919921</v>
      </c>
      <c r="D38" s="229">
        <v>0.24596122719171701</v>
      </c>
      <c r="E38" s="229">
        <v>0.2297100163876705</v>
      </c>
      <c r="F38" s="229">
        <v>0.2344159437599615</v>
      </c>
      <c r="G38" s="229">
        <v>0.23059957941761419</v>
      </c>
      <c r="H38" s="229">
        <v>0.23924906425019349</v>
      </c>
      <c r="I38" s="229">
        <v>0.24727735514184429</v>
      </c>
      <c r="J38" s="229">
        <v>0.46996522946046682</v>
      </c>
      <c r="K38" s="229">
        <v>0.47855988222367218</v>
      </c>
      <c r="L38" s="229">
        <v>0.25481314558922591</v>
      </c>
      <c r="M38" s="229">
        <v>0</v>
      </c>
      <c r="N38" s="229">
        <v>0</v>
      </c>
      <c r="O38" s="229">
        <v>0.25869953006529478</v>
      </c>
      <c r="P38" s="229">
        <v>0</v>
      </c>
      <c r="Q38" s="229">
        <v>0.12407681036185519</v>
      </c>
      <c r="R38" s="229">
        <v>0.1097717438289947</v>
      </c>
      <c r="S38" s="229">
        <v>0.12075688494158481</v>
      </c>
      <c r="T38" s="229">
        <v>0.1465527765650356</v>
      </c>
      <c r="U38" s="229">
        <v>0.13275067372511309</v>
      </c>
      <c r="V38" s="229">
        <v>9.0551117342018192E-2</v>
      </c>
      <c r="W38" s="229">
        <v>9.292028927180522E-2</v>
      </c>
      <c r="X38" s="229">
        <v>0.12783768286854649</v>
      </c>
      <c r="Y38" s="229">
        <v>0.1203288263607004</v>
      </c>
      <c r="DA38" s="73" t="s">
        <v>2474</v>
      </c>
    </row>
    <row r="39" spans="1:105" ht="12" customHeight="1" x14ac:dyDescent="0.25">
      <c r="A39" s="46" t="s">
        <v>159</v>
      </c>
      <c r="B39" s="229">
        <v>1.0716483251234721</v>
      </c>
      <c r="C39" s="229">
        <v>1.030353580581109</v>
      </c>
      <c r="D39" s="229">
        <v>0.87633384205736731</v>
      </c>
      <c r="E39" s="229">
        <v>0.81731124542280464</v>
      </c>
      <c r="F39" s="229">
        <v>1.0429538404875689</v>
      </c>
      <c r="G39" s="229">
        <v>0.6153713576906934</v>
      </c>
      <c r="H39" s="229">
        <v>0.85183860306429737</v>
      </c>
      <c r="I39" s="229">
        <v>0.88101624930733191</v>
      </c>
      <c r="J39" s="229">
        <v>1.0474205234844649</v>
      </c>
      <c r="K39" s="229">
        <v>0.85357922352864635</v>
      </c>
      <c r="L39" s="229">
        <v>0.68296815390279508</v>
      </c>
      <c r="M39" s="229">
        <v>0</v>
      </c>
      <c r="N39" s="229">
        <v>0</v>
      </c>
      <c r="O39" s="229">
        <v>1.1558612785437099</v>
      </c>
      <c r="P39" s="229">
        <v>1.1481414034008799</v>
      </c>
      <c r="Q39" s="229">
        <v>0.2150211670159311</v>
      </c>
      <c r="R39" s="229">
        <v>0.1413442872474989</v>
      </c>
      <c r="S39" s="229">
        <v>0.1032321903343307</v>
      </c>
      <c r="T39" s="229">
        <v>0.17937172629786391</v>
      </c>
      <c r="U39" s="229">
        <v>0.1656030768683241</v>
      </c>
      <c r="V39" s="229">
        <v>0.16707684837759129</v>
      </c>
      <c r="W39" s="229">
        <v>0.1275202009378287</v>
      </c>
      <c r="X39" s="229">
        <v>3.9992878369574499E-2</v>
      </c>
      <c r="Y39" s="229">
        <v>1.0419978012801659E-3</v>
      </c>
      <c r="DA39" s="73" t="s">
        <v>2475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0.60620415784080151</v>
      </c>
      <c r="D41" s="229">
        <v>0</v>
      </c>
      <c r="E41" s="229">
        <v>1.2683460638970729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1.2683460638899151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3.9198800838422991E-3</v>
      </c>
      <c r="X41" s="229">
        <v>0</v>
      </c>
      <c r="Y41" s="229">
        <v>0</v>
      </c>
      <c r="DA41" s="73" t="s">
        <v>2477</v>
      </c>
    </row>
    <row r="42" spans="1:105" ht="12" customHeight="1" x14ac:dyDescent="0.25">
      <c r="A42" s="46" t="s">
        <v>35</v>
      </c>
      <c r="B42" s="229">
        <v>13.45397368022584</v>
      </c>
      <c r="C42" s="229">
        <v>13.936738097467639</v>
      </c>
      <c r="D42" s="229">
        <v>14.45176338395274</v>
      </c>
      <c r="E42" s="229">
        <v>12.665532000730151</v>
      </c>
      <c r="F42" s="229">
        <v>12.43114742303767</v>
      </c>
      <c r="G42" s="229">
        <v>11.5091963483302</v>
      </c>
      <c r="H42" s="229">
        <v>9.7020609295878852</v>
      </c>
      <c r="I42" s="229">
        <v>9.8550411355074736</v>
      </c>
      <c r="J42" s="229">
        <v>11.11500110870087</v>
      </c>
      <c r="K42" s="229">
        <v>11.14773803950979</v>
      </c>
      <c r="L42" s="229">
        <v>13.433550225177949</v>
      </c>
      <c r="M42" s="229">
        <v>9.5630882206222285</v>
      </c>
      <c r="N42" s="229">
        <v>9.9946988676336321</v>
      </c>
      <c r="O42" s="229">
        <v>9.4765227043995655</v>
      </c>
      <c r="P42" s="229">
        <v>9.9895900753209421</v>
      </c>
      <c r="Q42" s="229">
        <v>10.706091387727851</v>
      </c>
      <c r="R42" s="229">
        <v>10.49596770505825</v>
      </c>
      <c r="S42" s="229">
        <v>10.7079574519266</v>
      </c>
      <c r="T42" s="229">
        <v>11.77054292311999</v>
      </c>
      <c r="U42" s="229">
        <v>10.93425836656988</v>
      </c>
      <c r="V42" s="229">
        <v>9.4358514561456914</v>
      </c>
      <c r="W42" s="229">
        <v>9.991971236577232</v>
      </c>
      <c r="X42" s="229">
        <v>9.0623916366234347</v>
      </c>
      <c r="Y42" s="229">
        <v>8.1390286335786648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2480</v>
      </c>
    </row>
    <row r="45" spans="1:105" ht="12" customHeight="1" x14ac:dyDescent="0.25">
      <c r="A45" s="46" t="s">
        <v>39</v>
      </c>
      <c r="B45" s="229">
        <v>0.1087138918500071</v>
      </c>
      <c r="C45" s="229">
        <v>0.16303823013016649</v>
      </c>
      <c r="D45" s="229">
        <v>0.16303823013012211</v>
      </c>
      <c r="E45" s="229">
        <v>0.97822938077412258</v>
      </c>
      <c r="F45" s="229">
        <v>1.3948898816915229</v>
      </c>
      <c r="G45" s="229">
        <v>1.847744869694897</v>
      </c>
      <c r="H45" s="229">
        <v>2.2100810323187932</v>
      </c>
      <c r="I45" s="229">
        <v>1.7934205314194329</v>
      </c>
      <c r="J45" s="229">
        <v>2.9528179935351422</v>
      </c>
      <c r="K45" s="229">
        <v>1.7752906802188579</v>
      </c>
      <c r="L45" s="229">
        <v>0.32607646025853432</v>
      </c>
      <c r="M45" s="229">
        <v>0.74273696117481691</v>
      </c>
      <c r="N45" s="229">
        <v>9.0584040658508794E-2</v>
      </c>
      <c r="O45" s="229">
        <v>7.2454189469660008E-2</v>
      </c>
      <c r="P45" s="229">
        <v>5.4324338279130802E-2</v>
      </c>
      <c r="Q45" s="229">
        <v>0.14529967068942051</v>
      </c>
      <c r="R45" s="229">
        <v>0.18710267289569271</v>
      </c>
      <c r="S45" s="229">
        <v>0.18651573526704529</v>
      </c>
      <c r="T45" s="229">
        <v>0.18918956224222749</v>
      </c>
      <c r="U45" s="229">
        <v>0.28772986853317989</v>
      </c>
      <c r="V45" s="229">
        <v>0.79947426526412713</v>
      </c>
      <c r="W45" s="229">
        <v>1.1567888504007831</v>
      </c>
      <c r="X45" s="229">
        <v>0.39063959938314552</v>
      </c>
      <c r="Y45" s="229">
        <v>0.32705468963232098</v>
      </c>
      <c r="DA45" s="73" t="s">
        <v>2481</v>
      </c>
    </row>
    <row r="46" spans="1:105" ht="12" customHeight="1" x14ac:dyDescent="0.25">
      <c r="A46" s="57" t="s">
        <v>2440</v>
      </c>
      <c r="B46" s="261">
        <v>8.3960803469067784</v>
      </c>
      <c r="C46" s="261">
        <v>8.4857518985461056</v>
      </c>
      <c r="D46" s="261">
        <v>8.9910491930181937</v>
      </c>
      <c r="E46" s="261">
        <v>8.5522654158891154</v>
      </c>
      <c r="F46" s="261">
        <v>8.1338774767323301</v>
      </c>
      <c r="G46" s="261">
        <v>7.4933160318447802</v>
      </c>
      <c r="H46" s="261">
        <v>7.1999459797481551</v>
      </c>
      <c r="I46" s="261">
        <v>7.3460252962740444</v>
      </c>
      <c r="J46" s="261">
        <v>8.4532143022463284</v>
      </c>
      <c r="K46" s="261">
        <v>8.7423544988909292</v>
      </c>
      <c r="L46" s="261">
        <v>8.7676115485243944</v>
      </c>
      <c r="M46" s="261">
        <v>6.5746766899176006</v>
      </c>
      <c r="N46" s="261">
        <v>6.2571614929296313</v>
      </c>
      <c r="O46" s="261">
        <v>6.6797532850217642</v>
      </c>
      <c r="P46" s="261">
        <v>6.7616792672877839</v>
      </c>
      <c r="Q46" s="261">
        <v>6.9813120542059632</v>
      </c>
      <c r="R46" s="261">
        <v>7.007799718061662</v>
      </c>
      <c r="S46" s="261">
        <v>7.097189135722286</v>
      </c>
      <c r="T46" s="261">
        <v>8.0589535466445774</v>
      </c>
      <c r="U46" s="261">
        <v>7.6771237428197239</v>
      </c>
      <c r="V46" s="261">
        <v>6.955967052146466</v>
      </c>
      <c r="W46" s="261">
        <v>7.0076640334274396</v>
      </c>
      <c r="X46" s="261">
        <v>6.6086117105946762</v>
      </c>
      <c r="Y46" s="261">
        <v>5.8101113574012544</v>
      </c>
      <c r="DA46" s="70" t="s">
        <v>2482</v>
      </c>
    </row>
    <row r="47" spans="1:105" ht="12" customHeight="1" x14ac:dyDescent="0.25">
      <c r="A47" s="41" t="s">
        <v>2442</v>
      </c>
      <c r="B47" s="350">
        <v>5.2336163881857223</v>
      </c>
      <c r="C47" s="350">
        <v>5.289512292324674</v>
      </c>
      <c r="D47" s="350">
        <v>5.604484528414492</v>
      </c>
      <c r="E47" s="350">
        <v>5.3309728572572714</v>
      </c>
      <c r="F47" s="350">
        <v>5.070174736644133</v>
      </c>
      <c r="G47" s="350">
        <v>4.6708868859938573</v>
      </c>
      <c r="H47" s="350">
        <v>4.4880174696689608</v>
      </c>
      <c r="I47" s="350">
        <v>4.5790746145933232</v>
      </c>
      <c r="J47" s="350">
        <v>5.2692302928450676</v>
      </c>
      <c r="K47" s="350">
        <v>5.4494630692262431</v>
      </c>
      <c r="L47" s="350">
        <v>5.4652068095690334</v>
      </c>
      <c r="M47" s="350">
        <v>4.0982618376266791</v>
      </c>
      <c r="N47" s="350">
        <v>3.9003417761462669</v>
      </c>
      <c r="O47" s="350">
        <v>4.1637603282830371</v>
      </c>
      <c r="P47" s="350">
        <v>4.2148281058280217</v>
      </c>
      <c r="Q47" s="350">
        <v>4.3517341030915384</v>
      </c>
      <c r="R47" s="350">
        <v>4.3682449350407584</v>
      </c>
      <c r="S47" s="350">
        <v>4.4239649736622768</v>
      </c>
      <c r="T47" s="350">
        <v>5.0234716213602244</v>
      </c>
      <c r="U47" s="350">
        <v>4.7854616647818888</v>
      </c>
      <c r="V47" s="350">
        <v>4.3359355384451126</v>
      </c>
      <c r="W47" s="350">
        <v>4.3681603573216394</v>
      </c>
      <c r="X47" s="350">
        <v>4.1194149082275811</v>
      </c>
      <c r="Y47" s="350">
        <v>3.6216773495363039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</v>
      </c>
      <c r="D51" s="232">
        <f t="shared" si="3"/>
        <v>0.99999999999999989</v>
      </c>
      <c r="E51" s="232">
        <f t="shared" si="3"/>
        <v>1.0000000000000002</v>
      </c>
      <c r="F51" s="232">
        <f t="shared" si="3"/>
        <v>0.99999999999999978</v>
      </c>
      <c r="G51" s="232">
        <f t="shared" si="3"/>
        <v>1.0000000000000002</v>
      </c>
      <c r="H51" s="232">
        <f t="shared" si="3"/>
        <v>1</v>
      </c>
      <c r="I51" s="232">
        <f t="shared" si="3"/>
        <v>1</v>
      </c>
      <c r="J51" s="232">
        <f t="shared" si="3"/>
        <v>1</v>
      </c>
      <c r="K51" s="232">
        <f t="shared" si="3"/>
        <v>1.0000000000000002</v>
      </c>
      <c r="L51" s="232">
        <f t="shared" si="3"/>
        <v>0.99999999999999978</v>
      </c>
      <c r="M51" s="232">
        <f t="shared" si="3"/>
        <v>1.0000000000000002</v>
      </c>
      <c r="N51" s="232">
        <f t="shared" si="3"/>
        <v>1</v>
      </c>
      <c r="O51" s="232">
        <f t="shared" si="3"/>
        <v>1.0000000000000002</v>
      </c>
      <c r="P51" s="232">
        <f t="shared" si="3"/>
        <v>1</v>
      </c>
      <c r="Q51" s="232">
        <f t="shared" si="3"/>
        <v>0.99999999999999989</v>
      </c>
      <c r="R51" s="232">
        <f t="shared" si="3"/>
        <v>1</v>
      </c>
      <c r="S51" s="232">
        <f t="shared" si="3"/>
        <v>1.0000000000000002</v>
      </c>
      <c r="T51" s="232">
        <f t="shared" si="3"/>
        <v>0.99999999999999989</v>
      </c>
      <c r="U51" s="232">
        <f t="shared" si="3"/>
        <v>1</v>
      </c>
      <c r="V51" s="232">
        <f t="shared" si="3"/>
        <v>1.0000000000000002</v>
      </c>
      <c r="W51" s="232">
        <f t="shared" si="3"/>
        <v>1</v>
      </c>
      <c r="X51" s="232">
        <f t="shared" si="3"/>
        <v>1.0000000000000002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1.8273172433083518E-2</v>
      </c>
      <c r="C52" s="299">
        <f t="shared" si="4"/>
        <v>1.7880119913139626E-2</v>
      </c>
      <c r="D52" s="299">
        <f t="shared" si="4"/>
        <v>1.8577536751072012E-2</v>
      </c>
      <c r="E52" s="299">
        <f t="shared" si="4"/>
        <v>1.8223358476188545E-2</v>
      </c>
      <c r="F52" s="299">
        <f t="shared" si="4"/>
        <v>1.8198825432933777E-2</v>
      </c>
      <c r="G52" s="299">
        <f t="shared" si="4"/>
        <v>1.8095457605275363E-2</v>
      </c>
      <c r="H52" s="299">
        <f t="shared" si="4"/>
        <v>1.8717111195488897E-2</v>
      </c>
      <c r="I52" s="299">
        <f t="shared" si="4"/>
        <v>1.9002697638765727E-2</v>
      </c>
      <c r="J52" s="299">
        <f t="shared" si="4"/>
        <v>1.8572493802025049E-2</v>
      </c>
      <c r="K52" s="299">
        <f t="shared" si="4"/>
        <v>1.8891228730802061E-2</v>
      </c>
      <c r="L52" s="299">
        <f t="shared" si="4"/>
        <v>1.9049946954239533E-2</v>
      </c>
      <c r="M52" s="299">
        <f t="shared" si="4"/>
        <v>1.9780492707146019E-2</v>
      </c>
      <c r="N52" s="299">
        <f t="shared" si="4"/>
        <v>1.9391481790104019E-2</v>
      </c>
      <c r="O52" s="299">
        <f t="shared" si="4"/>
        <v>1.9229424637855097E-2</v>
      </c>
      <c r="P52" s="299">
        <f t="shared" si="4"/>
        <v>1.9138345020645629E-2</v>
      </c>
      <c r="Q52" s="299">
        <f t="shared" si="4"/>
        <v>1.9457014841805773E-2</v>
      </c>
      <c r="R52" s="299">
        <f t="shared" si="4"/>
        <v>1.9713367962078135E-2</v>
      </c>
      <c r="S52" s="299">
        <f t="shared" si="4"/>
        <v>1.9675686682734055E-2</v>
      </c>
      <c r="T52" s="299">
        <f t="shared" si="4"/>
        <v>1.9915633145027398E-2</v>
      </c>
      <c r="U52" s="299">
        <f t="shared" si="4"/>
        <v>2.0067223860310669E-2</v>
      </c>
      <c r="V52" s="299">
        <f t="shared" si="4"/>
        <v>2.011236143609451E-2</v>
      </c>
      <c r="W52" s="299">
        <f t="shared" si="4"/>
        <v>1.9539567080237959E-2</v>
      </c>
      <c r="X52" s="299">
        <f t="shared" si="4"/>
        <v>2.0334460488018447E-2</v>
      </c>
      <c r="Y52" s="299">
        <f t="shared" si="4"/>
        <v>2.0210870490827038E-2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6.444042881427664E-3</v>
      </c>
      <c r="C53" s="233">
        <f t="shared" si="5"/>
        <v>6.3054327247924679E-3</v>
      </c>
      <c r="D53" s="233">
        <f t="shared" si="5"/>
        <v>6.5513771017923425E-3</v>
      </c>
      <c r="E53" s="233">
        <f t="shared" si="5"/>
        <v>6.4264759660220185E-3</v>
      </c>
      <c r="F53" s="233">
        <f t="shared" si="5"/>
        <v>6.4178243767413637E-3</v>
      </c>
      <c r="G53" s="233">
        <f t="shared" si="5"/>
        <v>6.3813716635395274E-3</v>
      </c>
      <c r="H53" s="233">
        <f t="shared" si="5"/>
        <v>6.6005980954795401E-3</v>
      </c>
      <c r="I53" s="233">
        <f t="shared" si="5"/>
        <v>6.7013102894660876E-3</v>
      </c>
      <c r="J53" s="233">
        <f t="shared" si="5"/>
        <v>6.5495987034312215E-3</v>
      </c>
      <c r="K53" s="233">
        <f t="shared" si="5"/>
        <v>6.6620007264717928E-3</v>
      </c>
      <c r="L53" s="233">
        <f t="shared" si="5"/>
        <v>6.7179727828643289E-3</v>
      </c>
      <c r="M53" s="233">
        <f t="shared" si="5"/>
        <v>6.9756000873629799E-3</v>
      </c>
      <c r="N53" s="233">
        <f t="shared" si="5"/>
        <v>6.8384152038983171E-3</v>
      </c>
      <c r="O53" s="233">
        <f t="shared" si="5"/>
        <v>6.7812656726848252E-3</v>
      </c>
      <c r="P53" s="233">
        <f t="shared" si="5"/>
        <v>6.7491464026964761E-3</v>
      </c>
      <c r="Q53" s="233">
        <f t="shared" si="5"/>
        <v>6.8615254655052379E-3</v>
      </c>
      <c r="R53" s="233">
        <f t="shared" si="5"/>
        <v>6.9519285143393858E-3</v>
      </c>
      <c r="S53" s="233">
        <f t="shared" si="5"/>
        <v>6.9386401933973331E-3</v>
      </c>
      <c r="T53" s="233">
        <f t="shared" si="5"/>
        <v>7.0232574265530713E-3</v>
      </c>
      <c r="U53" s="233">
        <f t="shared" si="5"/>
        <v>7.0767159638316359E-3</v>
      </c>
      <c r="V53" s="233">
        <f t="shared" si="5"/>
        <v>7.0926337512317115E-3</v>
      </c>
      <c r="W53" s="233">
        <f t="shared" si="5"/>
        <v>6.8906375513438029E-3</v>
      </c>
      <c r="X53" s="233">
        <f t="shared" si="5"/>
        <v>7.170957086698692E-3</v>
      </c>
      <c r="Y53" s="233">
        <f t="shared" si="5"/>
        <v>7.1273730158684344E-3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4.3024346100657661E-2</v>
      </c>
      <c r="C54" s="233">
        <f t="shared" si="6"/>
        <v>4.2098900466314246E-2</v>
      </c>
      <c r="D54" s="233">
        <f t="shared" si="6"/>
        <v>4.3740974579143381E-2</v>
      </c>
      <c r="E54" s="233">
        <f t="shared" si="6"/>
        <v>4.2907058698596491E-2</v>
      </c>
      <c r="F54" s="233">
        <f t="shared" si="6"/>
        <v>4.2849295431284205E-2</v>
      </c>
      <c r="G54" s="233">
        <f t="shared" si="6"/>
        <v>4.2605914966882916E-2</v>
      </c>
      <c r="H54" s="233">
        <f t="shared" si="6"/>
        <v>4.4069603842911906E-2</v>
      </c>
      <c r="I54" s="233">
        <f t="shared" si="6"/>
        <v>4.4742019649318454E-2</v>
      </c>
      <c r="J54" s="233">
        <f t="shared" si="6"/>
        <v>4.3729100911012737E-2</v>
      </c>
      <c r="K54" s="233">
        <f t="shared" si="6"/>
        <v>4.4479565119692921E-2</v>
      </c>
      <c r="L54" s="233">
        <f t="shared" si="6"/>
        <v>4.4853268580471936E-2</v>
      </c>
      <c r="M54" s="233">
        <f t="shared" si="6"/>
        <v>4.6573345016597968E-2</v>
      </c>
      <c r="N54" s="233">
        <f t="shared" si="6"/>
        <v>4.5657415372030739E-2</v>
      </c>
      <c r="O54" s="233">
        <f t="shared" si="6"/>
        <v>4.5275850373835878E-2</v>
      </c>
      <c r="P54" s="233">
        <f t="shared" si="6"/>
        <v>4.5061402609612902E-2</v>
      </c>
      <c r="Q54" s="233">
        <f t="shared" si="6"/>
        <v>4.581171352183333E-2</v>
      </c>
      <c r="R54" s="233">
        <f t="shared" si="6"/>
        <v>4.6415299210687919E-2</v>
      </c>
      <c r="S54" s="233">
        <f t="shared" si="6"/>
        <v>4.6326578305221092E-2</v>
      </c>
      <c r="T54" s="233">
        <f t="shared" si="6"/>
        <v>4.6891534372764498E-2</v>
      </c>
      <c r="U54" s="233">
        <f t="shared" si="6"/>
        <v>4.7248456052559139E-2</v>
      </c>
      <c r="V54" s="233">
        <f t="shared" si="6"/>
        <v>4.7354732873936496E-2</v>
      </c>
      <c r="W54" s="233">
        <f t="shared" si="6"/>
        <v>4.6006083497309509E-2</v>
      </c>
      <c r="X54" s="233">
        <f t="shared" si="6"/>
        <v>4.7877667055923619E-2</v>
      </c>
      <c r="Y54" s="233">
        <f t="shared" si="6"/>
        <v>4.7586673314513085E-2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1.8830622564414052E-2</v>
      </c>
      <c r="C55" s="233">
        <f t="shared" si="7"/>
        <v>1.8425579396449676E-2</v>
      </c>
      <c r="D55" s="233">
        <f t="shared" si="7"/>
        <v>1.9144271965748447E-2</v>
      </c>
      <c r="E55" s="233">
        <f t="shared" si="7"/>
        <v>1.8779288959143034E-2</v>
      </c>
      <c r="F55" s="233">
        <f t="shared" si="7"/>
        <v>1.8754007499145936E-2</v>
      </c>
      <c r="G55" s="233">
        <f t="shared" si="7"/>
        <v>1.8647486283135582E-2</v>
      </c>
      <c r="H55" s="233">
        <f t="shared" si="7"/>
        <v>1.9288104334871926E-2</v>
      </c>
      <c r="I55" s="233">
        <f t="shared" si="7"/>
        <v>1.9582403014674381E-2</v>
      </c>
      <c r="J55" s="233">
        <f t="shared" si="7"/>
        <v>1.9139075174087729E-2</v>
      </c>
      <c r="K55" s="233">
        <f t="shared" si="7"/>
        <v>1.9467533582931327E-2</v>
      </c>
      <c r="L55" s="233">
        <f t="shared" si="7"/>
        <v>1.9631093740347352E-2</v>
      </c>
      <c r="M55" s="233">
        <f t="shared" si="7"/>
        <v>2.0383925871133336E-2</v>
      </c>
      <c r="N55" s="233">
        <f t="shared" si="7"/>
        <v>1.9983047601140533E-2</v>
      </c>
      <c r="O55" s="233">
        <f t="shared" si="7"/>
        <v>1.9816046655954992E-2</v>
      </c>
      <c r="P55" s="233">
        <f t="shared" si="7"/>
        <v>1.972218852041431E-2</v>
      </c>
      <c r="Q55" s="233">
        <f t="shared" si="7"/>
        <v>2.0050579835436951E-2</v>
      </c>
      <c r="R55" s="233">
        <f t="shared" si="7"/>
        <v>2.0314753386512233E-2</v>
      </c>
      <c r="S55" s="233">
        <f t="shared" si="7"/>
        <v>2.0275922584051902E-2</v>
      </c>
      <c r="T55" s="233">
        <f t="shared" si="7"/>
        <v>2.0523188967798832E-2</v>
      </c>
      <c r="U55" s="233">
        <f t="shared" si="7"/>
        <v>2.0679404181890529E-2</v>
      </c>
      <c r="V55" s="233">
        <f t="shared" si="7"/>
        <v>2.0725918746133311E-2</v>
      </c>
      <c r="W55" s="233">
        <f t="shared" si="7"/>
        <v>2.0135650451907985E-2</v>
      </c>
      <c r="X55" s="233">
        <f t="shared" si="7"/>
        <v>2.0954793257880494E-2</v>
      </c>
      <c r="Y55" s="233">
        <f t="shared" si="7"/>
        <v>2.0827432965168813E-2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3.6799026346597992E-2</v>
      </c>
      <c r="C56" s="300">
        <f t="shared" si="8"/>
        <v>3.6910226636479429E-2</v>
      </c>
      <c r="D56" s="300">
        <f t="shared" si="8"/>
        <v>3.6701694321446023E-2</v>
      </c>
      <c r="E56" s="300">
        <f t="shared" si="8"/>
        <v>3.6403258805274952E-2</v>
      </c>
      <c r="F56" s="300">
        <f t="shared" si="8"/>
        <v>3.6511923238380845E-2</v>
      </c>
      <c r="G56" s="300">
        <f t="shared" si="8"/>
        <v>3.6408657217568439E-2</v>
      </c>
      <c r="H56" s="300">
        <f t="shared" si="8"/>
        <v>3.5995958164337698E-2</v>
      </c>
      <c r="I56" s="300">
        <f t="shared" si="8"/>
        <v>3.6050677764622542E-2</v>
      </c>
      <c r="J56" s="300">
        <f t="shared" si="8"/>
        <v>3.5920143646941981E-2</v>
      </c>
      <c r="K56" s="300">
        <f t="shared" si="8"/>
        <v>3.5930794670938855E-2</v>
      </c>
      <c r="L56" s="300">
        <f t="shared" si="8"/>
        <v>3.649881856199963E-2</v>
      </c>
      <c r="M56" s="300">
        <f t="shared" si="8"/>
        <v>3.6283094492340462E-2</v>
      </c>
      <c r="N56" s="300">
        <f t="shared" si="8"/>
        <v>3.651501338220773E-2</v>
      </c>
      <c r="O56" s="300">
        <f t="shared" si="8"/>
        <v>3.645146916977015E-2</v>
      </c>
      <c r="P56" s="300">
        <f t="shared" si="8"/>
        <v>3.6516922988700927E-2</v>
      </c>
      <c r="Q56" s="300">
        <f t="shared" si="8"/>
        <v>3.6464105635701495E-2</v>
      </c>
      <c r="R56" s="300">
        <f t="shared" si="8"/>
        <v>3.6424793148775142E-2</v>
      </c>
      <c r="S56" s="300">
        <f t="shared" si="8"/>
        <v>3.643103165502664E-2</v>
      </c>
      <c r="T56" s="300">
        <f t="shared" si="8"/>
        <v>3.6419875836813519E-2</v>
      </c>
      <c r="U56" s="300">
        <f t="shared" si="8"/>
        <v>3.640353294493881E-2</v>
      </c>
      <c r="V56" s="300">
        <f t="shared" si="8"/>
        <v>3.628650797852264E-2</v>
      </c>
      <c r="W56" s="300">
        <f t="shared" si="8"/>
        <v>3.618478325818645E-2</v>
      </c>
      <c r="X56" s="300">
        <f t="shared" si="8"/>
        <v>3.6422833665829685E-2</v>
      </c>
      <c r="Y56" s="300">
        <f t="shared" si="8"/>
        <v>3.6403162264857312E-2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0.18423768833401666</v>
      </c>
      <c r="C57" s="301">
        <f t="shared" si="9"/>
        <v>0.18462699306756672</v>
      </c>
      <c r="D57" s="301">
        <f t="shared" si="9"/>
        <v>0.18346168226695153</v>
      </c>
      <c r="E57" s="301">
        <f t="shared" si="9"/>
        <v>0.18201368530697573</v>
      </c>
      <c r="F57" s="301">
        <f t="shared" si="9"/>
        <v>0.18262531840362764</v>
      </c>
      <c r="G57" s="301">
        <f t="shared" si="9"/>
        <v>0.18204825124981699</v>
      </c>
      <c r="H57" s="301">
        <f t="shared" si="9"/>
        <v>0.1799818678808485</v>
      </c>
      <c r="I57" s="301">
        <f t="shared" si="9"/>
        <v>0.18021247128650911</v>
      </c>
      <c r="J57" s="301">
        <f t="shared" si="9"/>
        <v>0.1797787709681552</v>
      </c>
      <c r="K57" s="301">
        <f t="shared" si="9"/>
        <v>0.17971408861849628</v>
      </c>
      <c r="L57" s="301">
        <f t="shared" si="9"/>
        <v>0.18235767318840002</v>
      </c>
      <c r="M57" s="301">
        <f t="shared" si="9"/>
        <v>0.18094662258862121</v>
      </c>
      <c r="N57" s="301">
        <f t="shared" si="9"/>
        <v>0.18214829540307564</v>
      </c>
      <c r="O57" s="301">
        <f t="shared" si="9"/>
        <v>0.18230596081530739</v>
      </c>
      <c r="P57" s="301">
        <f t="shared" si="9"/>
        <v>0.18245411440610601</v>
      </c>
      <c r="Q57" s="301">
        <f t="shared" si="9"/>
        <v>0.18199915505375883</v>
      </c>
      <c r="R57" s="301">
        <f t="shared" si="9"/>
        <v>0.18174283058134461</v>
      </c>
      <c r="S57" s="301">
        <f t="shared" si="9"/>
        <v>0.18177410260977789</v>
      </c>
      <c r="T57" s="301">
        <f t="shared" si="9"/>
        <v>0.18169770785824199</v>
      </c>
      <c r="U57" s="301">
        <f t="shared" si="9"/>
        <v>0.18158659308571334</v>
      </c>
      <c r="V57" s="301">
        <f t="shared" si="9"/>
        <v>0.1809798821589958</v>
      </c>
      <c r="W57" s="301">
        <f t="shared" si="9"/>
        <v>0.18054005321647856</v>
      </c>
      <c r="X57" s="301">
        <f t="shared" si="9"/>
        <v>0.1816104485006145</v>
      </c>
      <c r="Y57" s="301">
        <f t="shared" si="9"/>
        <v>0.18152763378053097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0.12862135761775817</v>
      </c>
      <c r="C58" s="302">
        <f t="shared" si="10"/>
        <v>0.13354348932952434</v>
      </c>
      <c r="D58" s="302">
        <f t="shared" si="10"/>
        <v>0.12286024972603736</v>
      </c>
      <c r="E58" s="302">
        <f t="shared" si="10"/>
        <v>0.12334328135289839</v>
      </c>
      <c r="F58" s="302">
        <f t="shared" si="10"/>
        <v>0.12566970937717581</v>
      </c>
      <c r="G58" s="302">
        <f t="shared" si="10"/>
        <v>0.12527091041832075</v>
      </c>
      <c r="H58" s="302">
        <f t="shared" si="10"/>
        <v>0.11156134213619145</v>
      </c>
      <c r="I58" s="302">
        <f t="shared" si="10"/>
        <v>0.10755598184467167</v>
      </c>
      <c r="J58" s="302">
        <f t="shared" si="10"/>
        <v>0.11330198485974309</v>
      </c>
      <c r="K58" s="302">
        <f t="shared" si="10"/>
        <v>0.10723098742925832</v>
      </c>
      <c r="L58" s="302">
        <f t="shared" si="10"/>
        <v>0.1130486545155887</v>
      </c>
      <c r="M58" s="302">
        <f t="shared" si="10"/>
        <v>9.327464317751151E-2</v>
      </c>
      <c r="N58" s="302">
        <f t="shared" si="10"/>
        <v>0.10599417895366554</v>
      </c>
      <c r="O58" s="302">
        <f t="shared" si="10"/>
        <v>0.11077664034009764</v>
      </c>
      <c r="P58" s="302">
        <f t="shared" si="10"/>
        <v>0.1126124829833292</v>
      </c>
      <c r="Q58" s="302">
        <f t="shared" si="10"/>
        <v>0.10457654387975099</v>
      </c>
      <c r="R58" s="302">
        <f t="shared" si="10"/>
        <v>9.8403203753769833E-2</v>
      </c>
      <c r="S58" s="302">
        <f t="shared" si="10"/>
        <v>9.9269731269588296E-2</v>
      </c>
      <c r="T58" s="302">
        <f t="shared" si="10"/>
        <v>9.3665335716220099E-2</v>
      </c>
      <c r="U58" s="302">
        <f t="shared" si="10"/>
        <v>8.9290003900136569E-2</v>
      </c>
      <c r="V58" s="302">
        <f t="shared" si="10"/>
        <v>8.4872101428646166E-2</v>
      </c>
      <c r="W58" s="302">
        <f t="shared" si="10"/>
        <v>9.7308387789647996E-2</v>
      </c>
      <c r="X58" s="302">
        <f t="shared" si="10"/>
        <v>8.1180617392719659E-2</v>
      </c>
      <c r="Y58" s="302">
        <f t="shared" si="10"/>
        <v>8.4588471505568141E-2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5.5616330716258496E-2</v>
      </c>
      <c r="C59" s="302">
        <f t="shared" si="11"/>
        <v>5.1083503738042386E-2</v>
      </c>
      <c r="D59" s="302">
        <f t="shared" si="11"/>
        <v>6.0601432540914164E-2</v>
      </c>
      <c r="E59" s="302">
        <f t="shared" si="11"/>
        <v>5.8670403954077327E-2</v>
      </c>
      <c r="F59" s="302">
        <f t="shared" si="11"/>
        <v>5.6955609026451845E-2</v>
      </c>
      <c r="G59" s="302">
        <f t="shared" si="11"/>
        <v>5.6777340831496215E-2</v>
      </c>
      <c r="H59" s="302">
        <f t="shared" si="11"/>
        <v>6.8420525744657013E-2</v>
      </c>
      <c r="I59" s="302">
        <f t="shared" si="11"/>
        <v>7.2656489441837432E-2</v>
      </c>
      <c r="J59" s="302">
        <f t="shared" si="11"/>
        <v>6.6476786108412095E-2</v>
      </c>
      <c r="K59" s="302">
        <f t="shared" si="11"/>
        <v>7.2483101189237939E-2</v>
      </c>
      <c r="L59" s="302">
        <f t="shared" si="11"/>
        <v>6.9309018672811321E-2</v>
      </c>
      <c r="M59" s="302">
        <f t="shared" si="11"/>
        <v>8.7671979411109699E-2</v>
      </c>
      <c r="N59" s="302">
        <f t="shared" si="11"/>
        <v>7.61541164494101E-2</v>
      </c>
      <c r="O59" s="302">
        <f t="shared" si="11"/>
        <v>7.1529320475209754E-2</v>
      </c>
      <c r="P59" s="302">
        <f t="shared" si="11"/>
        <v>6.9841631422776829E-2</v>
      </c>
      <c r="Q59" s="302">
        <f t="shared" si="11"/>
        <v>7.7422611174007838E-2</v>
      </c>
      <c r="R59" s="302">
        <f t="shared" si="11"/>
        <v>8.3339626827574786E-2</v>
      </c>
      <c r="S59" s="302">
        <f t="shared" si="11"/>
        <v>8.2504371340189564E-2</v>
      </c>
      <c r="T59" s="302">
        <f t="shared" si="11"/>
        <v>8.8032372142021892E-2</v>
      </c>
      <c r="U59" s="302">
        <f t="shared" si="11"/>
        <v>9.2296589185576802E-2</v>
      </c>
      <c r="V59" s="302">
        <f t="shared" si="11"/>
        <v>9.6107780730349632E-2</v>
      </c>
      <c r="W59" s="302">
        <f t="shared" si="11"/>
        <v>8.3231665426830553E-2</v>
      </c>
      <c r="X59" s="302">
        <f t="shared" si="11"/>
        <v>0.10042983110789484</v>
      </c>
      <c r="Y59" s="302">
        <f t="shared" si="11"/>
        <v>9.6939162274962826E-2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7.8095932254970316E-2</v>
      </c>
      <c r="C60" s="301">
        <f t="shared" si="12"/>
        <v>7.8302252202844355E-2</v>
      </c>
      <c r="D60" s="301">
        <f t="shared" si="12"/>
        <v>7.7781279595576389E-2</v>
      </c>
      <c r="E60" s="301">
        <f t="shared" si="12"/>
        <v>7.729556814712428E-2</v>
      </c>
      <c r="F60" s="301">
        <f t="shared" si="12"/>
        <v>7.7516735569332723E-2</v>
      </c>
      <c r="G60" s="301">
        <f t="shared" si="12"/>
        <v>7.7293418863936952E-2</v>
      </c>
      <c r="H60" s="301">
        <f t="shared" si="12"/>
        <v>7.6162460975142926E-2</v>
      </c>
      <c r="I60" s="301">
        <f t="shared" si="12"/>
        <v>7.6036814294672045E-2</v>
      </c>
      <c r="J60" s="301">
        <f t="shared" si="12"/>
        <v>7.610813072875984E-2</v>
      </c>
      <c r="K60" s="301">
        <f t="shared" si="12"/>
        <v>7.5850780003489882E-2</v>
      </c>
      <c r="L60" s="301">
        <f t="shared" si="12"/>
        <v>7.7055703867862063E-2</v>
      </c>
      <c r="M60" s="301">
        <f t="shared" si="12"/>
        <v>7.5346800928572294E-2</v>
      </c>
      <c r="N60" s="301">
        <f t="shared" si="12"/>
        <v>7.6660124368280944E-2</v>
      </c>
      <c r="O60" s="301">
        <f t="shared" si="12"/>
        <v>7.6872375650098343E-2</v>
      </c>
      <c r="P60" s="301">
        <f t="shared" si="12"/>
        <v>7.7102309829948576E-2</v>
      </c>
      <c r="Q60" s="301">
        <f t="shared" si="12"/>
        <v>7.648831431311108E-2</v>
      </c>
      <c r="R60" s="301">
        <f t="shared" si="12"/>
        <v>7.5966362435591211E-2</v>
      </c>
      <c r="S60" s="301">
        <f t="shared" si="12"/>
        <v>7.6042712799251344E-2</v>
      </c>
      <c r="T60" s="301">
        <f t="shared" si="12"/>
        <v>7.5544219319433642E-2</v>
      </c>
      <c r="U60" s="301">
        <f t="shared" si="12"/>
        <v>7.5100449489626506E-2</v>
      </c>
      <c r="V60" s="301">
        <f t="shared" si="12"/>
        <v>7.4493018669093913E-2</v>
      </c>
      <c r="W60" s="301">
        <f t="shared" si="12"/>
        <v>7.5535436224791044E-2</v>
      </c>
      <c r="X60" s="301">
        <f t="shared" si="12"/>
        <v>7.4235096606106415E-2</v>
      </c>
      <c r="Y60" s="301">
        <f t="shared" si="12"/>
        <v>7.4599712215995539E-2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5.6853717168128697E-2</v>
      </c>
      <c r="C61" s="302">
        <f t="shared" si="13"/>
        <v>5.7516953187891628E-2</v>
      </c>
      <c r="D61" s="302">
        <f t="shared" si="13"/>
        <v>5.6185246783260548E-2</v>
      </c>
      <c r="E61" s="302">
        <f t="shared" si="13"/>
        <v>5.6111260836864109E-2</v>
      </c>
      <c r="F61" s="302">
        <f t="shared" si="13"/>
        <v>5.6360947454820357E-2</v>
      </c>
      <c r="G61" s="302">
        <f t="shared" si="13"/>
        <v>5.6257793881262841E-2</v>
      </c>
      <c r="H61" s="302">
        <f t="shared" si="13"/>
        <v>5.4404175528272931E-2</v>
      </c>
      <c r="I61" s="302">
        <f t="shared" si="13"/>
        <v>5.3946540044205543E-2</v>
      </c>
      <c r="J61" s="302">
        <f t="shared" si="13"/>
        <v>5.4517960248708412E-2</v>
      </c>
      <c r="K61" s="302">
        <f t="shared" si="13"/>
        <v>5.3890086236496097E-2</v>
      </c>
      <c r="L61" s="302">
        <f t="shared" si="13"/>
        <v>5.4910503187643088E-2</v>
      </c>
      <c r="M61" s="302">
        <f t="shared" si="13"/>
        <v>5.2352354718008386E-2</v>
      </c>
      <c r="N61" s="302">
        <f t="shared" si="13"/>
        <v>5.4117895943172553E-2</v>
      </c>
      <c r="O61" s="302">
        <f t="shared" si="13"/>
        <v>5.4518535579395226E-2</v>
      </c>
      <c r="P61" s="302">
        <f t="shared" si="13"/>
        <v>5.4854348080367626E-2</v>
      </c>
      <c r="Q61" s="302">
        <f t="shared" si="13"/>
        <v>5.3869904962952943E-2</v>
      </c>
      <c r="R61" s="302">
        <f t="shared" si="13"/>
        <v>5.3049947463314095E-2</v>
      </c>
      <c r="S61" s="302">
        <f t="shared" si="13"/>
        <v>5.3170101596872701E-2</v>
      </c>
      <c r="T61" s="302">
        <f t="shared" si="13"/>
        <v>5.2392674922502873E-2</v>
      </c>
      <c r="U61" s="302">
        <f t="shared" si="13"/>
        <v>5.1772683772013349E-2</v>
      </c>
      <c r="V61" s="302">
        <f t="shared" si="13"/>
        <v>5.1112781378916644E-2</v>
      </c>
      <c r="W61" s="302">
        <f t="shared" si="13"/>
        <v>5.2821061469003519E-2</v>
      </c>
      <c r="X61" s="302">
        <f t="shared" si="13"/>
        <v>5.0596673396170057E-2</v>
      </c>
      <c r="Y61" s="302">
        <f t="shared" si="13"/>
        <v>5.1104960025009846E-2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2.1242215086841626E-2</v>
      </c>
      <c r="C62" s="302">
        <f t="shared" si="14"/>
        <v>2.0785299014952727E-2</v>
      </c>
      <c r="D62" s="302">
        <f t="shared" si="14"/>
        <v>2.1596032812315844E-2</v>
      </c>
      <c r="E62" s="302">
        <f t="shared" si="14"/>
        <v>2.1184307310260171E-2</v>
      </c>
      <c r="F62" s="302">
        <f t="shared" si="14"/>
        <v>2.115578811451237E-2</v>
      </c>
      <c r="G62" s="302">
        <f t="shared" si="14"/>
        <v>2.1035624982674115E-2</v>
      </c>
      <c r="H62" s="302">
        <f t="shared" si="14"/>
        <v>2.1758285446869995E-2</v>
      </c>
      <c r="I62" s="302">
        <f t="shared" si="14"/>
        <v>2.2090274250466516E-2</v>
      </c>
      <c r="J62" s="302">
        <f t="shared" si="14"/>
        <v>2.1590170480051425E-2</v>
      </c>
      <c r="K62" s="302">
        <f t="shared" si="14"/>
        <v>2.1960693766993777E-2</v>
      </c>
      <c r="L62" s="302">
        <f t="shared" si="14"/>
        <v>2.2145200680218975E-2</v>
      </c>
      <c r="M62" s="302">
        <f t="shared" si="14"/>
        <v>2.2994446210563915E-2</v>
      </c>
      <c r="N62" s="302">
        <f t="shared" si="14"/>
        <v>2.2542228425108387E-2</v>
      </c>
      <c r="O62" s="302">
        <f t="shared" si="14"/>
        <v>2.2353840070703117E-2</v>
      </c>
      <c r="P62" s="302">
        <f t="shared" si="14"/>
        <v>2.2247961749580946E-2</v>
      </c>
      <c r="Q62" s="302">
        <f t="shared" si="14"/>
        <v>2.2618409350158134E-2</v>
      </c>
      <c r="R62" s="302">
        <f t="shared" si="14"/>
        <v>2.2916414972277113E-2</v>
      </c>
      <c r="S62" s="302">
        <f t="shared" si="14"/>
        <v>2.2872611202378643E-2</v>
      </c>
      <c r="T62" s="302">
        <f t="shared" si="14"/>
        <v>2.3151544396930776E-2</v>
      </c>
      <c r="U62" s="302">
        <f t="shared" si="14"/>
        <v>2.332776571761315E-2</v>
      </c>
      <c r="V62" s="302">
        <f t="shared" si="14"/>
        <v>2.3380237290177262E-2</v>
      </c>
      <c r="W62" s="302">
        <f t="shared" si="14"/>
        <v>2.2714374755787525E-2</v>
      </c>
      <c r="X62" s="302">
        <f t="shared" si="14"/>
        <v>2.3638423209936359E-2</v>
      </c>
      <c r="Y62" s="302">
        <f t="shared" si="14"/>
        <v>2.3494752190985693E-2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0.22559716938859178</v>
      </c>
      <c r="C63" s="301">
        <f t="shared" si="15"/>
        <v>0.22607386906232649</v>
      </c>
      <c r="D63" s="301">
        <f t="shared" si="15"/>
        <v>0.22464695787789982</v>
      </c>
      <c r="E63" s="301">
        <f t="shared" si="15"/>
        <v>0.22287390037588872</v>
      </c>
      <c r="F63" s="301">
        <f t="shared" si="15"/>
        <v>0.22362283886158482</v>
      </c>
      <c r="G63" s="301">
        <f t="shared" si="15"/>
        <v>0.22291622602018396</v>
      </c>
      <c r="H63" s="301">
        <f t="shared" si="15"/>
        <v>0.22038596067042671</v>
      </c>
      <c r="I63" s="301">
        <f t="shared" si="15"/>
        <v>0.22066833218756224</v>
      </c>
      <c r="J63" s="301">
        <f t="shared" si="15"/>
        <v>0.2201372705732513</v>
      </c>
      <c r="K63" s="301">
        <f t="shared" si="15"/>
        <v>0.2200580676961178</v>
      </c>
      <c r="L63" s="301">
        <f t="shared" si="15"/>
        <v>0.22329511002661226</v>
      </c>
      <c r="M63" s="301">
        <f t="shared" si="15"/>
        <v>0.22156729296565861</v>
      </c>
      <c r="N63" s="301">
        <f t="shared" si="15"/>
        <v>0.22303872906499056</v>
      </c>
      <c r="O63" s="301">
        <f t="shared" si="15"/>
        <v>0.2232317887534376</v>
      </c>
      <c r="P63" s="301">
        <f t="shared" si="15"/>
        <v>0.22341320131359926</v>
      </c>
      <c r="Q63" s="301">
        <f t="shared" si="15"/>
        <v>0.22285610822909233</v>
      </c>
      <c r="R63" s="301">
        <f t="shared" si="15"/>
        <v>0.22254224152817706</v>
      </c>
      <c r="S63" s="301">
        <f t="shared" si="15"/>
        <v>0.22258053380789133</v>
      </c>
      <c r="T63" s="301">
        <f t="shared" si="15"/>
        <v>0.22248698921417381</v>
      </c>
      <c r="U63" s="301">
        <f t="shared" si="15"/>
        <v>0.2223509303090368</v>
      </c>
      <c r="V63" s="301">
        <f t="shared" si="15"/>
        <v>0.22160801897019894</v>
      </c>
      <c r="W63" s="301">
        <f t="shared" si="15"/>
        <v>0.22106945291813709</v>
      </c>
      <c r="X63" s="301">
        <f t="shared" si="15"/>
        <v>0.22238014102116069</v>
      </c>
      <c r="Y63" s="301">
        <f t="shared" si="15"/>
        <v>0.22227873524146649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0.15749553994011201</v>
      </c>
      <c r="C64" s="302">
        <f t="shared" si="16"/>
        <v>0.16352263999533578</v>
      </c>
      <c r="D64" s="302">
        <f t="shared" si="16"/>
        <v>0.1504411221135151</v>
      </c>
      <c r="E64" s="302">
        <f t="shared" si="16"/>
        <v>0.15103258941171238</v>
      </c>
      <c r="F64" s="302">
        <f t="shared" si="16"/>
        <v>0.15388127678837848</v>
      </c>
      <c r="G64" s="302">
        <f t="shared" si="16"/>
        <v>0.1533929515326376</v>
      </c>
      <c r="H64" s="302">
        <f t="shared" si="16"/>
        <v>0.13660572506472424</v>
      </c>
      <c r="I64" s="302">
        <f t="shared" si="16"/>
        <v>0.13170120225878168</v>
      </c>
      <c r="J64" s="302">
        <f t="shared" si="16"/>
        <v>0.13873712431805282</v>
      </c>
      <c r="K64" s="302">
        <f t="shared" si="16"/>
        <v>0.13130324991337747</v>
      </c>
      <c r="L64" s="302">
        <f t="shared" si="16"/>
        <v>0.13842692389663921</v>
      </c>
      <c r="M64" s="302">
        <f t="shared" si="16"/>
        <v>0.11421384878878961</v>
      </c>
      <c r="N64" s="302">
        <f t="shared" si="16"/>
        <v>0.12978879055550879</v>
      </c>
      <c r="O64" s="302">
        <f t="shared" si="16"/>
        <v>0.13564486572256854</v>
      </c>
      <c r="P64" s="302">
        <f t="shared" si="16"/>
        <v>0.13789283630611743</v>
      </c>
      <c r="Q64" s="302">
        <f t="shared" si="16"/>
        <v>0.12805291087316445</v>
      </c>
      <c r="R64" s="302">
        <f t="shared" si="16"/>
        <v>0.1204937188821671</v>
      </c>
      <c r="S64" s="302">
        <f t="shared" si="16"/>
        <v>0.12155477298316937</v>
      </c>
      <c r="T64" s="302">
        <f t="shared" si="16"/>
        <v>0.11469224781577965</v>
      </c>
      <c r="U64" s="302">
        <f t="shared" si="16"/>
        <v>0.10933469865322844</v>
      </c>
      <c r="V64" s="302">
        <f t="shared" si="16"/>
        <v>0.10392502215752591</v>
      </c>
      <c r="W64" s="302">
        <f t="shared" si="16"/>
        <v>0.11915312790569145</v>
      </c>
      <c r="X64" s="302">
        <f t="shared" si="16"/>
        <v>9.9404837623738349E-2</v>
      </c>
      <c r="Y64" s="302">
        <f t="shared" si="16"/>
        <v>0.10357772021089978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6.8101629448479778E-2</v>
      </c>
      <c r="C65" s="302">
        <f t="shared" si="17"/>
        <v>6.2551229066990677E-2</v>
      </c>
      <c r="D65" s="302">
        <f t="shared" si="17"/>
        <v>7.4205835764384692E-2</v>
      </c>
      <c r="E65" s="302">
        <f t="shared" si="17"/>
        <v>7.1841310964176341E-2</v>
      </c>
      <c r="F65" s="302">
        <f t="shared" si="17"/>
        <v>6.9741562073206337E-2</v>
      </c>
      <c r="G65" s="302">
        <f t="shared" si="17"/>
        <v>6.9523274487546374E-2</v>
      </c>
      <c r="H65" s="302">
        <f t="shared" si="17"/>
        <v>8.3780235605702469E-2</v>
      </c>
      <c r="I65" s="302">
        <f t="shared" si="17"/>
        <v>8.8967129928780558E-2</v>
      </c>
      <c r="J65" s="302">
        <f t="shared" si="17"/>
        <v>8.1400146255198494E-2</v>
      </c>
      <c r="K65" s="302">
        <f t="shared" si="17"/>
        <v>8.8754817782740331E-2</v>
      </c>
      <c r="L65" s="302">
        <f t="shared" si="17"/>
        <v>8.4868186129973044E-2</v>
      </c>
      <c r="M65" s="302">
        <f t="shared" si="17"/>
        <v>0.10735344417686898</v>
      </c>
      <c r="N65" s="302">
        <f t="shared" si="17"/>
        <v>9.3249938509481767E-2</v>
      </c>
      <c r="O65" s="302">
        <f t="shared" si="17"/>
        <v>8.7586923030869096E-2</v>
      </c>
      <c r="P65" s="302">
        <f t="shared" si="17"/>
        <v>8.5520365007481849E-2</v>
      </c>
      <c r="Q65" s="302">
        <f t="shared" si="17"/>
        <v>9.4803197355927904E-2</v>
      </c>
      <c r="R65" s="302">
        <f t="shared" si="17"/>
        <v>0.10204852264600994</v>
      </c>
      <c r="S65" s="302">
        <f t="shared" si="17"/>
        <v>0.10102576082472194</v>
      </c>
      <c r="T65" s="302">
        <f t="shared" si="17"/>
        <v>0.10779474139839415</v>
      </c>
      <c r="U65" s="302">
        <f t="shared" si="17"/>
        <v>0.11301623165580835</v>
      </c>
      <c r="V65" s="302">
        <f t="shared" si="17"/>
        <v>0.11768299681267305</v>
      </c>
      <c r="W65" s="302">
        <f t="shared" si="17"/>
        <v>0.10191632501244563</v>
      </c>
      <c r="X65" s="302">
        <f t="shared" si="17"/>
        <v>0.12297530339742233</v>
      </c>
      <c r="Y65" s="302">
        <f t="shared" si="17"/>
        <v>0.11870101503056671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0.20439804116133653</v>
      </c>
      <c r="C66" s="301">
        <f t="shared" si="18"/>
        <v>0.20904092561891963</v>
      </c>
      <c r="D66" s="301">
        <f t="shared" si="18"/>
        <v>0.20202450277102896</v>
      </c>
      <c r="E66" s="301">
        <f t="shared" si="18"/>
        <v>0.21127986141588317</v>
      </c>
      <c r="F66" s="301">
        <f t="shared" si="18"/>
        <v>0.20995312323739515</v>
      </c>
      <c r="G66" s="301">
        <f t="shared" si="18"/>
        <v>0.21309565765643287</v>
      </c>
      <c r="H66" s="301">
        <f t="shared" si="18"/>
        <v>0.21002088911484626</v>
      </c>
      <c r="I66" s="301">
        <f t="shared" si="18"/>
        <v>0.20534545421004047</v>
      </c>
      <c r="J66" s="301">
        <f t="shared" si="18"/>
        <v>0.21274655500778086</v>
      </c>
      <c r="K66" s="301">
        <f t="shared" si="18"/>
        <v>0.2084123767143426</v>
      </c>
      <c r="L66" s="301">
        <f t="shared" si="18"/>
        <v>0.19840604446285887</v>
      </c>
      <c r="M66" s="301">
        <f t="shared" si="18"/>
        <v>0.19264030332144677</v>
      </c>
      <c r="N66" s="301">
        <f t="shared" si="18"/>
        <v>0.19418845053075121</v>
      </c>
      <c r="O66" s="301">
        <f t="shared" si="18"/>
        <v>0.19609127052572908</v>
      </c>
      <c r="P66" s="301">
        <f t="shared" si="18"/>
        <v>0.19681643394004375</v>
      </c>
      <c r="Q66" s="301">
        <f t="shared" si="18"/>
        <v>0.19377150114717348</v>
      </c>
      <c r="R66" s="301">
        <f t="shared" si="18"/>
        <v>0.19110290941988181</v>
      </c>
      <c r="S66" s="301">
        <f t="shared" si="18"/>
        <v>0.19150932421385888</v>
      </c>
      <c r="T66" s="301">
        <f t="shared" si="18"/>
        <v>0.18863206948097572</v>
      </c>
      <c r="U66" s="301">
        <f t="shared" si="18"/>
        <v>0.18709225281245445</v>
      </c>
      <c r="V66" s="301">
        <f t="shared" si="18"/>
        <v>0.18849723457610959</v>
      </c>
      <c r="W66" s="301">
        <f t="shared" si="18"/>
        <v>0.19702574668960574</v>
      </c>
      <c r="X66" s="301">
        <f t="shared" si="18"/>
        <v>0.18392386004694269</v>
      </c>
      <c r="Y66" s="301">
        <f t="shared" si="18"/>
        <v>0.18559517111201645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0.11353130519819582</v>
      </c>
      <c r="C67" s="301">
        <f t="shared" si="19"/>
        <v>0.11108926806621541</v>
      </c>
      <c r="D67" s="301">
        <f t="shared" si="19"/>
        <v>0.11542232211950676</v>
      </c>
      <c r="E67" s="301">
        <f t="shared" si="19"/>
        <v>0.11322181085264182</v>
      </c>
      <c r="F67" s="301">
        <f t="shared" si="19"/>
        <v>0.11306938694095395</v>
      </c>
      <c r="G67" s="301">
        <f t="shared" si="19"/>
        <v>0.11242716214761074</v>
      </c>
      <c r="H67" s="301">
        <f t="shared" si="19"/>
        <v>0.11628949879093538</v>
      </c>
      <c r="I67" s="301">
        <f t="shared" si="19"/>
        <v>0.11806384868944707</v>
      </c>
      <c r="J67" s="301">
        <f t="shared" si="19"/>
        <v>0.11539099025365544</v>
      </c>
      <c r="K67" s="301">
        <f t="shared" si="19"/>
        <v>0.11737129184654103</v>
      </c>
      <c r="L67" s="301">
        <f t="shared" si="19"/>
        <v>0.11835740890593963</v>
      </c>
      <c r="M67" s="301">
        <f t="shared" si="19"/>
        <v>0.12289629306183528</v>
      </c>
      <c r="N67" s="301">
        <f t="shared" si="19"/>
        <v>0.12047936642745594</v>
      </c>
      <c r="O67" s="301">
        <f t="shared" si="19"/>
        <v>0.11947250458784393</v>
      </c>
      <c r="P67" s="301">
        <f t="shared" si="19"/>
        <v>0.11890662650309373</v>
      </c>
      <c r="Q67" s="301">
        <f t="shared" si="19"/>
        <v>0.12088652358205328</v>
      </c>
      <c r="R67" s="301">
        <f t="shared" si="19"/>
        <v>0.12247924670896132</v>
      </c>
      <c r="S67" s="301">
        <f t="shared" si="19"/>
        <v>0.12224513274538241</v>
      </c>
      <c r="T67" s="301">
        <f t="shared" si="19"/>
        <v>0.12373592123006466</v>
      </c>
      <c r="U67" s="301">
        <f t="shared" si="19"/>
        <v>0.12467775504819671</v>
      </c>
      <c r="V67" s="301">
        <f t="shared" si="19"/>
        <v>0.12495819501618739</v>
      </c>
      <c r="W67" s="301">
        <f t="shared" si="19"/>
        <v>0.121399421022854</v>
      </c>
      <c r="X67" s="301">
        <f t="shared" si="19"/>
        <v>0.12633809745735053</v>
      </c>
      <c r="Y67" s="301">
        <f t="shared" si="19"/>
        <v>0.12557023223077507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7.0768653336707954E-2</v>
      </c>
      <c r="C68" s="235">
        <f t="shared" si="20"/>
        <v>6.9246432844952049E-2</v>
      </c>
      <c r="D68" s="235">
        <f t="shared" si="20"/>
        <v>7.1947400649834306E-2</v>
      </c>
      <c r="E68" s="235">
        <f t="shared" si="20"/>
        <v>7.0575732996261367E-2</v>
      </c>
      <c r="F68" s="235">
        <f t="shared" si="20"/>
        <v>7.0480721008619435E-2</v>
      </c>
      <c r="G68" s="235">
        <f t="shared" si="20"/>
        <v>7.0080396325616745E-2</v>
      </c>
      <c r="H68" s="235">
        <f t="shared" si="20"/>
        <v>7.2487946934710362E-2</v>
      </c>
      <c r="I68" s="235">
        <f t="shared" si="20"/>
        <v>7.3593970974921916E-2</v>
      </c>
      <c r="J68" s="235">
        <f t="shared" si="20"/>
        <v>7.1927870230898749E-2</v>
      </c>
      <c r="K68" s="235">
        <f t="shared" si="20"/>
        <v>7.3162272290175689E-2</v>
      </c>
      <c r="L68" s="235">
        <f t="shared" si="20"/>
        <v>7.3776958928404343E-2</v>
      </c>
      <c r="M68" s="235">
        <f t="shared" si="20"/>
        <v>7.660622895928533E-2</v>
      </c>
      <c r="N68" s="235">
        <f t="shared" si="20"/>
        <v>7.5099660856064315E-2</v>
      </c>
      <c r="O68" s="235">
        <f t="shared" si="20"/>
        <v>7.4472043157482709E-2</v>
      </c>
      <c r="P68" s="235">
        <f t="shared" si="20"/>
        <v>7.411930846513845E-2</v>
      </c>
      <c r="Q68" s="235">
        <f t="shared" si="20"/>
        <v>7.5353458374528157E-2</v>
      </c>
      <c r="R68" s="235">
        <f t="shared" si="20"/>
        <v>7.6346267103651277E-2</v>
      </c>
      <c r="S68" s="235">
        <f t="shared" si="20"/>
        <v>7.6200334403407274E-2</v>
      </c>
      <c r="T68" s="235">
        <f t="shared" si="20"/>
        <v>7.7129603148152689E-2</v>
      </c>
      <c r="U68" s="235">
        <f t="shared" si="20"/>
        <v>7.7716686251441403E-2</v>
      </c>
      <c r="V68" s="235">
        <f t="shared" si="20"/>
        <v>7.7891495823495943E-2</v>
      </c>
      <c r="W68" s="235">
        <f t="shared" si="20"/>
        <v>7.5673168089147799E-2</v>
      </c>
      <c r="X68" s="235">
        <f t="shared" si="20"/>
        <v>7.8751644813474311E-2</v>
      </c>
      <c r="Y68" s="235">
        <f t="shared" si="20"/>
        <v>7.8273003367980765E-2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0.5559205644626487</v>
      </c>
      <c r="C72" s="322">
        <f>IF(C$5=0,0,C$5/TRE_fec!C$5)</f>
        <v>0.55467967477875302</v>
      </c>
      <c r="D72" s="322">
        <f>IF(D$5=0,0,D$5/TRE_fec!D$5)</f>
        <v>0.55786652467266662</v>
      </c>
      <c r="E72" s="322">
        <f>IF(E$5=0,0,E$5/TRE_fec!E$5)</f>
        <v>0.55780476236996934</v>
      </c>
      <c r="F72" s="322">
        <f>IF(F$5=0,0,F$5/TRE_fec!F$5)</f>
        <v>0.55791888577901849</v>
      </c>
      <c r="G72" s="322">
        <f>IF(G$5=0,0,G$5/TRE_fec!G$5)</f>
        <v>0.55914528350152171</v>
      </c>
      <c r="H72" s="322">
        <f>IF(H$5=0,0,H$5/TRE_fec!H$5)</f>
        <v>0.56262129747085177</v>
      </c>
      <c r="I72" s="322">
        <f>IF(I$5=0,0,I$5/TRE_fec!I$5)</f>
        <v>0.56316027326795792</v>
      </c>
      <c r="J72" s="322">
        <f>IF(J$5=0,0,J$5/TRE_fec!J$5)</f>
        <v>0.56231330933849466</v>
      </c>
      <c r="K72" s="322">
        <f>IF(K$5=0,0,K$5/TRE_fec!K$5)</f>
        <v>0.56240418076220766</v>
      </c>
      <c r="L72" s="322">
        <f>IF(L$5=0,0,L$5/TRE_fec!L$5)</f>
        <v>0.56068454635503295</v>
      </c>
      <c r="M72" s="322">
        <f>IF(M$5=0,0,M$5/TRE_fec!M$5)</f>
        <v>0.56748116958408579</v>
      </c>
      <c r="N72" s="322">
        <f>IF(N$5=0,0,N$5/TRE_fec!N$5)</f>
        <v>0.56337052279474897</v>
      </c>
      <c r="O72" s="322">
        <f>IF(O$5=0,0,O$5/TRE_fec!O$5)</f>
        <v>0.55986779413311838</v>
      </c>
      <c r="P72" s="322">
        <f>IF(P$5=0,0,P$5/TRE_fec!P$5)</f>
        <v>0.55959373789413225</v>
      </c>
      <c r="Q72" s="322">
        <f>IF(Q$5=0,0,Q$5/TRE_fec!Q$5)</f>
        <v>0.56333557071496299</v>
      </c>
      <c r="R72" s="322">
        <f>IF(R$5=0,0,R$5/TRE_fec!R$5)</f>
        <v>0.56511600153154862</v>
      </c>
      <c r="S72" s="322">
        <f>IF(S$5=0,0,S$5/TRE_fec!S$5)</f>
        <v>0.56494798984763894</v>
      </c>
      <c r="T72" s="322">
        <f>IF(T$5=0,0,T$5/TRE_fec!T$5)</f>
        <v>0.56629383103530673</v>
      </c>
      <c r="U72" s="322">
        <f>IF(U$5=0,0,U$5/TRE_fec!U$5)</f>
        <v>0.56757761906446469</v>
      </c>
      <c r="V72" s="322">
        <f>IF(V$5=0,0,V$5/TRE_fec!V$5)</f>
        <v>0.56939887738521511</v>
      </c>
      <c r="W72" s="322">
        <f>IF(W$5=0,0,W$5/TRE_fec!W$5)</f>
        <v>0.56657047522942372</v>
      </c>
      <c r="X72" s="322">
        <f>IF(X$5=0,0,X$5/TRE_fec!X$5)</f>
        <v>0.57009608162350833</v>
      </c>
      <c r="Y72" s="322">
        <f>IF(Y$5=0,0,Y$5/TRE_fec!Y$5)</f>
        <v>0.56922013109456371</v>
      </c>
      <c r="DA72" s="95"/>
    </row>
    <row r="73" spans="1:105" ht="12" customHeight="1" x14ac:dyDescent="0.25">
      <c r="A73" s="55" t="s">
        <v>91</v>
      </c>
      <c r="B73" s="334">
        <f>IF(B$6=0,0,B$6/TRE_fec!B$6)</f>
        <v>0.49055855437782975</v>
      </c>
      <c r="C73" s="334">
        <f>IF(C$6=0,0,C$6/TRE_fec!C$6)</f>
        <v>0.4905585543778298</v>
      </c>
      <c r="D73" s="334">
        <f>IF(D$6=0,0,D$6/TRE_fec!D$6)</f>
        <v>0.49055855437782953</v>
      </c>
      <c r="E73" s="334">
        <f>IF(E$6=0,0,E$6/TRE_fec!E$6)</f>
        <v>0.4905585543778298</v>
      </c>
      <c r="F73" s="334">
        <f>IF(F$6=0,0,F$6/TRE_fec!F$6)</f>
        <v>0.49055855437782964</v>
      </c>
      <c r="G73" s="334">
        <f>IF(G$6=0,0,G$6/TRE_fec!G$6)</f>
        <v>0.49055855437782975</v>
      </c>
      <c r="H73" s="334">
        <f>IF(H$6=0,0,H$6/TRE_fec!H$6)</f>
        <v>0.49055855437782941</v>
      </c>
      <c r="I73" s="334">
        <f>IF(I$6=0,0,I$6/TRE_fec!I$6)</f>
        <v>0.49055855437782947</v>
      </c>
      <c r="J73" s="334">
        <f>IF(J$6=0,0,J$6/TRE_fec!J$6)</f>
        <v>0.49055855437782969</v>
      </c>
      <c r="K73" s="334">
        <f>IF(K$6=0,0,K$6/TRE_fec!K$6)</f>
        <v>0.49055855437782969</v>
      </c>
      <c r="L73" s="334">
        <f>IF(L$6=0,0,L$6/TRE_fec!L$6)</f>
        <v>0.49055855437782969</v>
      </c>
      <c r="M73" s="334">
        <f>IF(M$6=0,0,M$6/TRE_fec!M$6)</f>
        <v>0.49055855437782975</v>
      </c>
      <c r="N73" s="334">
        <f>IF(N$6=0,0,N$6/TRE_fec!N$6)</f>
        <v>0.49055855437782986</v>
      </c>
      <c r="O73" s="334">
        <f>IF(O$6=0,0,O$6/TRE_fec!O$6)</f>
        <v>0.49055855437782941</v>
      </c>
      <c r="P73" s="334">
        <f>IF(P$6=0,0,P$6/TRE_fec!P$6)</f>
        <v>0.49055855437782975</v>
      </c>
      <c r="Q73" s="334">
        <f>IF(Q$6=0,0,Q$6/TRE_fec!Q$6)</f>
        <v>0.49055855437783003</v>
      </c>
      <c r="R73" s="334">
        <f>IF(R$6=0,0,R$6/TRE_fec!R$6)</f>
        <v>0.49055855437782975</v>
      </c>
      <c r="S73" s="334">
        <f>IF(S$6=0,0,S$6/TRE_fec!S$6)</f>
        <v>0.49055855437782969</v>
      </c>
      <c r="T73" s="334">
        <f>IF(T$6=0,0,T$6/TRE_fec!T$6)</f>
        <v>0.49055855437782958</v>
      </c>
      <c r="U73" s="334">
        <f>IF(U$6=0,0,U$6/TRE_fec!U$6)</f>
        <v>0.49055855437782969</v>
      </c>
      <c r="V73" s="334">
        <f>IF(V$6=0,0,V$6/TRE_fec!V$6)</f>
        <v>0.4905585543778298</v>
      </c>
      <c r="W73" s="334">
        <f>IF(W$6=0,0,W$6/TRE_fec!W$6)</f>
        <v>0.49055855437782975</v>
      </c>
      <c r="X73" s="334">
        <f>IF(X$6=0,0,X$6/TRE_fec!X$6)</f>
        <v>0.49055855437782947</v>
      </c>
      <c r="Y73" s="334">
        <f>IF(Y$6=0,0,Y$6/TRE_fec!Y$6)</f>
        <v>0.49055855437782975</v>
      </c>
      <c r="DA73" s="67"/>
    </row>
    <row r="74" spans="1:105" ht="12" customHeight="1" x14ac:dyDescent="0.25">
      <c r="A74" s="173" t="s">
        <v>92</v>
      </c>
      <c r="B74" s="335">
        <f>IF(B$7=0,0,B$7/TRE_fec!B$7)</f>
        <v>0.12720272477228264</v>
      </c>
      <c r="C74" s="335">
        <f>IF(C$7=0,0,C$7/TRE_fec!C$7)</f>
        <v>0.12720272477228267</v>
      </c>
      <c r="D74" s="335">
        <f>IF(D$7=0,0,D$7/TRE_fec!D$7)</f>
        <v>0.12720272477228259</v>
      </c>
      <c r="E74" s="335">
        <f>IF(E$7=0,0,E$7/TRE_fec!E$7)</f>
        <v>0.12720272477228264</v>
      </c>
      <c r="F74" s="335">
        <f>IF(F$7=0,0,F$7/TRE_fec!F$7)</f>
        <v>0.12720272477228264</v>
      </c>
      <c r="G74" s="335">
        <f>IF(G$7=0,0,G$7/TRE_fec!G$7)</f>
        <v>0.12720272477228262</v>
      </c>
      <c r="H74" s="335">
        <f>IF(H$7=0,0,H$7/TRE_fec!H$7)</f>
        <v>0.12720272477228259</v>
      </c>
      <c r="I74" s="335">
        <f>IF(I$7=0,0,I$7/TRE_fec!I$7)</f>
        <v>0.12720272477228262</v>
      </c>
      <c r="J74" s="335">
        <f>IF(J$7=0,0,J$7/TRE_fec!J$7)</f>
        <v>0.12720272477228264</v>
      </c>
      <c r="K74" s="335">
        <f>IF(K$7=0,0,K$7/TRE_fec!K$7)</f>
        <v>0.12720272477228259</v>
      </c>
      <c r="L74" s="335">
        <f>IF(L$7=0,0,L$7/TRE_fec!L$7)</f>
        <v>0.12720272477228259</v>
      </c>
      <c r="M74" s="335">
        <f>IF(M$7=0,0,M$7/TRE_fec!M$7)</f>
        <v>0.12720272477228259</v>
      </c>
      <c r="N74" s="335">
        <f>IF(N$7=0,0,N$7/TRE_fec!N$7)</f>
        <v>0.12720272477228259</v>
      </c>
      <c r="O74" s="335">
        <f>IF(O$7=0,0,O$7/TRE_fec!O$7)</f>
        <v>0.12720272477228262</v>
      </c>
      <c r="P74" s="335">
        <f>IF(P$7=0,0,P$7/TRE_fec!P$7)</f>
        <v>0.12720272477228262</v>
      </c>
      <c r="Q74" s="335">
        <f>IF(Q$7=0,0,Q$7/TRE_fec!Q$7)</f>
        <v>0.12720272477228267</v>
      </c>
      <c r="R74" s="335">
        <f>IF(R$7=0,0,R$7/TRE_fec!R$7)</f>
        <v>0.12720272477228259</v>
      </c>
      <c r="S74" s="335">
        <f>IF(S$7=0,0,S$7/TRE_fec!S$7)</f>
        <v>0.12720272477228262</v>
      </c>
      <c r="T74" s="335">
        <f>IF(T$7=0,0,T$7/TRE_fec!T$7)</f>
        <v>0.12720272477228259</v>
      </c>
      <c r="U74" s="335">
        <f>IF(U$7=0,0,U$7/TRE_fec!U$7)</f>
        <v>0.12720272477228264</v>
      </c>
      <c r="V74" s="335">
        <f>IF(V$7=0,0,V$7/TRE_fec!V$7)</f>
        <v>0.12720272477228259</v>
      </c>
      <c r="W74" s="335">
        <f>IF(W$7=0,0,W$7/TRE_fec!W$7)</f>
        <v>0.12720272477228259</v>
      </c>
      <c r="X74" s="335">
        <f>IF(X$7=0,0,X$7/TRE_fec!X$7)</f>
        <v>0.12720272477228262</v>
      </c>
      <c r="Y74" s="335">
        <f>IF(Y$7=0,0,Y$7/TRE_fec!Y$7)</f>
        <v>0.12720272477228262</v>
      </c>
      <c r="DA74" s="177"/>
    </row>
    <row r="75" spans="1:105" ht="12" customHeight="1" x14ac:dyDescent="0.25">
      <c r="A75" s="173" t="s">
        <v>93</v>
      </c>
      <c r="B75" s="335">
        <f>IF(B$8=0,0,B$8/TRE_fec!B$8)</f>
        <v>0.68751455640255632</v>
      </c>
      <c r="C75" s="335">
        <f>IF(C$8=0,0,C$8/TRE_fec!C$8)</f>
        <v>0.68751455640255632</v>
      </c>
      <c r="D75" s="335">
        <f>IF(D$8=0,0,D$8/TRE_fec!D$8)</f>
        <v>0.68751455640255621</v>
      </c>
      <c r="E75" s="335">
        <f>IF(E$8=0,0,E$8/TRE_fec!E$8)</f>
        <v>0.68751455640255632</v>
      </c>
      <c r="F75" s="335">
        <f>IF(F$8=0,0,F$8/TRE_fec!F$8)</f>
        <v>0.68751455640255621</v>
      </c>
      <c r="G75" s="335">
        <f>IF(G$8=0,0,G$8/TRE_fec!G$8)</f>
        <v>0.68751455640255632</v>
      </c>
      <c r="H75" s="335">
        <f>IF(H$8=0,0,H$8/TRE_fec!H$8)</f>
        <v>0.68751455640255621</v>
      </c>
      <c r="I75" s="335">
        <f>IF(I$8=0,0,I$8/TRE_fec!I$8)</f>
        <v>0.6875145564025561</v>
      </c>
      <c r="J75" s="335">
        <f>IF(J$8=0,0,J$8/TRE_fec!J$8)</f>
        <v>0.68751455640255632</v>
      </c>
      <c r="K75" s="335">
        <f>IF(K$8=0,0,K$8/TRE_fec!K$8)</f>
        <v>0.68751455640255632</v>
      </c>
      <c r="L75" s="335">
        <f>IF(L$8=0,0,L$8/TRE_fec!L$8)</f>
        <v>0.68751455640255621</v>
      </c>
      <c r="M75" s="335">
        <f>IF(M$8=0,0,M$8/TRE_fec!M$8)</f>
        <v>0.68751455640255643</v>
      </c>
      <c r="N75" s="335">
        <f>IF(N$8=0,0,N$8/TRE_fec!N$8)</f>
        <v>0.68751455640255643</v>
      </c>
      <c r="O75" s="335">
        <f>IF(O$8=0,0,O$8/TRE_fec!O$8)</f>
        <v>0.68751455640255632</v>
      </c>
      <c r="P75" s="335">
        <f>IF(P$8=0,0,P$8/TRE_fec!P$8)</f>
        <v>0.68751455640255632</v>
      </c>
      <c r="Q75" s="335">
        <f>IF(Q$8=0,0,Q$8/TRE_fec!Q$8)</f>
        <v>0.68751455640255632</v>
      </c>
      <c r="R75" s="335">
        <f>IF(R$8=0,0,R$8/TRE_fec!R$8)</f>
        <v>0.68751455640255621</v>
      </c>
      <c r="S75" s="335">
        <f>IF(S$8=0,0,S$8/TRE_fec!S$8)</f>
        <v>0.68751455640255643</v>
      </c>
      <c r="T75" s="335">
        <f>IF(T$8=0,0,T$8/TRE_fec!T$8)</f>
        <v>0.68751455640255599</v>
      </c>
      <c r="U75" s="335">
        <f>IF(U$8=0,0,U$8/TRE_fec!U$8)</f>
        <v>0.68751455640255621</v>
      </c>
      <c r="V75" s="335">
        <f>IF(V$8=0,0,V$8/TRE_fec!V$8)</f>
        <v>0.68751455640255632</v>
      </c>
      <c r="W75" s="335">
        <f>IF(W$8=0,0,W$8/TRE_fec!W$8)</f>
        <v>0.68751455640255621</v>
      </c>
      <c r="X75" s="335">
        <f>IF(X$8=0,0,X$8/TRE_fec!X$8)</f>
        <v>0.68751455640255621</v>
      </c>
      <c r="Y75" s="335">
        <f>IF(Y$8=0,0,Y$8/TRE_fec!Y$8)</f>
        <v>0.68751455640255643</v>
      </c>
      <c r="DA75" s="177"/>
    </row>
    <row r="76" spans="1:105" ht="12" customHeight="1" x14ac:dyDescent="0.25">
      <c r="A76" s="173" t="s">
        <v>94</v>
      </c>
      <c r="B76" s="335">
        <f>IF(B$9=0,0,B$9/TRE_fec!B$9)</f>
        <v>0.48608054623527031</v>
      </c>
      <c r="C76" s="335">
        <f>IF(C$9=0,0,C$9/TRE_fec!C$9)</f>
        <v>0.48608054623527014</v>
      </c>
      <c r="D76" s="335">
        <f>IF(D$9=0,0,D$9/TRE_fec!D$9)</f>
        <v>0.48608054623527031</v>
      </c>
      <c r="E76" s="335">
        <f>IF(E$9=0,0,E$9/TRE_fec!E$9)</f>
        <v>0.48608054623527025</v>
      </c>
      <c r="F76" s="335">
        <f>IF(F$9=0,0,F$9/TRE_fec!F$9)</f>
        <v>0.48608054623527008</v>
      </c>
      <c r="G76" s="335">
        <f>IF(G$9=0,0,G$9/TRE_fec!G$9)</f>
        <v>0.48608054623527014</v>
      </c>
      <c r="H76" s="335">
        <f>IF(H$9=0,0,H$9/TRE_fec!H$9)</f>
        <v>0.48608054623527031</v>
      </c>
      <c r="I76" s="335">
        <f>IF(I$9=0,0,I$9/TRE_fec!I$9)</f>
        <v>0.48608054623526997</v>
      </c>
      <c r="J76" s="335">
        <f>IF(J$9=0,0,J$9/TRE_fec!J$9)</f>
        <v>0.48608054623527008</v>
      </c>
      <c r="K76" s="335">
        <f>IF(K$9=0,0,K$9/TRE_fec!K$9)</f>
        <v>0.48608054623527025</v>
      </c>
      <c r="L76" s="335">
        <f>IF(L$9=0,0,L$9/TRE_fec!L$9)</f>
        <v>0.48608054623527019</v>
      </c>
      <c r="M76" s="335">
        <f>IF(M$9=0,0,M$9/TRE_fec!M$9)</f>
        <v>0.48608054623527031</v>
      </c>
      <c r="N76" s="335">
        <f>IF(N$9=0,0,N$9/TRE_fec!N$9)</f>
        <v>0.48608054623527031</v>
      </c>
      <c r="O76" s="335">
        <f>IF(O$9=0,0,O$9/TRE_fec!O$9)</f>
        <v>0.48608054623527003</v>
      </c>
      <c r="P76" s="335">
        <f>IF(P$9=0,0,P$9/TRE_fec!P$9)</f>
        <v>0.48608054623527019</v>
      </c>
      <c r="Q76" s="335">
        <f>IF(Q$9=0,0,Q$9/TRE_fec!Q$9)</f>
        <v>0.48608054623527014</v>
      </c>
      <c r="R76" s="335">
        <f>IF(R$9=0,0,R$9/TRE_fec!R$9)</f>
        <v>0.48608054623527019</v>
      </c>
      <c r="S76" s="335">
        <f>IF(S$9=0,0,S$9/TRE_fec!S$9)</f>
        <v>0.48608054623527008</v>
      </c>
      <c r="T76" s="335">
        <f>IF(T$9=0,0,T$9/TRE_fec!T$9)</f>
        <v>0.48608054623527014</v>
      </c>
      <c r="U76" s="335">
        <f>IF(U$9=0,0,U$9/TRE_fec!U$9)</f>
        <v>0.48608054623527019</v>
      </c>
      <c r="V76" s="335">
        <f>IF(V$9=0,0,V$9/TRE_fec!V$9)</f>
        <v>0.48608054623527008</v>
      </c>
      <c r="W76" s="335">
        <f>IF(W$9=0,0,W$9/TRE_fec!W$9)</f>
        <v>0.48608054623527003</v>
      </c>
      <c r="X76" s="335">
        <f>IF(X$9=0,0,X$9/TRE_fec!X$9)</f>
        <v>0.48608054623526997</v>
      </c>
      <c r="Y76" s="335">
        <f>IF(Y$9=0,0,Y$9/TRE_fec!Y$9)</f>
        <v>0.48608054623527019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0.72197877242942632</v>
      </c>
      <c r="C77" s="336">
        <f>IF(C$10=0,0,C$10/TRE_fec!C$10)</f>
        <v>0.71772245362820608</v>
      </c>
      <c r="D77" s="336">
        <f>IF(D$10=0,0,D$10/TRE_fec!D$10)</f>
        <v>0.72682535467008891</v>
      </c>
      <c r="E77" s="336">
        <f>IF(E$10=0,0,E$10/TRE_fec!E$10)</f>
        <v>0.72540844315073616</v>
      </c>
      <c r="F77" s="336">
        <f>IF(F$10=0,0,F$10/TRE_fec!F$10)</f>
        <v>0.72285164162348114</v>
      </c>
      <c r="G77" s="336">
        <f>IF(G$10=0,0,G$10/TRE_fec!G$10)</f>
        <v>0.72435593183085856</v>
      </c>
      <c r="H77" s="336">
        <f>IF(H$10=0,0,H$10/TRE_fec!H$10)</f>
        <v>0.73388310353799679</v>
      </c>
      <c r="I77" s="336">
        <f>IF(I$10=0,0,I$10/TRE_fec!I$10)</f>
        <v>0.73761816511669787</v>
      </c>
      <c r="J77" s="336">
        <f>IF(J$10=0,0,J$10/TRE_fec!J$10)</f>
        <v>0.73250354389433037</v>
      </c>
      <c r="K77" s="336">
        <f>IF(K$10=0,0,K$10/TRE_fec!K$10)</f>
        <v>0.73882359185225632</v>
      </c>
      <c r="L77" s="336">
        <f>IF(L$10=0,0,L$10/TRE_fec!L$10)</f>
        <v>0.73531941228262276</v>
      </c>
      <c r="M77" s="336">
        <f>IF(M$10=0,0,M$10/TRE_fec!M$10)</f>
        <v>0.75391145378416846</v>
      </c>
      <c r="N77" s="336">
        <f>IF(N$10=0,0,N$10/TRE_fec!N$10)</f>
        <v>0.74312756862532958</v>
      </c>
      <c r="O77" s="336">
        <f>IF(O$10=0,0,O$10/TRE_fec!O$10)</f>
        <v>0.73457117508257697</v>
      </c>
      <c r="P77" s="336">
        <f>IF(P$10=0,0,P$10/TRE_fec!P$10)</f>
        <v>0.73232689804949835</v>
      </c>
      <c r="Q77" s="336">
        <f>IF(Q$10=0,0,Q$10/TRE_fec!Q$10)</f>
        <v>0.74380527413929254</v>
      </c>
      <c r="R77" s="336">
        <f>IF(R$10=0,0,R$10/TRE_fec!R$10)</f>
        <v>0.74947130373845017</v>
      </c>
      <c r="S77" s="336">
        <f>IF(S$10=0,0,S$10/TRE_fec!S$10)</f>
        <v>0.74891044238709448</v>
      </c>
      <c r="T77" s="336">
        <f>IF(T$10=0,0,T$10/TRE_fec!T$10)</f>
        <v>0.75375336205435506</v>
      </c>
      <c r="U77" s="336">
        <f>IF(U$10=0,0,U$10/TRE_fec!U$10)</f>
        <v>0.75770991897930873</v>
      </c>
      <c r="V77" s="336">
        <f>IF(V$10=0,0,V$10/TRE_fec!V$10)</f>
        <v>0.76133625387013193</v>
      </c>
      <c r="W77" s="336">
        <f>IF(W$10=0,0,W$10/TRE_fec!W$10)</f>
        <v>0.74985974961902857</v>
      </c>
      <c r="X77" s="336">
        <f>IF(X$10=0,0,X$10/TRE_fec!X$10)</f>
        <v>0.76576713513719319</v>
      </c>
      <c r="Y77" s="336">
        <f>IF(Y$10=0,0,Y$10/TRE_fec!Y$10)</f>
        <v>0.76275696996002029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0.55534641545749608</v>
      </c>
      <c r="C78" s="349">
        <f>IF(C$16=0,0,C$16/TRE_fec!C$16)</f>
        <v>0.55275756768772211</v>
      </c>
      <c r="D78" s="349">
        <f>IF(D$16=0,0,D$16/TRE_fec!D$16)</f>
        <v>0.55944818242820615</v>
      </c>
      <c r="E78" s="349">
        <f>IF(E$16=0,0,E$16/TRE_fec!E$16)</f>
        <v>0.55837840298577146</v>
      </c>
      <c r="F78" s="349">
        <f>IF(F$16=0,0,F$16/TRE_fec!F$16)</f>
        <v>0.55659008232384799</v>
      </c>
      <c r="G78" s="349">
        <f>IF(G$16=0,0,G$16/TRE_fec!G$16)</f>
        <v>0.55743728997519615</v>
      </c>
      <c r="H78" s="349">
        <f>IF(H$16=0,0,H$16/TRE_fec!H$16)</f>
        <v>0.56465666264748937</v>
      </c>
      <c r="I78" s="349">
        <f>IF(I$16=0,0,I$16/TRE_fec!I$16)</f>
        <v>0.56744436057194803</v>
      </c>
      <c r="J78" s="349">
        <f>IF(J$16=0,0,J$16/TRE_fec!J$16)</f>
        <v>0.56306464251657928</v>
      </c>
      <c r="K78" s="349">
        <f>IF(K$16=0,0,K$16/TRE_fec!K$16)</f>
        <v>0.567611812252246</v>
      </c>
      <c r="L78" s="349">
        <f>IF(L$16=0,0,L$16/TRE_fec!L$16)</f>
        <v>0.56566807780290629</v>
      </c>
      <c r="M78" s="349">
        <f>IF(M$16=0,0,M$16/TRE_fec!M$16)</f>
        <v>0.5800857784674146</v>
      </c>
      <c r="N78" s="349">
        <f>IF(N$16=0,0,N$16/TRE_fec!N$16)</f>
        <v>0.57192981321852776</v>
      </c>
      <c r="O78" s="349">
        <f>IF(O$16=0,0,O$16/TRE_fec!O$16)</f>
        <v>0.56531333863062128</v>
      </c>
      <c r="P78" s="349">
        <f>IF(P$16=0,0,P$16/TRE_fec!P$16)</f>
        <v>0.56453410904149925</v>
      </c>
      <c r="Q78" s="349">
        <f>IF(Q$16=0,0,Q$16/TRE_fec!Q$16)</f>
        <v>0.57210910515795099</v>
      </c>
      <c r="R78" s="349">
        <f>IF(R$16=0,0,R$16/TRE_fec!R$16)</f>
        <v>0.57638267329668147</v>
      </c>
      <c r="S78" s="349">
        <f>IF(S$16=0,0,S$16/TRE_fec!S$16)</f>
        <v>0.57589811451150252</v>
      </c>
      <c r="T78" s="349">
        <f>IF(T$16=0,0,T$16/TRE_fec!T$16)</f>
        <v>0.57954648012905663</v>
      </c>
      <c r="U78" s="349">
        <f>IF(U$16=0,0,U$16/TRE_fec!U$16)</f>
        <v>0.58254781658163968</v>
      </c>
      <c r="V78" s="349">
        <f>IF(V$16=0,0,V$16/TRE_fec!V$16)</f>
        <v>0.58540913286152585</v>
      </c>
      <c r="W78" s="349">
        <f>IF(W$16=0,0,W$16/TRE_fec!W$16)</f>
        <v>0.57671886422033791</v>
      </c>
      <c r="X78" s="349">
        <f>IF(X$16=0,0,X$16/TRE_fec!X$16)</f>
        <v>0.58849359963187919</v>
      </c>
      <c r="Y78" s="349">
        <f>IF(Y$16=0,0,Y$16/TRE_fec!Y$16)</f>
        <v>0.58615740091506863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0.47552267999247394</v>
      </c>
      <c r="C79" s="349">
        <f>IF(C$24=0,0,C$24/TRE_fec!C$24)</f>
        <v>0.47488389415042875</v>
      </c>
      <c r="D79" s="349">
        <f>IF(D$24=0,0,D$24/TRE_fec!D$24)</f>
        <v>0.47607483197159955</v>
      </c>
      <c r="E79" s="349">
        <f>IF(E$24=0,0,E$24/TRE_fec!E$24)</f>
        <v>0.475724587356392</v>
      </c>
      <c r="F79" s="349">
        <f>IF(F$24=0,0,F$24/TRE_fec!F$24)</f>
        <v>0.47561226104017479</v>
      </c>
      <c r="G79" s="349">
        <f>IF(G$24=0,0,G$24/TRE_fec!G$24)</f>
        <v>0.47553745165122685</v>
      </c>
      <c r="H79" s="349">
        <f>IF(H$24=0,0,H$24/TRE_fec!H$24)</f>
        <v>0.47686206340482834</v>
      </c>
      <c r="I79" s="349">
        <f>IF(I$24=0,0,I$24/TRE_fec!I$24)</f>
        <v>0.47733753951850877</v>
      </c>
      <c r="J79" s="349">
        <f>IF(J$24=0,0,J$24/TRE_fec!J$24)</f>
        <v>0.47666530397473672</v>
      </c>
      <c r="K79" s="349">
        <f>IF(K$24=0,0,K$24/TRE_fec!K$24)</f>
        <v>0.47723959818048772</v>
      </c>
      <c r="L79" s="349">
        <f>IF(L$24=0,0,L$24/TRE_fec!L$24)</f>
        <v>0.47702996168111111</v>
      </c>
      <c r="M79" s="349">
        <f>IF(M$24=0,0,M$24/TRE_fec!M$24)</f>
        <v>0.47878412096787948</v>
      </c>
      <c r="N79" s="349">
        <f>IF(N$24=0,0,N$24/TRE_fec!N$24)</f>
        <v>0.47768538140436245</v>
      </c>
      <c r="O79" s="349">
        <f>IF(O$24=0,0,O$24/TRE_fec!O$24)</f>
        <v>0.47736418142387771</v>
      </c>
      <c r="P79" s="349">
        <f>IF(P$24=0,0,P$24/TRE_fec!P$24)</f>
        <v>0.47714386273354387</v>
      </c>
      <c r="Q79" s="349">
        <f>IF(Q$24=0,0,Q$24/TRE_fec!Q$24)</f>
        <v>0.47784862851771581</v>
      </c>
      <c r="R79" s="349">
        <f>IF(R$24=0,0,R$24/TRE_fec!R$24)</f>
        <v>0.47843637978259729</v>
      </c>
      <c r="S79" s="349">
        <f>IF(S$24=0,0,S$24/TRE_fec!S$24)</f>
        <v>0.47834953453226753</v>
      </c>
      <c r="T79" s="349">
        <f>IF(T$24=0,0,T$24/TRE_fec!T$24)</f>
        <v>0.47891103667787976</v>
      </c>
      <c r="U79" s="349">
        <f>IF(U$24=0,0,U$24/TRE_fec!U$24)</f>
        <v>0.47932306365813809</v>
      </c>
      <c r="V79" s="349">
        <f>IF(V$24=0,0,V$24/TRE_fec!V$24)</f>
        <v>0.47964439046363994</v>
      </c>
      <c r="W79" s="349">
        <f>IF(W$24=0,0,W$24/TRE_fec!W$24)</f>
        <v>0.47834213922350338</v>
      </c>
      <c r="X79" s="349">
        <f>IF(X$24=0,0,X$24/TRE_fec!X$24)</f>
        <v>0.48009858196721605</v>
      </c>
      <c r="Y79" s="349">
        <f>IF(Y$24=0,0,Y$24/TRE_fec!Y$24)</f>
        <v>0.4797522998800885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0.47601121324928231</v>
      </c>
      <c r="C80" s="349">
        <f>IF(C$27=0,0,C$27/TRE_fec!C$27)</f>
        <v>0.47379220087519008</v>
      </c>
      <c r="D80" s="349">
        <f>IF(D$27=0,0,D$27/TRE_fec!D$27)</f>
        <v>0.47952701350989108</v>
      </c>
      <c r="E80" s="349">
        <f>IF(E$27=0,0,E$27/TRE_fec!E$27)</f>
        <v>0.47861005970208981</v>
      </c>
      <c r="F80" s="349">
        <f>IF(F$27=0,0,F$27/TRE_fec!F$27)</f>
        <v>0.4770772134204409</v>
      </c>
      <c r="G80" s="349">
        <f>IF(G$27=0,0,G$27/TRE_fec!G$27)</f>
        <v>0.47780339140731093</v>
      </c>
      <c r="H80" s="349">
        <f>IF(H$27=0,0,H$27/TRE_fec!H$27)</f>
        <v>0.48399142512641924</v>
      </c>
      <c r="I80" s="349">
        <f>IF(I$27=0,0,I$27/TRE_fec!I$27)</f>
        <v>0.48638088049024131</v>
      </c>
      <c r="J80" s="349">
        <f>IF(J$27=0,0,J$27/TRE_fec!J$27)</f>
        <v>0.48262683644278226</v>
      </c>
      <c r="K80" s="349">
        <f>IF(K$27=0,0,K$27/TRE_fec!K$27)</f>
        <v>0.48652441050192485</v>
      </c>
      <c r="L80" s="349">
        <f>IF(L$27=0,0,L$27/TRE_fec!L$27)</f>
        <v>0.48485835240249098</v>
      </c>
      <c r="M80" s="349">
        <f>IF(M$27=0,0,M$27/TRE_fec!M$27)</f>
        <v>0.49721638154349812</v>
      </c>
      <c r="N80" s="349">
        <f>IF(N$27=0,0,N$27/TRE_fec!N$27)</f>
        <v>0.49022555418730973</v>
      </c>
      <c r="O80" s="349">
        <f>IF(O$27=0,0,O$27/TRE_fec!O$27)</f>
        <v>0.48455429025481828</v>
      </c>
      <c r="P80" s="349">
        <f>IF(P$27=0,0,P$27/TRE_fec!P$27)</f>
        <v>0.48388637917842786</v>
      </c>
      <c r="Q80" s="349">
        <f>IF(Q$27=0,0,Q$27/TRE_fec!Q$27)</f>
        <v>0.49037923299252917</v>
      </c>
      <c r="R80" s="349">
        <f>IF(R$27=0,0,R$27/TRE_fec!R$27)</f>
        <v>0.49404229139715561</v>
      </c>
      <c r="S80" s="349">
        <f>IF(S$27=0,0,S$27/TRE_fec!S$27)</f>
        <v>0.49362695529557371</v>
      </c>
      <c r="T80" s="349">
        <f>IF(T$27=0,0,T$27/TRE_fec!T$27)</f>
        <v>0.49675412582490591</v>
      </c>
      <c r="U80" s="349">
        <f>IF(U$27=0,0,U$27/TRE_fec!U$27)</f>
        <v>0.4993266999271197</v>
      </c>
      <c r="V80" s="349">
        <f>IF(V$27=0,0,V$27/TRE_fec!V$27)</f>
        <v>0.5017792567384507</v>
      </c>
      <c r="W80" s="349">
        <f>IF(W$27=0,0,W$27/TRE_fec!W$27)</f>
        <v>0.49433045504600387</v>
      </c>
      <c r="X80" s="349">
        <f>IF(X$27=0,0,X$27/TRE_fec!X$27)</f>
        <v>0.5044230853987538</v>
      </c>
      <c r="Y80" s="349">
        <f>IF(Y$27=0,0,Y$27/TRE_fec!Y$27)</f>
        <v>0.50242062935577314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0.70767681133183447</v>
      </c>
      <c r="C81" s="349">
        <f>IF(C$35=0,0,C$35/TRE_fec!C$35)</f>
        <v>0.70436830580869303</v>
      </c>
      <c r="D81" s="349">
        <f>IF(D$35=0,0,D$35/TRE_fec!D$35)</f>
        <v>0.70883477725879174</v>
      </c>
      <c r="E81" s="349">
        <f>IF(E$35=0,0,E$35/TRE_fec!E$35)</f>
        <v>0.70268929664128832</v>
      </c>
      <c r="F81" s="349">
        <f>IF(F$35=0,0,F$35/TRE_fec!F$35)</f>
        <v>0.71189930859189554</v>
      </c>
      <c r="G81" s="349">
        <f>IF(G$35=0,0,G$35/TRE_fec!G$35)</f>
        <v>0.71467421503565165</v>
      </c>
      <c r="H81" s="349">
        <f>IF(H$35=0,0,H$35/TRE_fec!H$35)</f>
        <v>0.71545440040963848</v>
      </c>
      <c r="I81" s="349">
        <f>IF(I$35=0,0,I$35/TRE_fec!I$35)</f>
        <v>0.71395618989622578</v>
      </c>
      <c r="J81" s="349">
        <f>IF(J$35=0,0,J$35/TRE_fec!J$35)</f>
        <v>0.71598142327793091</v>
      </c>
      <c r="K81" s="349">
        <f>IF(K$35=0,0,K$35/TRE_fec!K$35)</f>
        <v>0.70422392598501682</v>
      </c>
      <c r="L81" s="349">
        <f>IF(L$35=0,0,L$35/TRE_fec!L$35)</f>
        <v>0.70970941131817711</v>
      </c>
      <c r="M81" s="349">
        <f>IF(M$35=0,0,M$35/TRE_fec!M$35)</f>
        <v>0.71432337783994271</v>
      </c>
      <c r="N81" s="349">
        <f>IF(N$35=0,0,N$35/TRE_fec!N$35)</f>
        <v>0.71150875784997292</v>
      </c>
      <c r="O81" s="349">
        <f>IF(O$35=0,0,O$35/TRE_fec!O$35)</f>
        <v>0.70638215752235667</v>
      </c>
      <c r="P81" s="349">
        <f>IF(P$35=0,0,P$35/TRE_fec!P$35)</f>
        <v>0.70696592906332156</v>
      </c>
      <c r="Q81" s="349">
        <f>IF(Q$35=0,0,Q$35/TRE_fec!Q$35)</f>
        <v>0.71060818171126172</v>
      </c>
      <c r="R81" s="349">
        <f>IF(R$35=0,0,R$35/TRE_fec!R$35)</f>
        <v>0.71108406066845975</v>
      </c>
      <c r="S81" s="349">
        <f>IF(S$35=0,0,S$35/TRE_fec!S$35)</f>
        <v>0.71120570680019191</v>
      </c>
      <c r="T81" s="349">
        <f>IF(T$35=0,0,T$35/TRE_fec!T$35)</f>
        <v>0.71089276372848198</v>
      </c>
      <c r="U81" s="349">
        <f>IF(U$35=0,0,U$35/TRE_fec!U$35)</f>
        <v>0.71133690008162431</v>
      </c>
      <c r="V81" s="349">
        <f>IF(V$35=0,0,V$35/TRE_fec!V$35)</f>
        <v>0.71362005470735879</v>
      </c>
      <c r="W81" s="349">
        <f>IF(W$35=0,0,W$35/TRE_fec!W$35)</f>
        <v>0.71493870366491719</v>
      </c>
      <c r="X81" s="349">
        <f>IF(X$35=0,0,X$35/TRE_fec!X$35)</f>
        <v>0.71242864529972072</v>
      </c>
      <c r="Y81" s="349">
        <f>IF(Y$35=0,0,Y$35/TRE_fec!Y$35)</f>
        <v>0.71247266212209415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0.63496720349880464</v>
      </c>
      <c r="C82" s="349">
        <f>IF(C$46=0,0,C$46/TRE_fec!C$46)</f>
        <v>0.63496720349880464</v>
      </c>
      <c r="D82" s="349">
        <f>IF(D$46=0,0,D$46/TRE_fec!D$46)</f>
        <v>0.63496720349880431</v>
      </c>
      <c r="E82" s="349">
        <f>IF(E$46=0,0,E$46/TRE_fec!E$46)</f>
        <v>0.63496720349880442</v>
      </c>
      <c r="F82" s="349">
        <f>IF(F$46=0,0,F$46/TRE_fec!F$46)</f>
        <v>0.63496720349880431</v>
      </c>
      <c r="G82" s="349">
        <f>IF(G$46=0,0,G$46/TRE_fec!G$46)</f>
        <v>0.63496720349880453</v>
      </c>
      <c r="H82" s="349">
        <f>IF(H$46=0,0,H$46/TRE_fec!H$46)</f>
        <v>0.63496720349880476</v>
      </c>
      <c r="I82" s="349">
        <f>IF(I$46=0,0,I$46/TRE_fec!I$46)</f>
        <v>0.63496720349880431</v>
      </c>
      <c r="J82" s="349">
        <f>IF(J$46=0,0,J$46/TRE_fec!J$46)</f>
        <v>0.63496720349880431</v>
      </c>
      <c r="K82" s="349">
        <f>IF(K$46=0,0,K$46/TRE_fec!K$46)</f>
        <v>0.63496720349880442</v>
      </c>
      <c r="L82" s="349">
        <f>IF(L$46=0,0,L$46/TRE_fec!L$46)</f>
        <v>0.63496720349880431</v>
      </c>
      <c r="M82" s="349">
        <f>IF(M$46=0,0,M$46/TRE_fec!M$46)</f>
        <v>0.63496720349880409</v>
      </c>
      <c r="N82" s="349">
        <f>IF(N$46=0,0,N$46/TRE_fec!N$46)</f>
        <v>0.63496720349880453</v>
      </c>
      <c r="O82" s="349">
        <f>IF(O$46=0,0,O$46/TRE_fec!O$46)</f>
        <v>0.63496720349880442</v>
      </c>
      <c r="P82" s="349">
        <f>IF(P$46=0,0,P$46/TRE_fec!P$46)</f>
        <v>0.63496720349880476</v>
      </c>
      <c r="Q82" s="349">
        <f>IF(Q$46=0,0,Q$46/TRE_fec!Q$46)</f>
        <v>0.63496720349880464</v>
      </c>
      <c r="R82" s="349">
        <f>IF(R$46=0,0,R$46/TRE_fec!R$46)</f>
        <v>0.63496720349880442</v>
      </c>
      <c r="S82" s="349">
        <f>IF(S$46=0,0,S$46/TRE_fec!S$46)</f>
        <v>0.63496720349880431</v>
      </c>
      <c r="T82" s="349">
        <f>IF(T$46=0,0,T$46/TRE_fec!T$46)</f>
        <v>0.63496720349880464</v>
      </c>
      <c r="U82" s="349">
        <f>IF(U$46=0,0,U$46/TRE_fec!U$46)</f>
        <v>0.63496720349880476</v>
      </c>
      <c r="V82" s="349">
        <f>IF(V$46=0,0,V$46/TRE_fec!V$46)</f>
        <v>0.63496720349880464</v>
      </c>
      <c r="W82" s="349">
        <f>IF(W$46=0,0,W$46/TRE_fec!W$46)</f>
        <v>0.63496720349880431</v>
      </c>
      <c r="X82" s="349">
        <f>IF(X$46=0,0,X$46/TRE_fec!X$46)</f>
        <v>0.63496720349880431</v>
      </c>
      <c r="Y82" s="349">
        <f>IF(Y$46=0,0,Y$46/TRE_fec!Y$46)</f>
        <v>0.63496720349880453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0.58450478264558348</v>
      </c>
      <c r="C83" s="337">
        <f>IF(C$47=0,0,C$47/TRE_fec!C$47)</f>
        <v>0.58450478264558348</v>
      </c>
      <c r="D83" s="337">
        <f>IF(D$47=0,0,D$47/TRE_fec!D$47)</f>
        <v>0.58450478264558337</v>
      </c>
      <c r="E83" s="337">
        <f>IF(E$47=0,0,E$47/TRE_fec!E$47)</f>
        <v>0.58450478264558359</v>
      </c>
      <c r="F83" s="337">
        <f>IF(F$47=0,0,F$47/TRE_fec!F$47)</f>
        <v>0.58450478264558348</v>
      </c>
      <c r="G83" s="337">
        <f>IF(G$47=0,0,G$47/TRE_fec!G$47)</f>
        <v>0.58450478264558348</v>
      </c>
      <c r="H83" s="337">
        <f>IF(H$47=0,0,H$47/TRE_fec!H$47)</f>
        <v>0.58450478264558359</v>
      </c>
      <c r="I83" s="337">
        <f>IF(I$47=0,0,I$47/TRE_fec!I$47)</f>
        <v>0.58450478264558359</v>
      </c>
      <c r="J83" s="337">
        <f>IF(J$47=0,0,J$47/TRE_fec!J$47)</f>
        <v>0.58450478264558348</v>
      </c>
      <c r="K83" s="337">
        <f>IF(K$47=0,0,K$47/TRE_fec!K$47)</f>
        <v>0.58450478264558348</v>
      </c>
      <c r="L83" s="337">
        <f>IF(L$47=0,0,L$47/TRE_fec!L$47)</f>
        <v>0.58450478264558348</v>
      </c>
      <c r="M83" s="337">
        <f>IF(M$47=0,0,M$47/TRE_fec!M$47)</f>
        <v>0.58450478264558348</v>
      </c>
      <c r="N83" s="337">
        <f>IF(N$47=0,0,N$47/TRE_fec!N$47)</f>
        <v>0.58450478264558337</v>
      </c>
      <c r="O83" s="337">
        <f>IF(O$47=0,0,O$47/TRE_fec!O$47)</f>
        <v>0.58450478264558359</v>
      </c>
      <c r="P83" s="337">
        <f>IF(P$47=0,0,P$47/TRE_fec!P$47)</f>
        <v>0.58450478264558359</v>
      </c>
      <c r="Q83" s="337">
        <f>IF(Q$47=0,0,Q$47/TRE_fec!Q$47)</f>
        <v>0.5845047826455837</v>
      </c>
      <c r="R83" s="337">
        <f>IF(R$47=0,0,R$47/TRE_fec!R$47)</f>
        <v>0.58450478264558337</v>
      </c>
      <c r="S83" s="337">
        <f>IF(S$47=0,0,S$47/TRE_fec!S$47)</f>
        <v>0.58450478264558348</v>
      </c>
      <c r="T83" s="337">
        <f>IF(T$47=0,0,T$47/TRE_fec!T$47)</f>
        <v>0.58450478264558348</v>
      </c>
      <c r="U83" s="337">
        <f>IF(U$47=0,0,U$47/TRE_fec!U$47)</f>
        <v>0.58450478264558348</v>
      </c>
      <c r="V83" s="337">
        <f>IF(V$47=0,0,V$47/TRE_fec!V$47)</f>
        <v>0.58450478264558348</v>
      </c>
      <c r="W83" s="337">
        <f>IF(W$47=0,0,W$47/TRE_fec!W$47)</f>
        <v>0.5845047826455837</v>
      </c>
      <c r="X83" s="337">
        <f>IF(X$47=0,0,X$47/TRE_fec!X$47)</f>
        <v>0.58450478264558348</v>
      </c>
      <c r="Y83" s="337">
        <f>IF(Y$47=0,0,Y$47/TRE_fec!Y$47)</f>
        <v>0.58450478264558337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NL: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186.70648675483901</v>
      </c>
      <c r="C5" s="223">
        <v>198.78246051983629</v>
      </c>
      <c r="D5" s="223">
        <v>188.85532521359869</v>
      </c>
      <c r="E5" s="223">
        <v>185.27296096444431</v>
      </c>
      <c r="F5" s="223">
        <v>175.84572882224799</v>
      </c>
      <c r="G5" s="223">
        <v>159.916273037416</v>
      </c>
      <c r="H5" s="223">
        <v>137.0642686119464</v>
      </c>
      <c r="I5" s="223">
        <v>135.14767805259649</v>
      </c>
      <c r="J5" s="223">
        <v>163.7965725428634</v>
      </c>
      <c r="K5" s="223">
        <v>165.02777397368169</v>
      </c>
      <c r="L5" s="223">
        <v>168.534286471717</v>
      </c>
      <c r="M5" s="223">
        <v>103.7642376164731</v>
      </c>
      <c r="N5" s="223">
        <v>111.1517716693057</v>
      </c>
      <c r="O5" s="223">
        <v>128.3421286514924</v>
      </c>
      <c r="P5" s="223">
        <v>131.52295034356919</v>
      </c>
      <c r="Q5" s="223">
        <v>123.1838583623193</v>
      </c>
      <c r="R5" s="223">
        <v>116.76233699613201</v>
      </c>
      <c r="S5" s="223">
        <v>118.9985224231517</v>
      </c>
      <c r="T5" s="223">
        <v>128.68273044767591</v>
      </c>
      <c r="U5" s="223">
        <v>117.558644193311</v>
      </c>
      <c r="V5" s="223">
        <v>101.6004164324486</v>
      </c>
      <c r="W5" s="223">
        <v>114.4294188873794</v>
      </c>
      <c r="X5" s="223">
        <v>92.807664661457295</v>
      </c>
      <c r="Y5" s="223">
        <v>84.018781062916418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6.6813471347503324</v>
      </c>
      <c r="C10" s="260">
        <v>7.1989491510021404</v>
      </c>
      <c r="D10" s="260">
        <v>6.7163916537876709</v>
      </c>
      <c r="E10" s="260">
        <v>6.5459269777053803</v>
      </c>
      <c r="F10" s="260">
        <v>6.3952525894526353</v>
      </c>
      <c r="G10" s="260">
        <v>5.8384288410746148</v>
      </c>
      <c r="H10" s="260">
        <v>4.8773282142365293</v>
      </c>
      <c r="I10" s="260">
        <v>4.7256447128233994</v>
      </c>
      <c r="J10" s="260">
        <v>5.8362678207554151</v>
      </c>
      <c r="K10" s="260">
        <v>5.5733498601933444</v>
      </c>
      <c r="L10" s="260">
        <v>5.8476789182868512</v>
      </c>
      <c r="M10" s="260">
        <v>3.4401081560520201</v>
      </c>
      <c r="N10" s="260">
        <v>3.793995199447783</v>
      </c>
      <c r="O10" s="260">
        <v>4.4166040252741841</v>
      </c>
      <c r="P10" s="260">
        <v>4.6017507489106277</v>
      </c>
      <c r="Q10" s="260">
        <v>4.1688475621241299</v>
      </c>
      <c r="R10" s="260">
        <v>3.87687396019852</v>
      </c>
      <c r="S10" s="260">
        <v>3.9593479399123721</v>
      </c>
      <c r="T10" s="260">
        <v>4.1961787835808657</v>
      </c>
      <c r="U10" s="260">
        <v>3.7784620920397032</v>
      </c>
      <c r="V10" s="260">
        <v>3.24863902255274</v>
      </c>
      <c r="W10" s="260">
        <v>3.8532436444875229</v>
      </c>
      <c r="X10" s="260">
        <v>2.8861485913991451</v>
      </c>
      <c r="Y10" s="260">
        <v>2.6482699160000771</v>
      </c>
      <c r="DA10" s="68" t="s">
        <v>2489</v>
      </c>
    </row>
    <row r="11" spans="1:105" ht="12" customHeight="1" x14ac:dyDescent="0.25">
      <c r="A11" s="37" t="s">
        <v>159</v>
      </c>
      <c r="B11" s="226">
        <v>0.67065969871291831</v>
      </c>
      <c r="C11" s="226">
        <v>0.67553817371985259</v>
      </c>
      <c r="D11" s="226">
        <v>0.52578930685556058</v>
      </c>
      <c r="E11" s="226">
        <v>0.54257052576072584</v>
      </c>
      <c r="F11" s="226">
        <v>0.67249864570666296</v>
      </c>
      <c r="G11" s="226">
        <v>0.40678413284448839</v>
      </c>
      <c r="H11" s="226">
        <v>0.53413114362014824</v>
      </c>
      <c r="I11" s="226">
        <v>0.52588409161799976</v>
      </c>
      <c r="J11" s="226">
        <v>0.68050432020148177</v>
      </c>
      <c r="K11" s="226">
        <v>0.53982348493584731</v>
      </c>
      <c r="L11" s="226">
        <v>0.38870297932290881</v>
      </c>
      <c r="M11" s="226">
        <v>0</v>
      </c>
      <c r="N11" s="226">
        <v>0</v>
      </c>
      <c r="O11" s="226">
        <v>0.64491349088149852</v>
      </c>
      <c r="P11" s="226">
        <v>0.63889059452153008</v>
      </c>
      <c r="Q11" s="226">
        <v>0.1142869371414228</v>
      </c>
      <c r="R11" s="226">
        <v>7.1911372289844983E-2</v>
      </c>
      <c r="S11" s="226">
        <v>5.2874145801218228E-2</v>
      </c>
      <c r="T11" s="226">
        <v>8.7918386216239069E-2</v>
      </c>
      <c r="U11" s="226">
        <v>7.8751802128437284E-2</v>
      </c>
      <c r="V11" s="226">
        <v>7.9009548985925895E-2</v>
      </c>
      <c r="W11" s="226">
        <v>6.8071306062915213E-2</v>
      </c>
      <c r="X11" s="226">
        <v>1.7880388698009841E-2</v>
      </c>
      <c r="Y11" s="226">
        <v>4.8000963405061962E-4</v>
      </c>
      <c r="DA11" s="69" t="s">
        <v>2490</v>
      </c>
    </row>
    <row r="12" spans="1:105" ht="12" customHeight="1" x14ac:dyDescent="0.25">
      <c r="A12" s="37" t="s">
        <v>35</v>
      </c>
      <c r="B12" s="226">
        <v>6.0106874360374141</v>
      </c>
      <c r="C12" s="226">
        <v>6.5234109772822872</v>
      </c>
      <c r="D12" s="226">
        <v>6.1906023469321108</v>
      </c>
      <c r="E12" s="226">
        <v>6.0033564519446543</v>
      </c>
      <c r="F12" s="226">
        <v>5.722753943745972</v>
      </c>
      <c r="G12" s="226">
        <v>5.4316447082301256</v>
      </c>
      <c r="H12" s="226">
        <v>4.3431970706163812</v>
      </c>
      <c r="I12" s="226">
        <v>4.1997606212054004</v>
      </c>
      <c r="J12" s="226">
        <v>5.1557635005539328</v>
      </c>
      <c r="K12" s="226">
        <v>5.0335263752574972</v>
      </c>
      <c r="L12" s="226">
        <v>5.4589759389639427</v>
      </c>
      <c r="M12" s="226">
        <v>3.4401081560520201</v>
      </c>
      <c r="N12" s="226">
        <v>3.793995199447783</v>
      </c>
      <c r="O12" s="226">
        <v>3.7716905343926852</v>
      </c>
      <c r="P12" s="226">
        <v>3.962860154389098</v>
      </c>
      <c r="Q12" s="226">
        <v>4.0545606249827069</v>
      </c>
      <c r="R12" s="226">
        <v>3.8049625879086748</v>
      </c>
      <c r="S12" s="226">
        <v>3.9064737941111538</v>
      </c>
      <c r="T12" s="226">
        <v>4.108260397364627</v>
      </c>
      <c r="U12" s="226">
        <v>3.6997102899112662</v>
      </c>
      <c r="V12" s="226">
        <v>3.1696294735668151</v>
      </c>
      <c r="W12" s="226">
        <v>3.7851723384246081</v>
      </c>
      <c r="X12" s="226">
        <v>2.868268202701135</v>
      </c>
      <c r="Y12" s="226">
        <v>2.6477899063660271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44.010174386086582</v>
      </c>
      <c r="C16" s="261">
        <f t="shared" si="0"/>
        <v>47.003851919233838</v>
      </c>
      <c r="D16" s="261">
        <f t="shared" si="0"/>
        <v>43.895864191668061</v>
      </c>
      <c r="E16" s="261">
        <f t="shared" si="0"/>
        <v>42.800593894185923</v>
      </c>
      <c r="F16" s="261">
        <f t="shared" si="0"/>
        <v>41.811339588491293</v>
      </c>
      <c r="G16" s="261">
        <f t="shared" si="0"/>
        <v>38.210113262112102</v>
      </c>
      <c r="H16" s="261">
        <f t="shared" si="0"/>
        <v>32.00784458892818</v>
      </c>
      <c r="I16" s="261">
        <f t="shared" si="0"/>
        <v>31.029934996842378</v>
      </c>
      <c r="J16" s="261">
        <f t="shared" si="0"/>
        <v>38.618759503961783</v>
      </c>
      <c r="K16" s="261">
        <f t="shared" si="0"/>
        <v>36.949586895353697</v>
      </c>
      <c r="L16" s="261">
        <f t="shared" si="0"/>
        <v>38.286127887346019</v>
      </c>
      <c r="M16" s="261">
        <f t="shared" si="0"/>
        <v>22.296997307744562</v>
      </c>
      <c r="N16" s="261">
        <f t="shared" si="0"/>
        <v>24.590709626050451</v>
      </c>
      <c r="O16" s="261">
        <f t="shared" si="0"/>
        <v>29.006722863677211</v>
      </c>
      <c r="P16" s="261">
        <f t="shared" si="0"/>
        <v>29.826162261457771</v>
      </c>
      <c r="Q16" s="261">
        <f t="shared" si="0"/>
        <v>27.208038031998541</v>
      </c>
      <c r="R16" s="261">
        <f t="shared" si="0"/>
        <v>25.29383445396207</v>
      </c>
      <c r="S16" s="261">
        <f t="shared" si="0"/>
        <v>25.845427326238362</v>
      </c>
      <c r="T16" s="261">
        <f t="shared" si="0"/>
        <v>27.41750982537009</v>
      </c>
      <c r="U16" s="261">
        <f t="shared" si="0"/>
        <v>24.689034096170001</v>
      </c>
      <c r="V16" s="261">
        <f t="shared" si="0"/>
        <v>21.194884074037159</v>
      </c>
      <c r="W16" s="261">
        <f t="shared" si="0"/>
        <v>25.1235654908016</v>
      </c>
      <c r="X16" s="261">
        <f t="shared" si="0"/>
        <v>18.897117747357271</v>
      </c>
      <c r="Y16" s="261">
        <f t="shared" si="0"/>
        <v>17.34618458452065</v>
      </c>
      <c r="DA16" s="70"/>
    </row>
    <row r="17" spans="1:105" ht="12" customHeight="1" x14ac:dyDescent="0.25">
      <c r="A17" s="60" t="s">
        <v>2404</v>
      </c>
      <c r="B17" s="329">
        <v>44.010174386086582</v>
      </c>
      <c r="C17" s="329">
        <v>47.003851919233838</v>
      </c>
      <c r="D17" s="329">
        <v>43.895864191668061</v>
      </c>
      <c r="E17" s="329">
        <v>42.800593894185923</v>
      </c>
      <c r="F17" s="329">
        <v>41.811339588491293</v>
      </c>
      <c r="G17" s="329">
        <v>38.210113262112102</v>
      </c>
      <c r="H17" s="329">
        <v>32.00784458892818</v>
      </c>
      <c r="I17" s="329">
        <v>31.029934996842378</v>
      </c>
      <c r="J17" s="329">
        <v>38.618759503961783</v>
      </c>
      <c r="K17" s="329">
        <v>36.949586895353697</v>
      </c>
      <c r="L17" s="329">
        <v>38.286127887346019</v>
      </c>
      <c r="M17" s="329">
        <v>22.296997307744562</v>
      </c>
      <c r="N17" s="329">
        <v>24.590709626050451</v>
      </c>
      <c r="O17" s="329">
        <v>29.006722863677211</v>
      </c>
      <c r="P17" s="329">
        <v>29.826162261457771</v>
      </c>
      <c r="Q17" s="329">
        <v>27.208038031998541</v>
      </c>
      <c r="R17" s="329">
        <v>25.29383445396207</v>
      </c>
      <c r="S17" s="329">
        <v>25.845427326238362</v>
      </c>
      <c r="T17" s="329">
        <v>27.41750982537009</v>
      </c>
      <c r="U17" s="329">
        <v>24.689034096170001</v>
      </c>
      <c r="V17" s="329">
        <v>21.194884074037159</v>
      </c>
      <c r="W17" s="329">
        <v>25.1235654908016</v>
      </c>
      <c r="X17" s="329">
        <v>18.897117747357271</v>
      </c>
      <c r="Y17" s="329">
        <v>17.34618458452065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1.5876869621978811</v>
      </c>
      <c r="C19" s="230">
        <v>0.80835519261986122</v>
      </c>
      <c r="D19" s="230">
        <v>0.78571627782202536</v>
      </c>
      <c r="E19" s="230">
        <v>0.81138802634994101</v>
      </c>
      <c r="F19" s="230">
        <v>0.80395415661691938</v>
      </c>
      <c r="G19" s="230">
        <v>0.80998279945905438</v>
      </c>
      <c r="H19" s="230">
        <v>0.79631936217649046</v>
      </c>
      <c r="I19" s="230">
        <v>0.78363721391582009</v>
      </c>
      <c r="J19" s="230">
        <v>1.6062115296193751</v>
      </c>
      <c r="K19" s="230">
        <v>1.592634709570115</v>
      </c>
      <c r="L19" s="230">
        <v>0.77173305983855134</v>
      </c>
      <c r="M19" s="230">
        <v>0</v>
      </c>
      <c r="N19" s="230">
        <v>0</v>
      </c>
      <c r="O19" s="230">
        <v>0.76559380743826211</v>
      </c>
      <c r="P19" s="230">
        <v>0</v>
      </c>
      <c r="Q19" s="230">
        <v>0.35240239755771352</v>
      </c>
      <c r="R19" s="230">
        <v>0.29867409661718819</v>
      </c>
      <c r="S19" s="230">
        <v>0.33061478467160132</v>
      </c>
      <c r="T19" s="230">
        <v>0.38386962663078938</v>
      </c>
      <c r="U19" s="230">
        <v>0.3374844758333701</v>
      </c>
      <c r="V19" s="230">
        <v>0.22923316414953199</v>
      </c>
      <c r="W19" s="230">
        <v>0.26543069834763272</v>
      </c>
      <c r="X19" s="230">
        <v>0.30539890359217492</v>
      </c>
      <c r="Y19" s="230">
        <v>0.29602773177997072</v>
      </c>
      <c r="DA19" s="71" t="s">
        <v>2497</v>
      </c>
    </row>
    <row r="20" spans="1:105" ht="12" customHeight="1" x14ac:dyDescent="0.25">
      <c r="A20" s="59" t="s">
        <v>159</v>
      </c>
      <c r="B20" s="230">
        <v>4.2582808617114196</v>
      </c>
      <c r="C20" s="230">
        <v>4.334913448921089</v>
      </c>
      <c r="D20" s="230">
        <v>3.3748560177069131</v>
      </c>
      <c r="E20" s="230">
        <v>3.480348250382284</v>
      </c>
      <c r="F20" s="230">
        <v>4.3121691881863544</v>
      </c>
      <c r="G20" s="230">
        <v>2.6058003022129541</v>
      </c>
      <c r="H20" s="230">
        <v>3.4180696748749719</v>
      </c>
      <c r="I20" s="230">
        <v>3.3658998509176059</v>
      </c>
      <c r="J20" s="230">
        <v>4.3156345068044732</v>
      </c>
      <c r="K20" s="230">
        <v>3.4246034475534781</v>
      </c>
      <c r="L20" s="230">
        <v>2.493631617041661</v>
      </c>
      <c r="M20" s="230">
        <v>0</v>
      </c>
      <c r="N20" s="230">
        <v>0</v>
      </c>
      <c r="O20" s="230">
        <v>4.1237758743751796</v>
      </c>
      <c r="P20" s="230">
        <v>4.1409575570839907</v>
      </c>
      <c r="Q20" s="230">
        <v>0.73623424601364829</v>
      </c>
      <c r="R20" s="230">
        <v>0.46363031152278222</v>
      </c>
      <c r="S20" s="230">
        <v>0.34073133730283123</v>
      </c>
      <c r="T20" s="230">
        <v>0.56640914088874272</v>
      </c>
      <c r="U20" s="230">
        <v>0.50754205560557508</v>
      </c>
      <c r="V20" s="230">
        <v>0.50990171917744853</v>
      </c>
      <c r="W20" s="230">
        <v>0.43914318888998949</v>
      </c>
      <c r="X20" s="230">
        <v>0.11518019567020291</v>
      </c>
      <c r="Y20" s="230">
        <v>3.090409894377805E-3</v>
      </c>
      <c r="DA20" s="71" t="s">
        <v>2498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38.164206562177277</v>
      </c>
      <c r="C22" s="230">
        <v>41.860583277692889</v>
      </c>
      <c r="D22" s="230">
        <v>39.735291896139117</v>
      </c>
      <c r="E22" s="230">
        <v>38.508857617453693</v>
      </c>
      <c r="F22" s="230">
        <v>36.695216243688023</v>
      </c>
      <c r="G22" s="230">
        <v>34.79433016044009</v>
      </c>
      <c r="H22" s="230">
        <v>27.793455551876718</v>
      </c>
      <c r="I22" s="230">
        <v>26.88039793200895</v>
      </c>
      <c r="J22" s="230">
        <v>32.696913467537932</v>
      </c>
      <c r="K22" s="230">
        <v>31.932348738230111</v>
      </c>
      <c r="L22" s="230">
        <v>35.020763210465809</v>
      </c>
      <c r="M22" s="230">
        <v>22.296997307744562</v>
      </c>
      <c r="N22" s="230">
        <v>24.590709626050451</v>
      </c>
      <c r="O22" s="230">
        <v>24.11735318186377</v>
      </c>
      <c r="P22" s="230">
        <v>25.685204704373781</v>
      </c>
      <c r="Q22" s="230">
        <v>26.119401388427178</v>
      </c>
      <c r="R22" s="230">
        <v>24.531530045822091</v>
      </c>
      <c r="S22" s="230">
        <v>25.174081204263921</v>
      </c>
      <c r="T22" s="230">
        <v>26.467231057850562</v>
      </c>
      <c r="U22" s="230">
        <v>23.844007564731051</v>
      </c>
      <c r="V22" s="230">
        <v>20.455749190710179</v>
      </c>
      <c r="W22" s="230">
        <v>24.418991603563981</v>
      </c>
      <c r="X22" s="230">
        <v>18.476538648094891</v>
      </c>
      <c r="Y22" s="230">
        <v>17.047066442846301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21.918725953460228</v>
      </c>
      <c r="C24" s="261">
        <f t="shared" si="1"/>
        <v>22.905296791649871</v>
      </c>
      <c r="D24" s="261">
        <f t="shared" si="1"/>
        <v>22.81836878539163</v>
      </c>
      <c r="E24" s="261">
        <f t="shared" si="1"/>
        <v>22.099116330554779</v>
      </c>
      <c r="F24" s="261">
        <f t="shared" si="1"/>
        <v>21.13830889130405</v>
      </c>
      <c r="G24" s="261">
        <f t="shared" si="1"/>
        <v>19.548658659065751</v>
      </c>
      <c r="H24" s="261">
        <f t="shared" si="1"/>
        <v>17.560940137666108</v>
      </c>
      <c r="I24" s="261">
        <f t="shared" si="1"/>
        <v>17.49971176896004</v>
      </c>
      <c r="J24" s="261">
        <f t="shared" si="1"/>
        <v>20.82260608300016</v>
      </c>
      <c r="K24" s="261">
        <f t="shared" si="1"/>
        <v>20.92786368278691</v>
      </c>
      <c r="L24" s="261">
        <f t="shared" si="1"/>
        <v>21.20879875531525</v>
      </c>
      <c r="M24" s="261">
        <f t="shared" si="1"/>
        <v>14.600434993284971</v>
      </c>
      <c r="N24" s="261">
        <f t="shared" si="1"/>
        <v>14.647946306956809</v>
      </c>
      <c r="O24" s="261">
        <f t="shared" si="1"/>
        <v>15.878145201077951</v>
      </c>
      <c r="P24" s="261">
        <f t="shared" si="1"/>
        <v>16.23907792817479</v>
      </c>
      <c r="Q24" s="261">
        <f t="shared" si="1"/>
        <v>16.187309877135139</v>
      </c>
      <c r="R24" s="261">
        <f t="shared" si="1"/>
        <v>15.79372448073844</v>
      </c>
      <c r="S24" s="261">
        <f t="shared" si="1"/>
        <v>16.056252339796579</v>
      </c>
      <c r="T24" s="261">
        <f t="shared" si="1"/>
        <v>17.74438746128936</v>
      </c>
      <c r="U24" s="261">
        <f t="shared" si="1"/>
        <v>16.56411999138119</v>
      </c>
      <c r="V24" s="261">
        <f t="shared" si="1"/>
        <v>14.75904361549969</v>
      </c>
      <c r="W24" s="261">
        <f t="shared" si="1"/>
        <v>15.801015701537461</v>
      </c>
      <c r="X24" s="261">
        <f t="shared" si="1"/>
        <v>13.68208680998625</v>
      </c>
      <c r="Y24" s="261">
        <f t="shared" si="1"/>
        <v>12.19440015288472</v>
      </c>
      <c r="DA24" s="70"/>
    </row>
    <row r="25" spans="1:105" ht="12" customHeight="1" x14ac:dyDescent="0.25">
      <c r="A25" s="60" t="s">
        <v>2414</v>
      </c>
      <c r="B25" s="262">
        <v>21.918725953460228</v>
      </c>
      <c r="C25" s="262">
        <v>22.905296791649871</v>
      </c>
      <c r="D25" s="262">
        <v>22.81836878539163</v>
      </c>
      <c r="E25" s="262">
        <v>22.099116330554779</v>
      </c>
      <c r="F25" s="262">
        <v>21.13830889130405</v>
      </c>
      <c r="G25" s="262">
        <v>19.548658659065751</v>
      </c>
      <c r="H25" s="262">
        <v>17.560940137666108</v>
      </c>
      <c r="I25" s="262">
        <v>17.49971176896004</v>
      </c>
      <c r="J25" s="262">
        <v>20.82260608300016</v>
      </c>
      <c r="K25" s="262">
        <v>20.92786368278691</v>
      </c>
      <c r="L25" s="262">
        <v>21.20879875531525</v>
      </c>
      <c r="M25" s="262">
        <v>14.600434993284971</v>
      </c>
      <c r="N25" s="262">
        <v>14.647946306956809</v>
      </c>
      <c r="O25" s="262">
        <v>15.878145201077951</v>
      </c>
      <c r="P25" s="262">
        <v>16.23907792817479</v>
      </c>
      <c r="Q25" s="262">
        <v>16.187309877135139</v>
      </c>
      <c r="R25" s="262">
        <v>15.79372448073844</v>
      </c>
      <c r="S25" s="262">
        <v>16.056252339796579</v>
      </c>
      <c r="T25" s="262">
        <v>17.74438746128936</v>
      </c>
      <c r="U25" s="262">
        <v>16.56411999138119</v>
      </c>
      <c r="V25" s="262">
        <v>14.75904361549969</v>
      </c>
      <c r="W25" s="262">
        <v>15.801015701537461</v>
      </c>
      <c r="X25" s="262">
        <v>13.68208680998625</v>
      </c>
      <c r="Y25" s="262">
        <v>12.19440015288472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62.871677694409406</v>
      </c>
      <c r="C27" s="261">
        <f t="shared" si="2"/>
        <v>67.148359884619751</v>
      </c>
      <c r="D27" s="261">
        <f t="shared" si="2"/>
        <v>62.708377416668647</v>
      </c>
      <c r="E27" s="261">
        <f t="shared" si="2"/>
        <v>61.143705563122751</v>
      </c>
      <c r="F27" s="261">
        <f t="shared" si="2"/>
        <v>59.730485126416127</v>
      </c>
      <c r="G27" s="261">
        <f t="shared" si="2"/>
        <v>54.58587608873156</v>
      </c>
      <c r="H27" s="261">
        <f t="shared" si="2"/>
        <v>45.725492269897423</v>
      </c>
      <c r="I27" s="261">
        <f t="shared" si="2"/>
        <v>44.328478566917688</v>
      </c>
      <c r="J27" s="261">
        <f t="shared" si="2"/>
        <v>55.169656434231108</v>
      </c>
      <c r="K27" s="261">
        <f t="shared" si="2"/>
        <v>52.785124136219572</v>
      </c>
      <c r="L27" s="261">
        <f t="shared" si="2"/>
        <v>54.694468410494324</v>
      </c>
      <c r="M27" s="261">
        <f t="shared" si="2"/>
        <v>31.852853296777951</v>
      </c>
      <c r="N27" s="261">
        <f t="shared" si="2"/>
        <v>35.129585180072063</v>
      </c>
      <c r="O27" s="261">
        <f t="shared" si="2"/>
        <v>41.438175519538881</v>
      </c>
      <c r="P27" s="261">
        <f t="shared" si="2"/>
        <v>42.608803230653969</v>
      </c>
      <c r="Q27" s="261">
        <f t="shared" si="2"/>
        <v>38.868625759997911</v>
      </c>
      <c r="R27" s="261">
        <f t="shared" si="2"/>
        <v>36.134049219945801</v>
      </c>
      <c r="S27" s="261">
        <f t="shared" si="2"/>
        <v>36.922039037483373</v>
      </c>
      <c r="T27" s="261">
        <f t="shared" si="2"/>
        <v>39.167871179100111</v>
      </c>
      <c r="U27" s="261">
        <f t="shared" si="2"/>
        <v>35.270048708814294</v>
      </c>
      <c r="V27" s="261">
        <f t="shared" si="2"/>
        <v>30.278405820053081</v>
      </c>
      <c r="W27" s="261">
        <f t="shared" si="2"/>
        <v>35.89080784400231</v>
      </c>
      <c r="X27" s="261">
        <f t="shared" si="2"/>
        <v>26.99588249622467</v>
      </c>
      <c r="Y27" s="261">
        <f t="shared" si="2"/>
        <v>24.780263692172369</v>
      </c>
      <c r="DA27" s="70"/>
    </row>
    <row r="28" spans="1:105" ht="12" customHeight="1" x14ac:dyDescent="0.25">
      <c r="A28" s="60" t="s">
        <v>2419</v>
      </c>
      <c r="B28" s="329">
        <v>62.871677694409406</v>
      </c>
      <c r="C28" s="329">
        <v>67.148359884619751</v>
      </c>
      <c r="D28" s="329">
        <v>62.708377416668647</v>
      </c>
      <c r="E28" s="329">
        <v>61.143705563122751</v>
      </c>
      <c r="F28" s="329">
        <v>59.730485126416127</v>
      </c>
      <c r="G28" s="329">
        <v>54.58587608873156</v>
      </c>
      <c r="H28" s="329">
        <v>45.725492269897423</v>
      </c>
      <c r="I28" s="329">
        <v>44.328478566917688</v>
      </c>
      <c r="J28" s="329">
        <v>55.169656434231108</v>
      </c>
      <c r="K28" s="329">
        <v>52.785124136219572</v>
      </c>
      <c r="L28" s="329">
        <v>54.694468410494324</v>
      </c>
      <c r="M28" s="329">
        <v>31.852853296777951</v>
      </c>
      <c r="N28" s="329">
        <v>35.129585180072063</v>
      </c>
      <c r="O28" s="329">
        <v>41.438175519538881</v>
      </c>
      <c r="P28" s="329">
        <v>42.608803230653969</v>
      </c>
      <c r="Q28" s="329">
        <v>38.868625759997911</v>
      </c>
      <c r="R28" s="329">
        <v>36.134049219945801</v>
      </c>
      <c r="S28" s="329">
        <v>36.922039037483373</v>
      </c>
      <c r="T28" s="329">
        <v>39.167871179100111</v>
      </c>
      <c r="U28" s="329">
        <v>35.270048708814294</v>
      </c>
      <c r="V28" s="329">
        <v>30.278405820053081</v>
      </c>
      <c r="W28" s="329">
        <v>35.89080784400231</v>
      </c>
      <c r="X28" s="329">
        <v>26.99588249622467</v>
      </c>
      <c r="Y28" s="329">
        <v>24.780263692172369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2.2681242317112589</v>
      </c>
      <c r="C30" s="230">
        <v>1.154793132314087</v>
      </c>
      <c r="D30" s="230">
        <v>1.122451825460036</v>
      </c>
      <c r="E30" s="230">
        <v>1.159125751928487</v>
      </c>
      <c r="F30" s="230">
        <v>1.14850593802417</v>
      </c>
      <c r="G30" s="230">
        <v>1.157118284941506</v>
      </c>
      <c r="H30" s="230">
        <v>1.1375990888235581</v>
      </c>
      <c r="I30" s="230">
        <v>1.119481734165457</v>
      </c>
      <c r="J30" s="230">
        <v>2.2945878994562499</v>
      </c>
      <c r="K30" s="230">
        <v>2.2751924422430219</v>
      </c>
      <c r="L30" s="230">
        <v>1.1024757997693591</v>
      </c>
      <c r="M30" s="230">
        <v>0</v>
      </c>
      <c r="N30" s="230">
        <v>0</v>
      </c>
      <c r="O30" s="230">
        <v>1.0937054391975169</v>
      </c>
      <c r="P30" s="230">
        <v>0</v>
      </c>
      <c r="Q30" s="230">
        <v>0.50343199651101922</v>
      </c>
      <c r="R30" s="230">
        <v>0.4266772808816976</v>
      </c>
      <c r="S30" s="230">
        <v>0.47230683524514472</v>
      </c>
      <c r="T30" s="230">
        <v>0.54838518090112753</v>
      </c>
      <c r="U30" s="230">
        <v>0.48212067976195733</v>
      </c>
      <c r="V30" s="230">
        <v>0.32747594878504571</v>
      </c>
      <c r="W30" s="230">
        <v>0.37918671192518971</v>
      </c>
      <c r="X30" s="230">
        <v>0.43628414798882142</v>
      </c>
      <c r="Y30" s="230">
        <v>0.42289675968567247</v>
      </c>
      <c r="DA30" s="71" t="s">
        <v>2506</v>
      </c>
    </row>
    <row r="31" spans="1:105" ht="12" customHeight="1" x14ac:dyDescent="0.25">
      <c r="A31" s="59" t="s">
        <v>159</v>
      </c>
      <c r="B31" s="230">
        <v>6.0832583738734556</v>
      </c>
      <c r="C31" s="230">
        <v>6.1927334984586979</v>
      </c>
      <c r="D31" s="230">
        <v>4.8212228824384473</v>
      </c>
      <c r="E31" s="230">
        <v>4.9719260719746936</v>
      </c>
      <c r="F31" s="230">
        <v>6.160241697409079</v>
      </c>
      <c r="G31" s="230">
        <v>3.722571860304221</v>
      </c>
      <c r="H31" s="230">
        <v>4.8829566783928184</v>
      </c>
      <c r="I31" s="230">
        <v>4.808428358453722</v>
      </c>
      <c r="J31" s="230">
        <v>6.1651921525778191</v>
      </c>
      <c r="K31" s="230">
        <v>4.8922906393621117</v>
      </c>
      <c r="L31" s="230">
        <v>3.5623308814880872</v>
      </c>
      <c r="M31" s="230">
        <v>0</v>
      </c>
      <c r="N31" s="230">
        <v>0</v>
      </c>
      <c r="O31" s="230">
        <v>5.8911083919645426</v>
      </c>
      <c r="P31" s="230">
        <v>5.91565365297713</v>
      </c>
      <c r="Q31" s="230">
        <v>1.0517632085909261</v>
      </c>
      <c r="R31" s="230">
        <v>0.66232901646111753</v>
      </c>
      <c r="S31" s="230">
        <v>0.48675905328975899</v>
      </c>
      <c r="T31" s="230">
        <v>0.80915591555534661</v>
      </c>
      <c r="U31" s="230">
        <v>0.72506007943653572</v>
      </c>
      <c r="V31" s="230">
        <v>0.72843102739635512</v>
      </c>
      <c r="W31" s="230">
        <v>0.62734741269998506</v>
      </c>
      <c r="X31" s="230">
        <v>0.16454313667171841</v>
      </c>
      <c r="Y31" s="230">
        <v>4.4148712776825791E-3</v>
      </c>
      <c r="DA31" s="71" t="s">
        <v>2507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54.520295088824703</v>
      </c>
      <c r="C33" s="230">
        <v>59.800833253846967</v>
      </c>
      <c r="D33" s="230">
        <v>56.764702708770173</v>
      </c>
      <c r="E33" s="230">
        <v>55.012653739219573</v>
      </c>
      <c r="F33" s="230">
        <v>52.421737490982878</v>
      </c>
      <c r="G33" s="230">
        <v>49.706185943485828</v>
      </c>
      <c r="H33" s="230">
        <v>39.704936502681043</v>
      </c>
      <c r="I33" s="230">
        <v>38.40056847429851</v>
      </c>
      <c r="J33" s="230">
        <v>46.709876382197052</v>
      </c>
      <c r="K33" s="230">
        <v>45.617641054614438</v>
      </c>
      <c r="L33" s="230">
        <v>50.029661729236871</v>
      </c>
      <c r="M33" s="230">
        <v>31.852853296777951</v>
      </c>
      <c r="N33" s="230">
        <v>35.129585180072063</v>
      </c>
      <c r="O33" s="230">
        <v>34.453361688376823</v>
      </c>
      <c r="P33" s="230">
        <v>36.693149577676841</v>
      </c>
      <c r="Q33" s="230">
        <v>37.313430554895973</v>
      </c>
      <c r="R33" s="230">
        <v>35.045042922602988</v>
      </c>
      <c r="S33" s="230">
        <v>35.962973148948471</v>
      </c>
      <c r="T33" s="230">
        <v>37.810330082643638</v>
      </c>
      <c r="U33" s="230">
        <v>34.062867949615793</v>
      </c>
      <c r="V33" s="230">
        <v>29.22249884387168</v>
      </c>
      <c r="W33" s="230">
        <v>34.884273719377127</v>
      </c>
      <c r="X33" s="230">
        <v>26.395055211564131</v>
      </c>
      <c r="Y33" s="230">
        <v>24.35295206120901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51.224561586132417</v>
      </c>
      <c r="C35" s="261">
        <v>54.526002773330653</v>
      </c>
      <c r="D35" s="261">
        <v>52.716323166082702</v>
      </c>
      <c r="E35" s="261">
        <v>52.683618198875507</v>
      </c>
      <c r="F35" s="261">
        <v>46.770342626583918</v>
      </c>
      <c r="G35" s="261">
        <v>41.733196186431968</v>
      </c>
      <c r="H35" s="261">
        <v>36.89266340121813</v>
      </c>
      <c r="I35" s="261">
        <v>37.563908007052937</v>
      </c>
      <c r="J35" s="261">
        <v>43.349282700914962</v>
      </c>
      <c r="K35" s="261">
        <v>48.791849399128132</v>
      </c>
      <c r="L35" s="261">
        <v>48.497212500274557</v>
      </c>
      <c r="M35" s="261">
        <v>31.573843862613568</v>
      </c>
      <c r="N35" s="261">
        <v>32.989535356778603</v>
      </c>
      <c r="O35" s="261">
        <v>37.6024810419242</v>
      </c>
      <c r="P35" s="261">
        <v>38.247156174372073</v>
      </c>
      <c r="Q35" s="261">
        <v>36.751037131063583</v>
      </c>
      <c r="R35" s="261">
        <v>35.663854881287143</v>
      </c>
      <c r="S35" s="261">
        <v>36.215455779721033</v>
      </c>
      <c r="T35" s="261">
        <v>40.156783198335418</v>
      </c>
      <c r="U35" s="261">
        <v>37.256979304905798</v>
      </c>
      <c r="V35" s="261">
        <v>32.119443900305939</v>
      </c>
      <c r="W35" s="261">
        <v>33.760786206550542</v>
      </c>
      <c r="X35" s="261">
        <v>30.346429016489971</v>
      </c>
      <c r="Y35" s="261">
        <v>27.049662717338599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1.847949246034257</v>
      </c>
      <c r="C38" s="229">
        <v>0.88861831504964894</v>
      </c>
      <c r="D38" s="229">
        <v>0.94359853670176752</v>
      </c>
      <c r="E38" s="229">
        <v>0.88125286169674943</v>
      </c>
      <c r="F38" s="229">
        <v>0.89930654533224941</v>
      </c>
      <c r="G38" s="229">
        <v>0.88466555557107529</v>
      </c>
      <c r="H38" s="229">
        <v>0.91784818896590847</v>
      </c>
      <c r="I38" s="229">
        <v>0.94864769189599052</v>
      </c>
      <c r="J38" s="229">
        <v>1.802961010899286</v>
      </c>
      <c r="K38" s="229">
        <v>1.8359332881293839</v>
      </c>
      <c r="L38" s="229">
        <v>0.97755778036899121</v>
      </c>
      <c r="M38" s="229">
        <v>0</v>
      </c>
      <c r="N38" s="229">
        <v>0</v>
      </c>
      <c r="O38" s="229">
        <v>0.99246739334559542</v>
      </c>
      <c r="P38" s="229">
        <v>0</v>
      </c>
      <c r="Q38" s="229">
        <v>0.47600468591259332</v>
      </c>
      <c r="R38" s="229">
        <v>0.42112514249046212</v>
      </c>
      <c r="S38" s="229">
        <v>0.4632682200708273</v>
      </c>
      <c r="T38" s="229">
        <v>0.56223083245783068</v>
      </c>
      <c r="U38" s="229">
        <v>0.5092808443972866</v>
      </c>
      <c r="V38" s="229">
        <v>0.34738768706027928</v>
      </c>
      <c r="W38" s="229">
        <v>0.35647670971505491</v>
      </c>
      <c r="X38" s="229">
        <v>0.49043278840075399</v>
      </c>
      <c r="Y38" s="229">
        <v>0.46162602851422752</v>
      </c>
      <c r="DA38" s="73" t="s">
        <v>2514</v>
      </c>
    </row>
    <row r="39" spans="1:105" ht="12" customHeight="1" x14ac:dyDescent="0.25">
      <c r="A39" s="46" t="s">
        <v>159</v>
      </c>
      <c r="B39" s="229">
        <v>4.9563214255462018</v>
      </c>
      <c r="C39" s="229">
        <v>4.7653352388098122</v>
      </c>
      <c r="D39" s="229">
        <v>4.0530014329278394</v>
      </c>
      <c r="E39" s="229">
        <v>3.7800247917731489</v>
      </c>
      <c r="F39" s="229">
        <v>4.8236108285511046</v>
      </c>
      <c r="G39" s="229">
        <v>2.846062624544698</v>
      </c>
      <c r="H39" s="229">
        <v>3.939712142963018</v>
      </c>
      <c r="I39" s="229">
        <v>4.0746573389112291</v>
      </c>
      <c r="J39" s="229">
        <v>4.8442690203474532</v>
      </c>
      <c r="K39" s="229">
        <v>3.9477624280229082</v>
      </c>
      <c r="L39" s="229">
        <v>3.1586945220710798</v>
      </c>
      <c r="M39" s="229">
        <v>0</v>
      </c>
      <c r="N39" s="229">
        <v>0</v>
      </c>
      <c r="O39" s="229">
        <v>5.3458022426763527</v>
      </c>
      <c r="P39" s="229">
        <v>5.3100981952981803</v>
      </c>
      <c r="Q39" s="229">
        <v>0.99446244821426788</v>
      </c>
      <c r="R39" s="229">
        <v>0.65371045970945774</v>
      </c>
      <c r="S39" s="229">
        <v>0.47744386359317609</v>
      </c>
      <c r="T39" s="229">
        <v>0.82958551732433405</v>
      </c>
      <c r="U39" s="229">
        <v>0.76590618281821254</v>
      </c>
      <c r="V39" s="229">
        <v>0.77272230442872203</v>
      </c>
      <c r="W39" s="229">
        <v>0.58977473232676081</v>
      </c>
      <c r="X39" s="229">
        <v>0.18496511895312981</v>
      </c>
      <c r="Y39" s="229">
        <v>4.8191891936768356E-3</v>
      </c>
      <c r="DA39" s="73" t="s">
        <v>2515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2.8550491199718691</v>
      </c>
      <c r="D41" s="229">
        <v>0</v>
      </c>
      <c r="E41" s="229">
        <v>6.1976649598953646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6.1976649598603872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1.9527119999490691E-2</v>
      </c>
      <c r="X41" s="229">
        <v>0</v>
      </c>
      <c r="Y41" s="229">
        <v>0</v>
      </c>
      <c r="DA41" s="73" t="s">
        <v>2517</v>
      </c>
    </row>
    <row r="42" spans="1:105" ht="12" customHeight="1" x14ac:dyDescent="0.25">
      <c r="A42" s="46" t="s">
        <v>35</v>
      </c>
      <c r="B42" s="229">
        <v>44.420290914551963</v>
      </c>
      <c r="C42" s="229">
        <v>46.017000099499327</v>
      </c>
      <c r="D42" s="229">
        <v>47.719723196453089</v>
      </c>
      <c r="E42" s="229">
        <v>41.824675585510242</v>
      </c>
      <c r="F42" s="229">
        <v>41.047425252700563</v>
      </c>
      <c r="G42" s="229">
        <v>38.002468006316192</v>
      </c>
      <c r="H42" s="229">
        <v>32.035103069289207</v>
      </c>
      <c r="I42" s="229">
        <v>32.540602976245722</v>
      </c>
      <c r="J42" s="229">
        <v>36.70205266966822</v>
      </c>
      <c r="K42" s="229">
        <v>36.810488723115448</v>
      </c>
      <c r="L42" s="229">
        <v>44.360960197834487</v>
      </c>
      <c r="M42" s="229">
        <v>31.573843862613568</v>
      </c>
      <c r="N42" s="229">
        <v>32.989535356778603</v>
      </c>
      <c r="O42" s="229">
        <v>31.264211405902248</v>
      </c>
      <c r="P42" s="229">
        <v>32.937057979073877</v>
      </c>
      <c r="Q42" s="229">
        <v>35.28056999693672</v>
      </c>
      <c r="R42" s="229">
        <v>34.589019279087218</v>
      </c>
      <c r="S42" s="229">
        <v>35.274743696057023</v>
      </c>
      <c r="T42" s="229">
        <v>38.76496684855325</v>
      </c>
      <c r="U42" s="229">
        <v>35.981792277690303</v>
      </c>
      <c r="V42" s="229">
        <v>30.99933390881694</v>
      </c>
      <c r="W42" s="229">
        <v>32.795007644509241</v>
      </c>
      <c r="X42" s="229">
        <v>29.671031109136081</v>
      </c>
      <c r="Y42" s="229">
        <v>26.583217499630699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0.99999999999999978</v>
      </c>
      <c r="C51" s="232">
        <f t="shared" si="3"/>
        <v>0.99999999999999978</v>
      </c>
      <c r="D51" s="232">
        <f t="shared" si="3"/>
        <v>1.0000000000000002</v>
      </c>
      <c r="E51" s="232">
        <f t="shared" si="3"/>
        <v>1.0000000000000002</v>
      </c>
      <c r="F51" s="232">
        <f t="shared" si="3"/>
        <v>1.0000000000000002</v>
      </c>
      <c r="G51" s="232">
        <f t="shared" si="3"/>
        <v>1</v>
      </c>
      <c r="H51" s="232">
        <f t="shared" si="3"/>
        <v>0.99999999999999978</v>
      </c>
      <c r="I51" s="232">
        <f t="shared" si="3"/>
        <v>0.99999999999999967</v>
      </c>
      <c r="J51" s="232">
        <f t="shared" si="3"/>
        <v>1.0000000000000002</v>
      </c>
      <c r="K51" s="232">
        <f t="shared" si="3"/>
        <v>0.99999999999999978</v>
      </c>
      <c r="L51" s="232">
        <f t="shared" si="3"/>
        <v>1</v>
      </c>
      <c r="M51" s="232">
        <f t="shared" si="3"/>
        <v>0.99999999999999978</v>
      </c>
      <c r="N51" s="232">
        <f t="shared" si="3"/>
        <v>1</v>
      </c>
      <c r="O51" s="232">
        <f t="shared" si="3"/>
        <v>1</v>
      </c>
      <c r="P51" s="232">
        <f t="shared" si="3"/>
        <v>1.0000000000000002</v>
      </c>
      <c r="Q51" s="232">
        <f t="shared" si="3"/>
        <v>1</v>
      </c>
      <c r="R51" s="232">
        <f t="shared" si="3"/>
        <v>0.99999999999999967</v>
      </c>
      <c r="S51" s="232">
        <f t="shared" si="3"/>
        <v>1</v>
      </c>
      <c r="T51" s="232">
        <f t="shared" si="3"/>
        <v>0.99999999999999956</v>
      </c>
      <c r="U51" s="232">
        <f t="shared" si="3"/>
        <v>1</v>
      </c>
      <c r="V51" s="232">
        <f t="shared" si="3"/>
        <v>1.0000000000000002</v>
      </c>
      <c r="W51" s="232">
        <f t="shared" si="3"/>
        <v>1.0000000000000004</v>
      </c>
      <c r="X51" s="232">
        <f t="shared" si="3"/>
        <v>1.0000000000000002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3.578529729137634E-2</v>
      </c>
      <c r="C56" s="300">
        <f t="shared" si="8"/>
        <v>3.6215213013140887E-2</v>
      </c>
      <c r="D56" s="300">
        <f t="shared" si="8"/>
        <v>3.5563686892023376E-2</v>
      </c>
      <c r="E56" s="300">
        <f t="shared" si="8"/>
        <v>3.5331259044117116E-2</v>
      </c>
      <c r="F56" s="300">
        <f t="shared" si="8"/>
        <v>3.6368540949420596E-2</v>
      </c>
      <c r="G56" s="300">
        <f t="shared" si="8"/>
        <v>3.6509285329008281E-2</v>
      </c>
      <c r="H56" s="300">
        <f t="shared" si="8"/>
        <v>3.5584242805432556E-2</v>
      </c>
      <c r="I56" s="300">
        <f t="shared" si="8"/>
        <v>3.4966525366305463E-2</v>
      </c>
      <c r="J56" s="300">
        <f t="shared" si="8"/>
        <v>3.5631196246356994E-2</v>
      </c>
      <c r="K56" s="300">
        <f t="shared" si="8"/>
        <v>3.377219316478311E-2</v>
      </c>
      <c r="L56" s="300">
        <f t="shared" si="8"/>
        <v>3.4697265706038954E-2</v>
      </c>
      <c r="M56" s="300">
        <f t="shared" si="8"/>
        <v>3.315311937015461E-2</v>
      </c>
      <c r="N56" s="300">
        <f t="shared" si="8"/>
        <v>3.4133465823068712E-2</v>
      </c>
      <c r="O56" s="300">
        <f t="shared" si="8"/>
        <v>3.4412737825685318E-2</v>
      </c>
      <c r="P56" s="300">
        <f t="shared" si="8"/>
        <v>3.4988195876763419E-2</v>
      </c>
      <c r="Q56" s="300">
        <f t="shared" si="8"/>
        <v>3.3842482428682708E-2</v>
      </c>
      <c r="R56" s="300">
        <f t="shared" si="8"/>
        <v>3.3203120628931479E-2</v>
      </c>
      <c r="S56" s="300">
        <f t="shared" si="8"/>
        <v>3.3272244556391758E-2</v>
      </c>
      <c r="T56" s="300">
        <f t="shared" si="8"/>
        <v>3.2608717339014555E-2</v>
      </c>
      <c r="U56" s="300">
        <f t="shared" si="8"/>
        <v>3.2141082588758668E-2</v>
      </c>
      <c r="V56" s="300">
        <f t="shared" si="8"/>
        <v>3.1974662473088125E-2</v>
      </c>
      <c r="W56" s="300">
        <f t="shared" si="8"/>
        <v>3.3673540265723598E-2</v>
      </c>
      <c r="X56" s="300">
        <f t="shared" si="8"/>
        <v>3.1098170629841878E-2</v>
      </c>
      <c r="Y56" s="300">
        <f t="shared" si="8"/>
        <v>3.1519975444739591E-2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0.23571850743394665</v>
      </c>
      <c r="C57" s="301">
        <f t="shared" si="9"/>
        <v>0.23645874890729293</v>
      </c>
      <c r="D57" s="301">
        <f t="shared" si="9"/>
        <v>0.23243116995520813</v>
      </c>
      <c r="E57" s="301">
        <f t="shared" si="9"/>
        <v>0.23101370902362689</v>
      </c>
      <c r="F57" s="301">
        <f t="shared" si="9"/>
        <v>0.23777284707754201</v>
      </c>
      <c r="G57" s="301">
        <f t="shared" si="9"/>
        <v>0.23893824272137701</v>
      </c>
      <c r="H57" s="301">
        <f t="shared" si="9"/>
        <v>0.23352435257614912</v>
      </c>
      <c r="I57" s="301">
        <f t="shared" si="9"/>
        <v>0.2296002080388404</v>
      </c>
      <c r="J57" s="301">
        <f t="shared" si="9"/>
        <v>0.23577269599982481</v>
      </c>
      <c r="K57" s="301">
        <f t="shared" si="9"/>
        <v>0.22389920196855073</v>
      </c>
      <c r="L57" s="301">
        <f t="shared" si="9"/>
        <v>0.22717115127651549</v>
      </c>
      <c r="M57" s="301">
        <f t="shared" si="9"/>
        <v>0.21488132925100198</v>
      </c>
      <c r="N57" s="301">
        <f t="shared" si="9"/>
        <v>0.22123542663100093</v>
      </c>
      <c r="O57" s="301">
        <f t="shared" si="9"/>
        <v>0.22601092227824687</v>
      </c>
      <c r="P57" s="301">
        <f t="shared" si="9"/>
        <v>0.22677534364568883</v>
      </c>
      <c r="Q57" s="301">
        <f t="shared" si="9"/>
        <v>0.22087340333156186</v>
      </c>
      <c r="R57" s="301">
        <f t="shared" si="9"/>
        <v>0.21662665466176803</v>
      </c>
      <c r="S57" s="301">
        <f t="shared" si="9"/>
        <v>0.21719116170479455</v>
      </c>
      <c r="T57" s="301">
        <f t="shared" si="9"/>
        <v>0.21306285412181558</v>
      </c>
      <c r="U57" s="301">
        <f t="shared" si="9"/>
        <v>0.21001462092036266</v>
      </c>
      <c r="V57" s="301">
        <f t="shared" si="9"/>
        <v>0.20861020868087751</v>
      </c>
      <c r="W57" s="301">
        <f t="shared" si="9"/>
        <v>0.21955512607756952</v>
      </c>
      <c r="X57" s="301">
        <f t="shared" si="9"/>
        <v>0.20361591702894319</v>
      </c>
      <c r="Y57" s="301">
        <f t="shared" si="9"/>
        <v>0.20645603715115998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0.23571850743394665</v>
      </c>
      <c r="C58" s="302">
        <f t="shared" si="10"/>
        <v>0.23645874890729293</v>
      </c>
      <c r="D58" s="302">
        <f t="shared" si="10"/>
        <v>0.23243116995520813</v>
      </c>
      <c r="E58" s="302">
        <f t="shared" si="10"/>
        <v>0.23101370902362689</v>
      </c>
      <c r="F58" s="302">
        <f t="shared" si="10"/>
        <v>0.23777284707754201</v>
      </c>
      <c r="G58" s="302">
        <f t="shared" si="10"/>
        <v>0.23893824272137701</v>
      </c>
      <c r="H58" s="302">
        <f t="shared" si="10"/>
        <v>0.23352435257614912</v>
      </c>
      <c r="I58" s="302">
        <f t="shared" si="10"/>
        <v>0.2296002080388404</v>
      </c>
      <c r="J58" s="302">
        <f t="shared" si="10"/>
        <v>0.23577269599982481</v>
      </c>
      <c r="K58" s="302">
        <f t="shared" si="10"/>
        <v>0.22389920196855073</v>
      </c>
      <c r="L58" s="302">
        <f t="shared" si="10"/>
        <v>0.22717115127651549</v>
      </c>
      <c r="M58" s="302">
        <f t="shared" si="10"/>
        <v>0.21488132925100198</v>
      </c>
      <c r="N58" s="302">
        <f t="shared" si="10"/>
        <v>0.22123542663100093</v>
      </c>
      <c r="O58" s="302">
        <f t="shared" si="10"/>
        <v>0.22601092227824687</v>
      </c>
      <c r="P58" s="302">
        <f t="shared" si="10"/>
        <v>0.22677534364568883</v>
      </c>
      <c r="Q58" s="302">
        <f t="shared" si="10"/>
        <v>0.22087340333156186</v>
      </c>
      <c r="R58" s="302">
        <f t="shared" si="10"/>
        <v>0.21662665466176803</v>
      </c>
      <c r="S58" s="302">
        <f t="shared" si="10"/>
        <v>0.21719116170479455</v>
      </c>
      <c r="T58" s="302">
        <f t="shared" si="10"/>
        <v>0.21306285412181558</v>
      </c>
      <c r="U58" s="302">
        <f t="shared" si="10"/>
        <v>0.21001462092036266</v>
      </c>
      <c r="V58" s="302">
        <f t="shared" si="10"/>
        <v>0.20861020868087751</v>
      </c>
      <c r="W58" s="302">
        <f t="shared" si="10"/>
        <v>0.21955512607756952</v>
      </c>
      <c r="X58" s="302">
        <f t="shared" si="10"/>
        <v>0.20361591702894319</v>
      </c>
      <c r="Y58" s="302">
        <f t="shared" si="10"/>
        <v>0.20645603715115998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0.1173967028914283</v>
      </c>
      <c r="C60" s="301">
        <f t="shared" si="12"/>
        <v>0.11522795689192193</v>
      </c>
      <c r="D60" s="301">
        <f t="shared" si="12"/>
        <v>0.12082459819220694</v>
      </c>
      <c r="E60" s="301">
        <f t="shared" si="12"/>
        <v>0.11927869137254095</v>
      </c>
      <c r="F60" s="301">
        <f t="shared" si="12"/>
        <v>0.12020939622975722</v>
      </c>
      <c r="G60" s="301">
        <f t="shared" si="12"/>
        <v>0.122243085633267</v>
      </c>
      <c r="H60" s="301">
        <f t="shared" si="12"/>
        <v>0.12812194100990892</v>
      </c>
      <c r="I60" s="301">
        <f t="shared" si="12"/>
        <v>0.12948584852600678</v>
      </c>
      <c r="J60" s="301">
        <f t="shared" si="12"/>
        <v>0.12712479730032911</v>
      </c>
      <c r="K60" s="301">
        <f t="shared" si="12"/>
        <v>0.12681419120471471</v>
      </c>
      <c r="L60" s="301">
        <f t="shared" si="12"/>
        <v>0.12584263534336948</v>
      </c>
      <c r="M60" s="301">
        <f t="shared" si="12"/>
        <v>0.14070777493928291</v>
      </c>
      <c r="N60" s="301">
        <f t="shared" si="12"/>
        <v>0.13178329132293809</v>
      </c>
      <c r="O60" s="301">
        <f t="shared" si="12"/>
        <v>0.12371732780118039</v>
      </c>
      <c r="P60" s="301">
        <f t="shared" si="12"/>
        <v>0.12346953809775754</v>
      </c>
      <c r="Q60" s="301">
        <f t="shared" si="12"/>
        <v>0.13140771926077835</v>
      </c>
      <c r="R60" s="301">
        <f t="shared" si="12"/>
        <v>0.13526386065107313</v>
      </c>
      <c r="S60" s="301">
        <f t="shared" si="12"/>
        <v>0.13492816560109458</v>
      </c>
      <c r="T60" s="301">
        <f t="shared" si="12"/>
        <v>0.13789253149632585</v>
      </c>
      <c r="U60" s="301">
        <f t="shared" si="12"/>
        <v>0.14090091039280356</v>
      </c>
      <c r="V60" s="301">
        <f t="shared" si="12"/>
        <v>0.14526558191139485</v>
      </c>
      <c r="W60" s="301">
        <f t="shared" si="12"/>
        <v>0.13808525687864154</v>
      </c>
      <c r="X60" s="301">
        <f t="shared" si="12"/>
        <v>0.14742410403166167</v>
      </c>
      <c r="Y60" s="301">
        <f t="shared" si="12"/>
        <v>0.14513897962591357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0.1173967028914283</v>
      </c>
      <c r="C61" s="302">
        <f t="shared" si="13"/>
        <v>0.11522795689192193</v>
      </c>
      <c r="D61" s="302">
        <f t="shared" si="13"/>
        <v>0.12082459819220694</v>
      </c>
      <c r="E61" s="302">
        <f t="shared" si="13"/>
        <v>0.11927869137254095</v>
      </c>
      <c r="F61" s="302">
        <f t="shared" si="13"/>
        <v>0.12020939622975722</v>
      </c>
      <c r="G61" s="302">
        <f t="shared" si="13"/>
        <v>0.122243085633267</v>
      </c>
      <c r="H61" s="302">
        <f t="shared" si="13"/>
        <v>0.12812194100990892</v>
      </c>
      <c r="I61" s="302">
        <f t="shared" si="13"/>
        <v>0.12948584852600678</v>
      </c>
      <c r="J61" s="302">
        <f t="shared" si="13"/>
        <v>0.12712479730032911</v>
      </c>
      <c r="K61" s="302">
        <f t="shared" si="13"/>
        <v>0.12681419120471471</v>
      </c>
      <c r="L61" s="302">
        <f t="shared" si="13"/>
        <v>0.12584263534336948</v>
      </c>
      <c r="M61" s="302">
        <f t="shared" si="13"/>
        <v>0.14070777493928291</v>
      </c>
      <c r="N61" s="302">
        <f t="shared" si="13"/>
        <v>0.13178329132293809</v>
      </c>
      <c r="O61" s="302">
        <f t="shared" si="13"/>
        <v>0.12371732780118039</v>
      </c>
      <c r="P61" s="302">
        <f t="shared" si="13"/>
        <v>0.12346953809775754</v>
      </c>
      <c r="Q61" s="302">
        <f t="shared" si="13"/>
        <v>0.13140771926077835</v>
      </c>
      <c r="R61" s="302">
        <f t="shared" si="13"/>
        <v>0.13526386065107313</v>
      </c>
      <c r="S61" s="302">
        <f t="shared" si="13"/>
        <v>0.13492816560109458</v>
      </c>
      <c r="T61" s="302">
        <f t="shared" si="13"/>
        <v>0.13789253149632585</v>
      </c>
      <c r="U61" s="302">
        <f t="shared" si="13"/>
        <v>0.14090091039280356</v>
      </c>
      <c r="V61" s="302">
        <f t="shared" si="13"/>
        <v>0.14526558191139485</v>
      </c>
      <c r="W61" s="302">
        <f t="shared" si="13"/>
        <v>0.13808525687864154</v>
      </c>
      <c r="X61" s="302">
        <f t="shared" si="13"/>
        <v>0.14742410403166167</v>
      </c>
      <c r="Y61" s="302">
        <f t="shared" si="13"/>
        <v>0.14513897962591357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0.33674072490563811</v>
      </c>
      <c r="C63" s="301">
        <f t="shared" si="15"/>
        <v>0.33779821272470406</v>
      </c>
      <c r="D63" s="301">
        <f t="shared" si="15"/>
        <v>0.33204452850744015</v>
      </c>
      <c r="E63" s="301">
        <f t="shared" si="15"/>
        <v>0.33001958431946704</v>
      </c>
      <c r="F63" s="301">
        <f t="shared" si="15"/>
        <v>0.33967549582505996</v>
      </c>
      <c r="G63" s="301">
        <f t="shared" si="15"/>
        <v>0.34134034674482422</v>
      </c>
      <c r="H63" s="301">
        <f t="shared" si="15"/>
        <v>0.33360621796592749</v>
      </c>
      <c r="I63" s="301">
        <f t="shared" si="15"/>
        <v>0.32800029719834345</v>
      </c>
      <c r="J63" s="301">
        <f t="shared" si="15"/>
        <v>0.33681813714260678</v>
      </c>
      <c r="K63" s="301">
        <f t="shared" si="15"/>
        <v>0.31985600281221538</v>
      </c>
      <c r="L63" s="301">
        <f t="shared" si="15"/>
        <v>0.32453021610930788</v>
      </c>
      <c r="M63" s="301">
        <f t="shared" si="15"/>
        <v>0.30697332750143147</v>
      </c>
      <c r="N63" s="301">
        <f t="shared" si="15"/>
        <v>0.3160506094728584</v>
      </c>
      <c r="O63" s="301">
        <f t="shared" si="15"/>
        <v>0.32287274611178129</v>
      </c>
      <c r="P63" s="301">
        <f t="shared" si="15"/>
        <v>0.32396477663669843</v>
      </c>
      <c r="Q63" s="301">
        <f t="shared" si="15"/>
        <v>0.31553343333080264</v>
      </c>
      <c r="R63" s="301">
        <f t="shared" si="15"/>
        <v>0.30946664951681135</v>
      </c>
      <c r="S63" s="301">
        <f t="shared" si="15"/>
        <v>0.3102730881497065</v>
      </c>
      <c r="T63" s="301">
        <f t="shared" si="15"/>
        <v>0.30437550588830786</v>
      </c>
      <c r="U63" s="301">
        <f t="shared" si="15"/>
        <v>0.30002088702908958</v>
      </c>
      <c r="V63" s="301">
        <f t="shared" si="15"/>
        <v>0.29801458382982499</v>
      </c>
      <c r="W63" s="301">
        <f t="shared" si="15"/>
        <v>0.31365018011081386</v>
      </c>
      <c r="X63" s="301">
        <f t="shared" si="15"/>
        <v>0.29087988146991883</v>
      </c>
      <c r="Y63" s="301">
        <f t="shared" si="15"/>
        <v>0.29493719593022871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0.33674072490563811</v>
      </c>
      <c r="C64" s="302">
        <f t="shared" si="16"/>
        <v>0.33779821272470406</v>
      </c>
      <c r="D64" s="302">
        <f t="shared" si="16"/>
        <v>0.33204452850744015</v>
      </c>
      <c r="E64" s="302">
        <f t="shared" si="16"/>
        <v>0.33001958431946704</v>
      </c>
      <c r="F64" s="302">
        <f t="shared" si="16"/>
        <v>0.33967549582505996</v>
      </c>
      <c r="G64" s="302">
        <f t="shared" si="16"/>
        <v>0.34134034674482422</v>
      </c>
      <c r="H64" s="302">
        <f t="shared" si="16"/>
        <v>0.33360621796592749</v>
      </c>
      <c r="I64" s="302">
        <f t="shared" si="16"/>
        <v>0.32800029719834345</v>
      </c>
      <c r="J64" s="302">
        <f t="shared" si="16"/>
        <v>0.33681813714260678</v>
      </c>
      <c r="K64" s="302">
        <f t="shared" si="16"/>
        <v>0.31985600281221538</v>
      </c>
      <c r="L64" s="302">
        <f t="shared" si="16"/>
        <v>0.32453021610930788</v>
      </c>
      <c r="M64" s="302">
        <f t="shared" si="16"/>
        <v>0.30697332750143147</v>
      </c>
      <c r="N64" s="302">
        <f t="shared" si="16"/>
        <v>0.3160506094728584</v>
      </c>
      <c r="O64" s="302">
        <f t="shared" si="16"/>
        <v>0.32287274611178129</v>
      </c>
      <c r="P64" s="302">
        <f t="shared" si="16"/>
        <v>0.32396477663669843</v>
      </c>
      <c r="Q64" s="302">
        <f t="shared" si="16"/>
        <v>0.31553343333080264</v>
      </c>
      <c r="R64" s="302">
        <f t="shared" si="16"/>
        <v>0.30946664951681135</v>
      </c>
      <c r="S64" s="302">
        <f t="shared" si="16"/>
        <v>0.3102730881497065</v>
      </c>
      <c r="T64" s="302">
        <f t="shared" si="16"/>
        <v>0.30437550588830786</v>
      </c>
      <c r="U64" s="302">
        <f t="shared" si="16"/>
        <v>0.30002088702908958</v>
      </c>
      <c r="V64" s="302">
        <f t="shared" si="16"/>
        <v>0.29801458382982499</v>
      </c>
      <c r="W64" s="302">
        <f t="shared" si="16"/>
        <v>0.31365018011081386</v>
      </c>
      <c r="X64" s="302">
        <f t="shared" si="16"/>
        <v>0.29087988146991883</v>
      </c>
      <c r="Y64" s="302">
        <f t="shared" si="16"/>
        <v>0.29493719593022871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0.2743587674776104</v>
      </c>
      <c r="C66" s="301">
        <f t="shared" si="18"/>
        <v>0.27429986846293997</v>
      </c>
      <c r="D66" s="301">
        <f t="shared" si="18"/>
        <v>0.27913601645312153</v>
      </c>
      <c r="E66" s="301">
        <f t="shared" si="18"/>
        <v>0.2843567562402482</v>
      </c>
      <c r="F66" s="301">
        <f t="shared" si="18"/>
        <v>0.26597371991822039</v>
      </c>
      <c r="G66" s="301">
        <f t="shared" si="18"/>
        <v>0.26096903957152345</v>
      </c>
      <c r="H66" s="301">
        <f t="shared" si="18"/>
        <v>0.26916324564258171</v>
      </c>
      <c r="I66" s="301">
        <f t="shared" si="18"/>
        <v>0.27794712087050355</v>
      </c>
      <c r="J66" s="301">
        <f t="shared" si="18"/>
        <v>0.26465317331088251</v>
      </c>
      <c r="K66" s="301">
        <f t="shared" si="18"/>
        <v>0.29565841084973588</v>
      </c>
      <c r="L66" s="301">
        <f t="shared" si="18"/>
        <v>0.28775873156476822</v>
      </c>
      <c r="M66" s="301">
        <f t="shared" si="18"/>
        <v>0.30428444893812878</v>
      </c>
      <c r="N66" s="301">
        <f t="shared" si="18"/>
        <v>0.29679720675013394</v>
      </c>
      <c r="O66" s="301">
        <f t="shared" si="18"/>
        <v>0.29298626598310629</v>
      </c>
      <c r="P66" s="301">
        <f t="shared" si="18"/>
        <v>0.2908021457430921</v>
      </c>
      <c r="Q66" s="301">
        <f t="shared" si="18"/>
        <v>0.29834296164817448</v>
      </c>
      <c r="R66" s="301">
        <f t="shared" si="18"/>
        <v>0.30543971454141572</v>
      </c>
      <c r="S66" s="301">
        <f t="shared" si="18"/>
        <v>0.30433533998801277</v>
      </c>
      <c r="T66" s="301">
        <f t="shared" si="18"/>
        <v>0.31206039115453565</v>
      </c>
      <c r="U66" s="301">
        <f t="shared" si="18"/>
        <v>0.31692249906898545</v>
      </c>
      <c r="V66" s="301">
        <f t="shared" si="18"/>
        <v>0.31613496310481465</v>
      </c>
      <c r="W66" s="301">
        <f t="shared" si="18"/>
        <v>0.29503589666725183</v>
      </c>
      <c r="X66" s="301">
        <f t="shared" si="18"/>
        <v>0.32698192683963462</v>
      </c>
      <c r="Y66" s="301">
        <f t="shared" si="18"/>
        <v>0.32194781184795807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1.4034960391011877</v>
      </c>
      <c r="C72" s="320">
        <f>IF(C$5=0,0,C$5/TRE_fec!C$5)</f>
        <v>1.4434511458159474</v>
      </c>
      <c r="D72" s="320">
        <f>IF(D$5=0,0,D$5/TRE_fec!D$5)</f>
        <v>1.3525052848221941</v>
      </c>
      <c r="E72" s="320">
        <f>IF(E$5=0,0,E$5/TRE_fec!E$5)</f>
        <v>1.3681798380175849</v>
      </c>
      <c r="F72" s="320">
        <f>IF(F$5=0,0,F$5/TRE_fec!F$5)</f>
        <v>1.3637987812370125</v>
      </c>
      <c r="G72" s="320">
        <f>IF(G$5=0,0,G$5/TRE_fec!G$5)</f>
        <v>1.3415736653522441</v>
      </c>
      <c r="H72" s="320">
        <f>IF(H$5=0,0,H$5/TRE_fec!H$5)</f>
        <v>1.2455227990881097</v>
      </c>
      <c r="I72" s="320">
        <f>IF(I$5=0,0,I$5/TRE_fec!I$5)</f>
        <v>1.2232215298225351</v>
      </c>
      <c r="J72" s="320">
        <f>IF(J$5=0,0,J$5/TRE_fec!J$5)</f>
        <v>1.2572834359139622</v>
      </c>
      <c r="K72" s="320">
        <f>IF(K$5=0,0,K$5/TRE_fec!K$5)</f>
        <v>1.2460602836730359</v>
      </c>
      <c r="L72" s="320">
        <f>IF(L$5=0,0,L$5/TRE_fec!L$5)</f>
        <v>1.2756190661202058</v>
      </c>
      <c r="M72" s="320">
        <f>IF(M$5=0,0,M$5/TRE_fec!M$5)</f>
        <v>1.1006862389645102</v>
      </c>
      <c r="N72" s="320">
        <f>IF(N$5=0,0,N$5/TRE_fec!N$5)</f>
        <v>1.2057182099993053</v>
      </c>
      <c r="O72" s="320">
        <f>IF(O$5=0,0,O$5/TRE_fec!O$5)</f>
        <v>1.2851750033940179</v>
      </c>
      <c r="P72" s="320">
        <f>IF(P$5=0,0,P$5/TRE_fec!P$5)</f>
        <v>1.2942729649972873</v>
      </c>
      <c r="Q72" s="320">
        <f>IF(Q$5=0,0,Q$5/TRE_fec!Q$5)</f>
        <v>1.201605245117074</v>
      </c>
      <c r="R72" s="320">
        <f>IF(R$5=0,0,R$5/TRE_fec!R$5)</f>
        <v>1.1532440136059463</v>
      </c>
      <c r="S72" s="320">
        <f>IF(S$5=0,0,S$5/TRE_fec!S$5)</f>
        <v>1.1579644698460911</v>
      </c>
      <c r="T72" s="320">
        <f>IF(T$5=0,0,T$5/TRE_fec!T$5)</f>
        <v>1.118869001106078</v>
      </c>
      <c r="U72" s="320">
        <f>IF(U$5=0,0,U$5/TRE_fec!U$5)</f>
        <v>1.0836031616830368</v>
      </c>
      <c r="V72" s="320">
        <f>IF(V$5=0,0,V$5/TRE_fec!V$5)</f>
        <v>1.0392482973517552</v>
      </c>
      <c r="W72" s="320">
        <f>IF(W$5=0,0,W$5/TRE_fec!W$5)</f>
        <v>1.1231427929569042</v>
      </c>
      <c r="X72" s="320">
        <f>IF(X$5=0,0,X$5/TRE_fec!X$5)</f>
        <v>1.0114769666862977</v>
      </c>
      <c r="Y72" s="320">
        <f>IF(Y$5=0,0,Y$5/TRE_fec!Y$5)</f>
        <v>1.0336151558789435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1.7725201539147049</v>
      </c>
      <c r="C77" s="332">
        <f>IF(C$10=0,0,C$10/TRE_fec!C$10)</f>
        <v>1.8325705483854686</v>
      </c>
      <c r="D77" s="332">
        <f>IF(D$10=0,0,D$10/TRE_fec!D$10)</f>
        <v>1.7074948479012986</v>
      </c>
      <c r="E77" s="332">
        <f>IF(E$10=0,0,E$10/TRE_fec!E$10)</f>
        <v>1.7268810556904617</v>
      </c>
      <c r="F77" s="332">
        <f>IF(F$10=0,0,F$10/TRE_fec!F$10)</f>
        <v>1.7600279936958387</v>
      </c>
      <c r="G77" s="332">
        <f>IF(G$10=0,0,G$10/TRE_fec!G$10)</f>
        <v>1.7427719017661363</v>
      </c>
      <c r="H77" s="332">
        <f>IF(H$10=0,0,H$10/TRE_fec!H$10)</f>
        <v>1.6060771122908217</v>
      </c>
      <c r="I77" s="332">
        <f>IF(I$10=0,0,I$10/TRE_fec!I$10)</f>
        <v>1.5539740183934458</v>
      </c>
      <c r="J77" s="332">
        <f>IF(J$10=0,0,J$10/TRE_fec!J$10)</f>
        <v>1.6246390944006652</v>
      </c>
      <c r="K77" s="332">
        <f>IF(K$10=0,0,K$10/TRE_fec!K$10)</f>
        <v>1.5385928509414788</v>
      </c>
      <c r="L77" s="332">
        <f>IF(L$10=0,0,L$10/TRE_fec!L$10)</f>
        <v>1.5903579785274196</v>
      </c>
      <c r="M77" s="332">
        <f>IF(M$10=0,0,M$10/TRE_fec!M$10)</f>
        <v>1.3361416457666739</v>
      </c>
      <c r="N77" s="332">
        <f>IF(N$10=0,0,N$10/TRE_fec!N$10)</f>
        <v>1.486702244396557</v>
      </c>
      <c r="O77" s="332">
        <f>IF(O$10=0,0,O$10/TRE_fec!O$10)</f>
        <v>1.5918966000694179</v>
      </c>
      <c r="P77" s="332">
        <f>IF(P$10=0,0,P$10/TRE_fec!P$10)</f>
        <v>1.6228762074013108</v>
      </c>
      <c r="Q77" s="332">
        <f>IF(Q$10=0,0,Q$10/TRE_fec!Q$10)</f>
        <v>1.4724838501702497</v>
      </c>
      <c r="R77" s="332">
        <f>IF(R$10=0,0,R$10/TRE_fec!R$10)</f>
        <v>1.3941850524157036</v>
      </c>
      <c r="S77" s="332">
        <f>IF(S$10=0,0,S$10/TRE_fec!S$10)</f>
        <v>1.4019330759388227</v>
      </c>
      <c r="T77" s="332">
        <f>IF(T$10=0,0,T$10/TRE_fec!T$10)</f>
        <v>1.3334045374222925</v>
      </c>
      <c r="U77" s="332">
        <f>IF(U$10=0,0,U$10/TRE_fec!U$10)</f>
        <v>1.2772177373822462</v>
      </c>
      <c r="V77" s="332">
        <f>IF(V$10=0,0,V$10/TRE_fec!V$10)</f>
        <v>1.2244470765509539</v>
      </c>
      <c r="W77" s="332">
        <f>IF(W$10=0,0,W$10/TRE_fec!W$10)</f>
        <v>1.3833239011796257</v>
      </c>
      <c r="X77" s="332">
        <f>IF(X$10=0,0,X$10/TRE_fec!X$10)</f>
        <v>1.1600208002694203</v>
      </c>
      <c r="Y77" s="332">
        <f>IF(Y$10=0,0,Y$10/TRE_fec!Y$10)</f>
        <v>1.1992550655952938</v>
      </c>
      <c r="DA77" s="68"/>
    </row>
    <row r="78" spans="1:105" ht="12" customHeight="1" x14ac:dyDescent="0.25">
      <c r="A78" s="174" t="s">
        <v>2403</v>
      </c>
      <c r="B78" s="348">
        <f>IF(B$16=0,0,B$16/TRE_fec!B$16)</f>
        <v>1.7938149176953067</v>
      </c>
      <c r="C78" s="348">
        <f>IF(C$16=0,0,C$16/TRE_fec!C$16)</f>
        <v>1.8422761309625451</v>
      </c>
      <c r="D78" s="348">
        <f>IF(D$16=0,0,D$16/TRE_fec!D$16)</f>
        <v>1.7183733664774992</v>
      </c>
      <c r="E78" s="348">
        <f>IF(E$16=0,0,E$16/TRE_fec!E$16)</f>
        <v>1.7382942376523938</v>
      </c>
      <c r="F78" s="348">
        <f>IF(F$16=0,0,F$16/TRE_fec!F$16)</f>
        <v>1.7713972688006685</v>
      </c>
      <c r="G78" s="348">
        <f>IF(G$16=0,0,G$16/TRE_fec!G$16)</f>
        <v>1.7554361201915201</v>
      </c>
      <c r="H78" s="348">
        <f>IF(H$16=0,0,H$16/TRE_fec!H$16)</f>
        <v>1.6218974563343405</v>
      </c>
      <c r="I78" s="348">
        <f>IF(I$16=0,0,I$16/TRE_fec!I$16)</f>
        <v>1.5703043170709896</v>
      </c>
      <c r="J78" s="348">
        <f>IF(J$16=0,0,J$16/TRE_fec!J$16)</f>
        <v>1.6510802799123023</v>
      </c>
      <c r="K78" s="348">
        <f>IF(K$16=0,0,K$16/TRE_fec!K$16)</f>
        <v>1.5667956563855967</v>
      </c>
      <c r="L78" s="348">
        <f>IF(L$16=0,0,L$16/TRE_fec!L$16)</f>
        <v>1.6032203746611287</v>
      </c>
      <c r="M78" s="348">
        <f>IF(M$16=0,0,M$16/TRE_fec!M$16)</f>
        <v>1.3361416457666737</v>
      </c>
      <c r="N78" s="348">
        <f>IF(N$16=0,0,N$16/TRE_fec!N$16)</f>
        <v>1.486702244396557</v>
      </c>
      <c r="O78" s="348">
        <f>IF(O$16=0,0,O$16/TRE_fec!O$16)</f>
        <v>1.6087722836901452</v>
      </c>
      <c r="P78" s="348">
        <f>IF(P$16=0,0,P$16/TRE_fec!P$16)</f>
        <v>1.6228762074013106</v>
      </c>
      <c r="Q78" s="348">
        <f>IF(Q$16=0,0,Q$16/TRE_fec!Q$16)</f>
        <v>1.4809744006464116</v>
      </c>
      <c r="R78" s="348">
        <f>IF(R$16=0,0,R$16/TRE_fec!R$16)</f>
        <v>1.4020035922424412</v>
      </c>
      <c r="S78" s="348">
        <f>IF(S$16=0,0,S$16/TRE_fec!S$16)</f>
        <v>1.4104008529731877</v>
      </c>
      <c r="T78" s="348">
        <f>IF(T$16=0,0,T$16/TRE_fec!T$16)</f>
        <v>1.3427154161973673</v>
      </c>
      <c r="U78" s="348">
        <f>IF(U$16=0,0,U$16/TRE_fec!U$16)</f>
        <v>1.2863001810100021</v>
      </c>
      <c r="V78" s="348">
        <f>IF(V$16=0,0,V$16/TRE_fec!V$16)</f>
        <v>1.2315937179550573</v>
      </c>
      <c r="W78" s="348">
        <f>IF(W$16=0,0,W$16/TRE_fec!W$16)</f>
        <v>1.3903214012742129</v>
      </c>
      <c r="X78" s="348">
        <f>IF(X$16=0,0,X$16/TRE_fec!X$16)</f>
        <v>1.1706325048968353</v>
      </c>
      <c r="Y78" s="348">
        <f>IF(Y$16=0,0,Y$16/TRE_fec!Y$16)</f>
        <v>1.2105360041800415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1.8046674005670857</v>
      </c>
      <c r="C79" s="348">
        <f>IF(C$24=0,0,C$24/TRE_fec!C$24)</f>
        <v>1.8185736141814242</v>
      </c>
      <c r="D79" s="348">
        <f>IF(D$24=0,0,D$24/TRE_fec!D$24)</f>
        <v>1.7929334413235187</v>
      </c>
      <c r="E79" s="348">
        <f>IF(E$24=0,0,E$24/TRE_fec!E$24)</f>
        <v>1.8006314798253178</v>
      </c>
      <c r="F79" s="348">
        <f>IF(F$24=0,0,F$24/TRE_fec!F$24)</f>
        <v>1.8029148586470098</v>
      </c>
      <c r="G79" s="348">
        <f>IF(G$24=0,0,G$24/TRE_fec!G$24)</f>
        <v>1.8044978586623546</v>
      </c>
      <c r="H79" s="348">
        <f>IF(H$24=0,0,H$24/TRE_fec!H$24)</f>
        <v>1.7758685996281969</v>
      </c>
      <c r="I79" s="348">
        <f>IF(I$24=0,0,I$24/TRE_fec!I$24)</f>
        <v>1.7656193904993558</v>
      </c>
      <c r="J79" s="348">
        <f>IF(J$24=0,0,J$24/TRE_fec!J$24)</f>
        <v>1.7801950545927907</v>
      </c>
      <c r="K79" s="348">
        <f>IF(K$24=0,0,K$24/TRE_fec!K$24)</f>
        <v>1.7678067576278991</v>
      </c>
      <c r="L79" s="348">
        <f>IF(L$24=0,0,L$24/TRE_fec!L$24)</f>
        <v>1.7724381355950027</v>
      </c>
      <c r="M79" s="348">
        <f>IF(M$24=0,0,M$24/TRE_fec!M$24)</f>
        <v>1.734223623342682</v>
      </c>
      <c r="N79" s="348">
        <f>IF(N$24=0,0,N$24/TRE_fec!N$24)</f>
        <v>1.7574560848083451</v>
      </c>
      <c r="O79" s="348">
        <f>IF(O$24=0,0,O$24/TRE_fec!O$24)</f>
        <v>1.7635462001691016</v>
      </c>
      <c r="P79" s="348">
        <f>IF(P$24=0,0,P$24/TRE_fec!P$24)</f>
        <v>1.7672370603025616</v>
      </c>
      <c r="Q79" s="348">
        <f>IF(Q$24=0,0,Q$24/TRE_fec!Q$24)</f>
        <v>1.7510992915415129</v>
      </c>
      <c r="R79" s="348">
        <f>IF(R$24=0,0,R$24/TRE_fec!R$24)</f>
        <v>1.7384741894041469</v>
      </c>
      <c r="S79" s="348">
        <f>IF(S$24=0,0,S$24/TRE_fec!S$24)</f>
        <v>1.7397111071623401</v>
      </c>
      <c r="T79" s="348">
        <f>IF(T$24=0,0,T$24/TRE_fec!T$24)</f>
        <v>1.7271567879738905</v>
      </c>
      <c r="U79" s="348">
        <f>IF(U$24=0,0,U$24/TRE_fec!U$24)</f>
        <v>1.7168983807115534</v>
      </c>
      <c r="V79" s="348">
        <f>IF(V$24=0,0,V$24/TRE_fec!V$24)</f>
        <v>1.7071403971047616</v>
      </c>
      <c r="W79" s="348">
        <f>IF(W$24=0,0,W$24/TRE_fec!W$24)</f>
        <v>1.733469670799535</v>
      </c>
      <c r="X79" s="348">
        <f>IF(X$24=0,0,X$24/TRE_fec!X$24)</f>
        <v>1.6915996385657983</v>
      </c>
      <c r="Y79" s="348">
        <f>IF(Y$24=0,0,Y$24/TRE_fec!Y$24)</f>
        <v>1.6948942119036476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1.7938149176953069</v>
      </c>
      <c r="C80" s="348">
        <f>IF(C$27=0,0,C$27/TRE_fec!C$27)</f>
        <v>1.8422761309625446</v>
      </c>
      <c r="D80" s="348">
        <f>IF(D$27=0,0,D$27/TRE_fec!D$27)</f>
        <v>1.7183733664774996</v>
      </c>
      <c r="E80" s="348">
        <f>IF(E$27=0,0,E$27/TRE_fec!E$27)</f>
        <v>1.7382942376523931</v>
      </c>
      <c r="F80" s="348">
        <f>IF(F$27=0,0,F$27/TRE_fec!F$27)</f>
        <v>1.7713972688006681</v>
      </c>
      <c r="G80" s="348">
        <f>IF(G$27=0,0,G$27/TRE_fec!G$27)</f>
        <v>1.7554361201915203</v>
      </c>
      <c r="H80" s="348">
        <f>IF(H$27=0,0,H$27/TRE_fec!H$27)</f>
        <v>1.6218974563343407</v>
      </c>
      <c r="I80" s="348">
        <f>IF(I$27=0,0,I$27/TRE_fec!I$27)</f>
        <v>1.5703043170709896</v>
      </c>
      <c r="J80" s="348">
        <f>IF(J$27=0,0,J$27/TRE_fec!J$27)</f>
        <v>1.6510802799123017</v>
      </c>
      <c r="K80" s="348">
        <f>IF(K$27=0,0,K$27/TRE_fec!K$27)</f>
        <v>1.5667956563855963</v>
      </c>
      <c r="L80" s="348">
        <f>IF(L$27=0,0,L$27/TRE_fec!L$27)</f>
        <v>1.6032203746611284</v>
      </c>
      <c r="M80" s="348">
        <f>IF(M$27=0,0,M$27/TRE_fec!M$27)</f>
        <v>1.3361416457666737</v>
      </c>
      <c r="N80" s="348">
        <f>IF(N$27=0,0,N$27/TRE_fec!N$27)</f>
        <v>1.4867022443965572</v>
      </c>
      <c r="O80" s="348">
        <f>IF(O$27=0,0,O$27/TRE_fec!O$27)</f>
        <v>1.6087722836901461</v>
      </c>
      <c r="P80" s="348">
        <f>IF(P$27=0,0,P$27/TRE_fec!P$27)</f>
        <v>1.6228762074013101</v>
      </c>
      <c r="Q80" s="348">
        <f>IF(Q$27=0,0,Q$27/TRE_fec!Q$27)</f>
        <v>1.4809744006464114</v>
      </c>
      <c r="R80" s="348">
        <f>IF(R$27=0,0,R$27/TRE_fec!R$27)</f>
        <v>1.402003592242441</v>
      </c>
      <c r="S80" s="348">
        <f>IF(S$27=0,0,S$27/TRE_fec!S$27)</f>
        <v>1.4104008529731877</v>
      </c>
      <c r="T80" s="348">
        <f>IF(T$27=0,0,T$27/TRE_fec!T$27)</f>
        <v>1.3427154161973678</v>
      </c>
      <c r="U80" s="348">
        <f>IF(U$27=0,0,U$27/TRE_fec!U$27)</f>
        <v>1.2863001810100019</v>
      </c>
      <c r="V80" s="348">
        <f>IF(V$27=0,0,V$27/TRE_fec!V$27)</f>
        <v>1.2315937179550571</v>
      </c>
      <c r="W80" s="348">
        <f>IF(W$27=0,0,W$27/TRE_fec!W$27)</f>
        <v>1.3903214012742133</v>
      </c>
      <c r="X80" s="348">
        <f>IF(X$27=0,0,X$27/TRE_fec!X$27)</f>
        <v>1.1706325048968353</v>
      </c>
      <c r="Y80" s="348">
        <f>IF(Y$27=0,0,Y$27/TRE_fec!Y$27)</f>
        <v>1.2105360041800417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2.3981455086452059</v>
      </c>
      <c r="C81" s="348">
        <f>IF(C$35=0,0,C$35/TRE_fec!C$35)</f>
        <v>2.405215106662514</v>
      </c>
      <c r="D81" s="348">
        <f>IF(D$35=0,0,D$35/TRE_fec!D$35)</f>
        <v>2.3744635965101741</v>
      </c>
      <c r="E81" s="348">
        <f>IF(E$35=0,0,E$35/TRE_fec!E$35)</f>
        <v>2.3196889564501619</v>
      </c>
      <c r="F81" s="348">
        <f>IF(F$35=0,0,F$35/TRE_fec!F$35)</f>
        <v>2.2045207668918758</v>
      </c>
      <c r="G81" s="348">
        <f>IF(G$35=0,0,G$35/TRE_fec!G$35)</f>
        <v>2.099966464601918</v>
      </c>
      <c r="H81" s="348">
        <f>IF(H$35=0,0,H$35/TRE_fec!H$35)</f>
        <v>2.0298817390656252</v>
      </c>
      <c r="I81" s="348">
        <f>IF(I$35=0,0,I$35/TRE_fec!I$35)</f>
        <v>2.0990450289370992</v>
      </c>
      <c r="J81" s="348">
        <f>IF(J$35=0,0,J$35/TRE_fec!J$35)</f>
        <v>1.9914580151290628</v>
      </c>
      <c r="K81" s="348">
        <f>IF(K$35=0,0,K$35/TRE_fec!K$35)</f>
        <v>2.2134413628766496</v>
      </c>
      <c r="L81" s="348">
        <f>IF(L$35=0,0,L$35/TRE_fec!L$35)</f>
        <v>2.341836612920956</v>
      </c>
      <c r="M81" s="348">
        <f>IF(M$35=0,0,M$35/TRE_fec!M$35)</f>
        <v>2.1884647179121166</v>
      </c>
      <c r="N81" s="348">
        <f>IF(N$35=0,0,N$35/TRE_fec!N$35)</f>
        <v>2.3273857101668711</v>
      </c>
      <c r="O81" s="348">
        <f>IF(O$35=0,0,O$35/TRE_fec!O$35)</f>
        <v>2.4227327353089541</v>
      </c>
      <c r="P81" s="348">
        <f>IF(P$35=0,0,P$35/TRE_fec!P$35)</f>
        <v>2.4159490214274553</v>
      </c>
      <c r="Q81" s="348">
        <f>IF(Q$35=0,0,Q$35/TRE_fec!Q$35)</f>
        <v>2.3337306875662138</v>
      </c>
      <c r="R81" s="348">
        <f>IF(R$35=0,0,R$35/TRE_fec!R$35)</f>
        <v>2.3193311143051072</v>
      </c>
      <c r="S81" s="348">
        <f>IF(S$35=0,0,S$35/TRE_fec!S$35)</f>
        <v>2.316564846548006</v>
      </c>
      <c r="T81" s="348">
        <f>IF(T$35=0,0,T$35/TRE_fec!T$35)</f>
        <v>2.3236174197009145</v>
      </c>
      <c r="U81" s="348">
        <f>IF(U$35=0,0,U$35/TRE_fec!U$35)</f>
        <v>2.300475471827292</v>
      </c>
      <c r="V81" s="348">
        <f>IF(V$35=0,0,V$35/TRE_fec!V$35)</f>
        <v>2.1844258534583139</v>
      </c>
      <c r="W81" s="348">
        <f>IF(W$35=0,0,W$35/TRE_fec!W$35)</f>
        <v>2.1222753083378763</v>
      </c>
      <c r="X81" s="348">
        <f>IF(X$35=0,0,X$35/TRE_fec!X$35)</f>
        <v>2.2471651468991785</v>
      </c>
      <c r="Y81" s="348">
        <f>IF(Y$35=0,0,Y$35/TRE_fec!Y$35)</f>
        <v>2.244221031633995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NL: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29208.060632187549</v>
      </c>
      <c r="C3" s="203">
        <v>27400.63637031235</v>
      </c>
      <c r="D3" s="203">
        <v>23926.72545584933</v>
      </c>
      <c r="E3" s="203">
        <v>22720.73452588982</v>
      </c>
      <c r="F3" s="203">
        <v>23863.817053027291</v>
      </c>
      <c r="G3" s="203">
        <v>25470.670350567128</v>
      </c>
      <c r="H3" s="203">
        <v>27181.905990180028</v>
      </c>
      <c r="I3" s="203">
        <v>28803.203203588018</v>
      </c>
      <c r="J3" s="203">
        <v>28276.714196071869</v>
      </c>
      <c r="K3" s="203">
        <v>24958.17882543775</v>
      </c>
      <c r="L3" s="203">
        <v>27279.533868332339</v>
      </c>
      <c r="M3" s="203">
        <v>29246.849541814579</v>
      </c>
      <c r="N3" s="203">
        <v>27636.07081735025</v>
      </c>
      <c r="O3" s="203">
        <v>27872.739387926591</v>
      </c>
      <c r="P3" s="203">
        <v>29250.622573440989</v>
      </c>
      <c r="Q3" s="203">
        <v>30483.314040000001</v>
      </c>
      <c r="R3" s="203">
        <v>30385.690792291221</v>
      </c>
      <c r="S3" s="203">
        <v>32348.186942309389</v>
      </c>
      <c r="T3" s="203">
        <v>34245.616662035143</v>
      </c>
      <c r="U3" s="203">
        <v>36087.909249596283</v>
      </c>
      <c r="V3" s="203">
        <v>36462.829302117651</v>
      </c>
      <c r="W3" s="203">
        <v>40144.353619669142</v>
      </c>
      <c r="X3" s="203">
        <v>41651.341642487692</v>
      </c>
      <c r="Y3" s="203">
        <v>42877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27574.470156675801</v>
      </c>
      <c r="C5" s="203">
        <v>26218.878146895589</v>
      </c>
      <c r="D5" s="203">
        <v>25831.195669771689</v>
      </c>
      <c r="E5" s="203">
        <v>21553.46729675059</v>
      </c>
      <c r="F5" s="203">
        <v>22104.07279157672</v>
      </c>
      <c r="G5" s="203">
        <v>23058.174505165462</v>
      </c>
      <c r="H5" s="203">
        <v>23571.00459170961</v>
      </c>
      <c r="I5" s="203">
        <v>22907.943747425699</v>
      </c>
      <c r="J5" s="203">
        <v>22466.850725157168</v>
      </c>
      <c r="K5" s="203">
        <v>22672.856348792939</v>
      </c>
      <c r="L5" s="203">
        <v>23261.757689565191</v>
      </c>
      <c r="M5" s="203">
        <v>19779.406503572482</v>
      </c>
      <c r="N5" s="203">
        <v>20798.811648361108</v>
      </c>
      <c r="O5" s="203">
        <v>19411.959554448051</v>
      </c>
      <c r="P5" s="203">
        <v>19916.35990298057</v>
      </c>
      <c r="Q5" s="203">
        <v>21032.033458201418</v>
      </c>
      <c r="R5" s="203">
        <v>22174.032022390351</v>
      </c>
      <c r="S5" s="203">
        <v>22849.543409195889</v>
      </c>
      <c r="T5" s="203">
        <v>22821.351627703571</v>
      </c>
      <c r="U5" s="203">
        <v>22996.373403128298</v>
      </c>
      <c r="V5" s="203">
        <v>21636.13049510312</v>
      </c>
      <c r="W5" s="203">
        <v>22881.606940195619</v>
      </c>
      <c r="X5" s="203">
        <v>21057.599631116089</v>
      </c>
      <c r="Y5" s="203">
        <v>21848.163370582792</v>
      </c>
      <c r="DA5" s="112" t="s">
        <v>2525</v>
      </c>
    </row>
    <row r="6" spans="1:105" ht="12" customHeight="1" x14ac:dyDescent="0.25">
      <c r="A6" s="154" t="s">
        <v>2112</v>
      </c>
      <c r="B6" s="338">
        <v>34468.087695844748</v>
      </c>
      <c r="C6" s="338">
        <v>32744.683311052511</v>
      </c>
      <c r="D6" s="338">
        <v>31021.278926260271</v>
      </c>
      <c r="E6" s="338">
        <v>31021.278926260271</v>
      </c>
      <c r="F6" s="338">
        <v>29297.874541468042</v>
      </c>
      <c r="G6" s="338">
        <v>27574.470156675801</v>
      </c>
      <c r="H6" s="338">
        <v>27574.470156675801</v>
      </c>
      <c r="I6" s="338">
        <v>25851.065771883561</v>
      </c>
      <c r="J6" s="338">
        <v>24127.661387091332</v>
      </c>
      <c r="K6" s="338">
        <v>24127.661387091332</v>
      </c>
      <c r="L6" s="338">
        <v>25851.065771883561</v>
      </c>
      <c r="M6" s="338">
        <v>24127.661387091332</v>
      </c>
      <c r="N6" s="338">
        <v>24127.661387091332</v>
      </c>
      <c r="O6" s="338">
        <v>22404.257002299091</v>
      </c>
      <c r="P6" s="338">
        <v>22404.257002299091</v>
      </c>
      <c r="Q6" s="338">
        <v>22404.257002299091</v>
      </c>
      <c r="R6" s="338">
        <v>24127.661387091332</v>
      </c>
      <c r="S6" s="338">
        <v>24127.661387091332</v>
      </c>
      <c r="T6" s="338">
        <v>24127.661387091332</v>
      </c>
      <c r="U6" s="338">
        <v>25851.065771883561</v>
      </c>
      <c r="V6" s="338">
        <v>24127.661387091332</v>
      </c>
      <c r="W6" s="338">
        <v>24127.661387091332</v>
      </c>
      <c r="X6" s="338">
        <v>22404.257002299091</v>
      </c>
      <c r="Y6" s="338">
        <v>24127.661387091332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3446.8087695844752</v>
      </c>
      <c r="M7" s="340">
        <v>0</v>
      </c>
      <c r="N7" s="340">
        <v>0</v>
      </c>
      <c r="O7" s="340">
        <v>0</v>
      </c>
      <c r="P7" s="340">
        <v>1723.4043847922369</v>
      </c>
      <c r="Q7" s="340">
        <v>0</v>
      </c>
      <c r="R7" s="340">
        <v>3446.8087695844752</v>
      </c>
      <c r="S7" s="340">
        <v>1723.4043847922369</v>
      </c>
      <c r="T7" s="340">
        <v>0</v>
      </c>
      <c r="U7" s="340">
        <v>3446.8087695844752</v>
      </c>
      <c r="V7" s="340">
        <v>0</v>
      </c>
      <c r="W7" s="340">
        <v>0</v>
      </c>
      <c r="X7" s="340">
        <v>0</v>
      </c>
      <c r="Y7" s="340">
        <v>3446.8087695844752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1723.4043847922367</v>
      </c>
      <c r="D8" s="342">
        <f t="shared" si="0"/>
        <v>1723.4043847922403</v>
      </c>
      <c r="E8" s="342">
        <f t="shared" si="0"/>
        <v>0</v>
      </c>
      <c r="F8" s="342">
        <f t="shared" si="0"/>
        <v>1723.4043847922294</v>
      </c>
      <c r="G8" s="342">
        <f t="shared" si="0"/>
        <v>1723.4043847922403</v>
      </c>
      <c r="H8" s="342">
        <f t="shared" si="0"/>
        <v>0</v>
      </c>
      <c r="I8" s="342">
        <f t="shared" si="0"/>
        <v>1723.4043847922403</v>
      </c>
      <c r="J8" s="342">
        <f t="shared" si="0"/>
        <v>1723.4043847922294</v>
      </c>
      <c r="K8" s="342">
        <f t="shared" si="0"/>
        <v>0</v>
      </c>
      <c r="L8" s="342">
        <f t="shared" si="0"/>
        <v>1723.4043847922476</v>
      </c>
      <c r="M8" s="342">
        <f t="shared" si="0"/>
        <v>1723.4043847922294</v>
      </c>
      <c r="N8" s="342">
        <f t="shared" si="0"/>
        <v>0</v>
      </c>
      <c r="O8" s="342">
        <f t="shared" si="0"/>
        <v>1723.4043847922403</v>
      </c>
      <c r="P8" s="342">
        <f t="shared" si="0"/>
        <v>1723.4043847922367</v>
      </c>
      <c r="Q8" s="342">
        <f t="shared" si="0"/>
        <v>0</v>
      </c>
      <c r="R8" s="342">
        <f t="shared" si="0"/>
        <v>1723.404384792233</v>
      </c>
      <c r="S8" s="342">
        <f t="shared" si="0"/>
        <v>1723.4043847922367</v>
      </c>
      <c r="T8" s="342">
        <f t="shared" si="0"/>
        <v>0</v>
      </c>
      <c r="U8" s="342">
        <f t="shared" si="0"/>
        <v>1723.4043847922476</v>
      </c>
      <c r="V8" s="342">
        <f t="shared" si="0"/>
        <v>1723.4043847922294</v>
      </c>
      <c r="W8" s="342">
        <f t="shared" si="0"/>
        <v>0</v>
      </c>
      <c r="X8" s="342">
        <f t="shared" si="0"/>
        <v>1723.4043847922403</v>
      </c>
      <c r="Y8" s="342">
        <f t="shared" si="0"/>
        <v>1723.404384792233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6893.6175391689467</v>
      </c>
      <c r="C9" s="343">
        <f t="shared" si="1"/>
        <v>6525.8051641569218</v>
      </c>
      <c r="D9" s="343">
        <f t="shared" si="1"/>
        <v>5190.0832564885823</v>
      </c>
      <c r="E9" s="343">
        <f t="shared" si="1"/>
        <v>9467.8116295096806</v>
      </c>
      <c r="F9" s="343">
        <f t="shared" si="1"/>
        <v>7193.8017498913214</v>
      </c>
      <c r="G9" s="343">
        <f t="shared" si="1"/>
        <v>4516.2956515103397</v>
      </c>
      <c r="H9" s="343">
        <f t="shared" si="1"/>
        <v>4003.4655649661909</v>
      </c>
      <c r="I9" s="343">
        <f t="shared" si="1"/>
        <v>2943.1220244578617</v>
      </c>
      <c r="J9" s="343">
        <f t="shared" si="1"/>
        <v>1660.8106619341634</v>
      </c>
      <c r="K9" s="343">
        <f t="shared" si="1"/>
        <v>1454.8050382983929</v>
      </c>
      <c r="L9" s="343">
        <f t="shared" si="1"/>
        <v>2589.30808231837</v>
      </c>
      <c r="M9" s="343">
        <f t="shared" si="1"/>
        <v>4348.25488351885</v>
      </c>
      <c r="N9" s="343">
        <f t="shared" si="1"/>
        <v>3328.8497387302232</v>
      </c>
      <c r="O9" s="343">
        <f t="shared" si="1"/>
        <v>2992.2974478510405</v>
      </c>
      <c r="P9" s="343">
        <f t="shared" si="1"/>
        <v>2487.8970993185212</v>
      </c>
      <c r="Q9" s="343">
        <f t="shared" si="1"/>
        <v>1372.2235440976729</v>
      </c>
      <c r="R9" s="343">
        <f t="shared" si="1"/>
        <v>1953.6293647009807</v>
      </c>
      <c r="S9" s="343">
        <f t="shared" si="1"/>
        <v>1278.1179778954429</v>
      </c>
      <c r="T9" s="343">
        <f t="shared" si="1"/>
        <v>1306.309759387761</v>
      </c>
      <c r="U9" s="343">
        <f t="shared" si="1"/>
        <v>2854.6923687552626</v>
      </c>
      <c r="V9" s="343">
        <f t="shared" si="1"/>
        <v>2491.5308919882118</v>
      </c>
      <c r="W9" s="343">
        <f t="shared" si="1"/>
        <v>1246.0544468957123</v>
      </c>
      <c r="X9" s="343">
        <f t="shared" si="1"/>
        <v>1346.6573711830024</v>
      </c>
      <c r="Y9" s="343">
        <f t="shared" si="1"/>
        <v>2279.4980165085399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713.29974204643156</v>
      </c>
      <c r="C12" s="210">
        <v>709.24668959587257</v>
      </c>
      <c r="D12" s="210">
        <v>706.693551160791</v>
      </c>
      <c r="E12" s="210">
        <v>653.46680997420458</v>
      </c>
      <c r="F12" s="210">
        <v>655.79312123817704</v>
      </c>
      <c r="G12" s="210">
        <v>669.66766981943238</v>
      </c>
      <c r="H12" s="210">
        <v>641.96878761822859</v>
      </c>
      <c r="I12" s="210">
        <v>592.10713671539122</v>
      </c>
      <c r="J12" s="210">
        <v>612.28718830610478</v>
      </c>
      <c r="K12" s="210">
        <v>648.47944969905404</v>
      </c>
      <c r="L12" s="210">
        <v>656.1821152192606</v>
      </c>
      <c r="M12" s="210">
        <v>515.16809974204648</v>
      </c>
      <c r="N12" s="210">
        <v>537.78667239896811</v>
      </c>
      <c r="O12" s="210">
        <v>514.24591573516773</v>
      </c>
      <c r="P12" s="210">
        <v>494.2880481513327</v>
      </c>
      <c r="Q12" s="210">
        <v>504.49785038693028</v>
      </c>
      <c r="R12" s="210">
        <v>526.36612209802229</v>
      </c>
      <c r="S12" s="210">
        <v>536.97334479793631</v>
      </c>
      <c r="T12" s="210">
        <v>524.97196904557177</v>
      </c>
      <c r="U12" s="210">
        <v>522.40782459157344</v>
      </c>
      <c r="V12" s="210">
        <v>496.93396388650041</v>
      </c>
      <c r="W12" s="210">
        <v>524.65090283748918</v>
      </c>
      <c r="X12" s="210">
        <v>457.77747205502999</v>
      </c>
      <c r="Y12" s="210">
        <v>453.9843508168529</v>
      </c>
      <c r="DA12" s="109" t="s">
        <v>2528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9.3648323301805672</v>
      </c>
      <c r="C14" s="204">
        <f t="shared" si="2"/>
        <v>9.2145313843508152</v>
      </c>
      <c r="D14" s="204">
        <f t="shared" si="2"/>
        <v>7.20584694754944</v>
      </c>
      <c r="E14" s="204">
        <f t="shared" si="2"/>
        <v>5.1971625107480648</v>
      </c>
      <c r="F14" s="204">
        <f t="shared" si="2"/>
        <v>6.2766981943250215</v>
      </c>
      <c r="G14" s="204">
        <f t="shared" si="2"/>
        <v>7.3061049011177968</v>
      </c>
      <c r="H14" s="204">
        <f t="shared" si="2"/>
        <v>6.2766981943250215</v>
      </c>
      <c r="I14" s="204">
        <f t="shared" si="2"/>
        <v>6.3767841788478075</v>
      </c>
      <c r="J14" s="204">
        <f t="shared" si="2"/>
        <v>7.4610490111779875</v>
      </c>
      <c r="K14" s="204">
        <f t="shared" si="2"/>
        <v>6.3815993121238179</v>
      </c>
      <c r="L14" s="204">
        <f t="shared" si="2"/>
        <v>8.4928632846087702</v>
      </c>
      <c r="M14" s="204">
        <f t="shared" si="2"/>
        <v>5.2067067927773003</v>
      </c>
      <c r="N14" s="204">
        <f t="shared" si="2"/>
        <v>9.3816852966466033</v>
      </c>
      <c r="O14" s="204">
        <f t="shared" si="2"/>
        <v>7.3656921754084257</v>
      </c>
      <c r="P14" s="204">
        <f t="shared" si="2"/>
        <v>8.4452278589853833</v>
      </c>
      <c r="Q14" s="204">
        <f t="shared" si="2"/>
        <v>3.4987962166809976</v>
      </c>
      <c r="R14" s="204">
        <f t="shared" si="2"/>
        <v>2.9232158211521933</v>
      </c>
      <c r="S14" s="204">
        <f t="shared" si="2"/>
        <v>3.3036973344797937</v>
      </c>
      <c r="T14" s="204">
        <f t="shared" si="2"/>
        <v>3.5793637145313837</v>
      </c>
      <c r="U14" s="204">
        <f t="shared" si="2"/>
        <v>2.4182287188306102</v>
      </c>
      <c r="V14" s="204">
        <f t="shared" si="2"/>
        <v>4.8041272570937235</v>
      </c>
      <c r="W14" s="204">
        <f t="shared" si="2"/>
        <v>4.0833190025795361</v>
      </c>
      <c r="X14" s="204">
        <f t="shared" si="2"/>
        <v>4.3982803095442833</v>
      </c>
      <c r="Y14" s="204">
        <f t="shared" si="2"/>
        <v>4.1190885640584689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3.2384350816852958</v>
      </c>
      <c r="C16" s="204">
        <v>1.07944969905417</v>
      </c>
      <c r="D16" s="204">
        <v>1.07944969905417</v>
      </c>
      <c r="E16" s="204">
        <v>1.07944969905417</v>
      </c>
      <c r="F16" s="204">
        <v>2.1589853826311258</v>
      </c>
      <c r="G16" s="204">
        <v>2.1589853826311258</v>
      </c>
      <c r="H16" s="204">
        <v>2.1589853826311258</v>
      </c>
      <c r="I16" s="204">
        <v>4.3179707652622534</v>
      </c>
      <c r="J16" s="204">
        <v>5.397420464316423</v>
      </c>
      <c r="K16" s="204">
        <v>4.3179707652622534</v>
      </c>
      <c r="L16" s="204">
        <v>5.397420464316423</v>
      </c>
      <c r="M16" s="204">
        <v>1.07944969905417</v>
      </c>
      <c r="N16" s="204">
        <v>2.1589853826311258</v>
      </c>
      <c r="O16" s="204">
        <v>3.2384350816852958</v>
      </c>
      <c r="P16" s="204">
        <v>4.3179707652622534</v>
      </c>
      <c r="Q16" s="204">
        <v>1.7045571797076531</v>
      </c>
      <c r="R16" s="204">
        <v>1.6008598452278591</v>
      </c>
      <c r="S16" s="204">
        <v>1.1658641444539981</v>
      </c>
      <c r="T16" s="204">
        <v>2.2226999140154771</v>
      </c>
      <c r="U16" s="204">
        <v>1.5631126397248489</v>
      </c>
      <c r="V16" s="204">
        <v>1.5188306104901119</v>
      </c>
      <c r="W16" s="204">
        <v>2.2950128976784181</v>
      </c>
      <c r="X16" s="204">
        <v>2.6901117798796221</v>
      </c>
      <c r="Y16" s="204">
        <v>2.236543422184007</v>
      </c>
      <c r="DA16" s="71" t="s">
        <v>2531</v>
      </c>
    </row>
    <row r="17" spans="1:105" ht="12" customHeight="1" x14ac:dyDescent="0.25">
      <c r="A17" s="18" t="s">
        <v>71</v>
      </c>
      <c r="B17" s="204">
        <v>5.1471195184866714</v>
      </c>
      <c r="C17" s="204">
        <v>6.1765262252794493</v>
      </c>
      <c r="D17" s="204">
        <v>5.1471195184866714</v>
      </c>
      <c r="E17" s="204">
        <v>4.1177128116938952</v>
      </c>
      <c r="F17" s="204">
        <v>4.1177128116938952</v>
      </c>
      <c r="G17" s="204">
        <v>5.1471195184866714</v>
      </c>
      <c r="H17" s="204">
        <v>4.1177128116938952</v>
      </c>
      <c r="I17" s="204">
        <v>2.058813413585554</v>
      </c>
      <c r="J17" s="204">
        <v>2.0636285468615649</v>
      </c>
      <c r="K17" s="204">
        <v>2.0636285468615649</v>
      </c>
      <c r="L17" s="204">
        <v>3.0954428202923472</v>
      </c>
      <c r="M17" s="204">
        <v>4.1272570937231299</v>
      </c>
      <c r="N17" s="204">
        <v>7.2226999140154771</v>
      </c>
      <c r="O17" s="204">
        <v>4.1272570937231299</v>
      </c>
      <c r="P17" s="204">
        <v>4.1272570937231299</v>
      </c>
      <c r="Q17" s="204">
        <v>1.7828890799656061</v>
      </c>
      <c r="R17" s="204">
        <v>1.255460017196905</v>
      </c>
      <c r="S17" s="204">
        <v>2.122355975924334</v>
      </c>
      <c r="T17" s="204">
        <v>1.3309544282029231</v>
      </c>
      <c r="U17" s="204">
        <v>0.82639724849527085</v>
      </c>
      <c r="V17" s="204">
        <v>3.2127257093723132</v>
      </c>
      <c r="W17" s="204">
        <v>1.6747205503009459</v>
      </c>
      <c r="X17" s="204">
        <v>1.6669819432502151</v>
      </c>
      <c r="Y17" s="204">
        <v>1.840326741186586</v>
      </c>
      <c r="DA17" s="71" t="s">
        <v>2532</v>
      </c>
    </row>
    <row r="18" spans="1:105" ht="12" customHeight="1" x14ac:dyDescent="0.25">
      <c r="A18" s="18" t="s">
        <v>32</v>
      </c>
      <c r="B18" s="204">
        <v>0.9792777300085983</v>
      </c>
      <c r="C18" s="204">
        <v>1.958555460017197</v>
      </c>
      <c r="D18" s="204">
        <v>0.9792777300085983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1.1349957007738609E-2</v>
      </c>
      <c r="R19" s="204">
        <v>6.6895958727429067E-2</v>
      </c>
      <c r="S19" s="204">
        <v>1.547721410146174E-2</v>
      </c>
      <c r="T19" s="204">
        <v>2.5709372312983661E-2</v>
      </c>
      <c r="U19" s="204">
        <v>2.8718830610490111E-2</v>
      </c>
      <c r="V19" s="204">
        <v>7.2570937231298357E-2</v>
      </c>
      <c r="W19" s="204">
        <v>0.113585554600172</v>
      </c>
      <c r="X19" s="204">
        <v>4.1186586414445399E-2</v>
      </c>
      <c r="Y19" s="204">
        <v>4.2218400687876183E-2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387.32956978351041</v>
      </c>
      <c r="C20" s="204">
        <f t="shared" si="3"/>
        <v>384.12976468073259</v>
      </c>
      <c r="D20" s="204">
        <f t="shared" si="3"/>
        <v>373.23072739343303</v>
      </c>
      <c r="E20" s="204">
        <f t="shared" si="3"/>
        <v>344.07330048263202</v>
      </c>
      <c r="F20" s="204">
        <f t="shared" si="3"/>
        <v>337.81405636035231</v>
      </c>
      <c r="G20" s="204">
        <f t="shared" si="3"/>
        <v>336.51856320856439</v>
      </c>
      <c r="H20" s="204">
        <f t="shared" si="3"/>
        <v>315.4559120326262</v>
      </c>
      <c r="I20" s="204">
        <f t="shared" si="3"/>
        <v>298.61207654771721</v>
      </c>
      <c r="J20" s="204">
        <f t="shared" si="3"/>
        <v>293.2276304555262</v>
      </c>
      <c r="K20" s="204">
        <f t="shared" si="3"/>
        <v>335.37207031682578</v>
      </c>
      <c r="L20" s="204">
        <f t="shared" si="3"/>
        <v>346.02979025254092</v>
      </c>
      <c r="M20" s="204">
        <f t="shared" si="3"/>
        <v>262.12232388814618</v>
      </c>
      <c r="N20" s="204">
        <f t="shared" si="3"/>
        <v>281.51008618404279</v>
      </c>
      <c r="O20" s="204">
        <f t="shared" si="3"/>
        <v>273.47399018761018</v>
      </c>
      <c r="P20" s="204">
        <f t="shared" si="3"/>
        <v>237.86104997871229</v>
      </c>
      <c r="Q20" s="204">
        <f t="shared" si="3"/>
        <v>252.06473467615029</v>
      </c>
      <c r="R20" s="204">
        <f t="shared" si="3"/>
        <v>264.38565657281117</v>
      </c>
      <c r="S20" s="204">
        <f t="shared" si="3"/>
        <v>267.76514908248862</v>
      </c>
      <c r="T20" s="204">
        <f t="shared" si="3"/>
        <v>250.5579294021924</v>
      </c>
      <c r="U20" s="204">
        <f t="shared" si="3"/>
        <v>244.52181201222021</v>
      </c>
      <c r="V20" s="204">
        <f t="shared" si="3"/>
        <v>228.26828200239311</v>
      </c>
      <c r="W20" s="204">
        <f t="shared" si="3"/>
        <v>243.04931349703449</v>
      </c>
      <c r="X20" s="204">
        <f t="shared" si="3"/>
        <v>184.470956563089</v>
      </c>
      <c r="Y20" s="204">
        <f t="shared" si="3"/>
        <v>181.47753969268419</v>
      </c>
      <c r="DA20" s="71"/>
    </row>
    <row r="21" spans="1:105" ht="12" customHeight="1" x14ac:dyDescent="0.25">
      <c r="A21" s="18" t="s">
        <v>73</v>
      </c>
      <c r="B21" s="204">
        <v>387.32956978351041</v>
      </c>
      <c r="C21" s="204">
        <v>384.12976468073259</v>
      </c>
      <c r="D21" s="204">
        <v>373.23072739343303</v>
      </c>
      <c r="E21" s="204">
        <v>344.07330048263202</v>
      </c>
      <c r="F21" s="204">
        <v>337.81405636035231</v>
      </c>
      <c r="G21" s="204">
        <v>336.51856320856439</v>
      </c>
      <c r="H21" s="204">
        <v>315.4559120326262</v>
      </c>
      <c r="I21" s="204">
        <v>298.61207654771721</v>
      </c>
      <c r="J21" s="204">
        <v>293.2276304555262</v>
      </c>
      <c r="K21" s="204">
        <v>335.37207031682578</v>
      </c>
      <c r="L21" s="204">
        <v>346.02979025254092</v>
      </c>
      <c r="M21" s="204">
        <v>262.12232388814618</v>
      </c>
      <c r="N21" s="204">
        <v>281.51008618404279</v>
      </c>
      <c r="O21" s="204">
        <v>273.47399018761018</v>
      </c>
      <c r="P21" s="204">
        <v>237.86104997871229</v>
      </c>
      <c r="Q21" s="204">
        <v>252.06473467615029</v>
      </c>
      <c r="R21" s="204">
        <v>264.38565657281117</v>
      </c>
      <c r="S21" s="204">
        <v>267.76514908248862</v>
      </c>
      <c r="T21" s="204">
        <v>250.5579294021924</v>
      </c>
      <c r="U21" s="204">
        <v>244.52181201222021</v>
      </c>
      <c r="V21" s="204">
        <v>228.26828200239311</v>
      </c>
      <c r="W21" s="204">
        <v>243.04931349703449</v>
      </c>
      <c r="X21" s="204">
        <v>184.470956563089</v>
      </c>
      <c r="Y21" s="204">
        <v>181.47753969268419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0.15839238329948269</v>
      </c>
      <c r="C23" s="204">
        <f t="shared" si="4"/>
        <v>0.13377788160608689</v>
      </c>
      <c r="D23" s="204">
        <f t="shared" si="4"/>
        <v>0.1128667596193552</v>
      </c>
      <c r="E23" s="204">
        <f t="shared" si="4"/>
        <v>7.8634169130595261E-2</v>
      </c>
      <c r="F23" s="204">
        <f t="shared" si="4"/>
        <v>0.1040003894327399</v>
      </c>
      <c r="G23" s="204">
        <f t="shared" si="4"/>
        <v>0.109725699432051</v>
      </c>
      <c r="H23" s="204">
        <f t="shared" si="4"/>
        <v>0.106254777347859</v>
      </c>
      <c r="I23" s="204">
        <f t="shared" si="4"/>
        <v>9.7123796220887487E-2</v>
      </c>
      <c r="J23" s="204">
        <f t="shared" si="4"/>
        <v>8.6127068119482272E-2</v>
      </c>
      <c r="K23" s="204">
        <f t="shared" si="4"/>
        <v>9.542753356104404E-2</v>
      </c>
      <c r="L23" s="204">
        <f t="shared" si="4"/>
        <v>7.8292292600940033E-2</v>
      </c>
      <c r="M23" s="204">
        <f t="shared" si="4"/>
        <v>0.1081146329200329</v>
      </c>
      <c r="N23" s="204">
        <f t="shared" si="4"/>
        <v>0.19576076350656951</v>
      </c>
      <c r="O23" s="204">
        <f t="shared" si="4"/>
        <v>0.32128066363655589</v>
      </c>
      <c r="P23" s="204">
        <f t="shared" si="4"/>
        <v>0.42278493100389752</v>
      </c>
      <c r="Q23" s="204">
        <f t="shared" si="4"/>
        <v>0.58324468756424619</v>
      </c>
      <c r="R23" s="204">
        <f t="shared" si="4"/>
        <v>0.60497111420505167</v>
      </c>
      <c r="S23" s="204">
        <f t="shared" si="4"/>
        <v>0.71068926660846554</v>
      </c>
      <c r="T23" s="204">
        <f t="shared" si="4"/>
        <v>0.73115056341380746</v>
      </c>
      <c r="U23" s="204">
        <f t="shared" si="4"/>
        <v>0.91438747187263947</v>
      </c>
      <c r="V23" s="204">
        <f t="shared" si="4"/>
        <v>1.234297533290464</v>
      </c>
      <c r="W23" s="204">
        <f t="shared" si="4"/>
        <v>1.544925539938822</v>
      </c>
      <c r="X23" s="204">
        <f t="shared" si="4"/>
        <v>1.629129421433825</v>
      </c>
      <c r="Y23" s="204">
        <f t="shared" si="4"/>
        <v>2.047911726060442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2537</v>
      </c>
    </row>
    <row r="25" spans="1:105" ht="12" customHeight="1" x14ac:dyDescent="0.25">
      <c r="A25" s="18" t="s">
        <v>74</v>
      </c>
      <c r="B25" s="204">
        <v>0.15839238329948269</v>
      </c>
      <c r="C25" s="204">
        <v>0.13377788160608689</v>
      </c>
      <c r="D25" s="204">
        <v>0.1128667596193552</v>
      </c>
      <c r="E25" s="204">
        <v>7.8634169130595261E-2</v>
      </c>
      <c r="F25" s="204">
        <v>0.1040003894327399</v>
      </c>
      <c r="G25" s="204">
        <v>0.109725699432051</v>
      </c>
      <c r="H25" s="204">
        <v>0.106254777347859</v>
      </c>
      <c r="I25" s="204">
        <v>9.7123796220887487E-2</v>
      </c>
      <c r="J25" s="204">
        <v>8.6127068119482272E-2</v>
      </c>
      <c r="K25" s="204">
        <v>9.542753356104404E-2</v>
      </c>
      <c r="L25" s="204">
        <v>7.8292292600940033E-2</v>
      </c>
      <c r="M25" s="204">
        <v>0.1081146329200329</v>
      </c>
      <c r="N25" s="204">
        <v>0.19576076350656951</v>
      </c>
      <c r="O25" s="204">
        <v>0.32128066363655589</v>
      </c>
      <c r="P25" s="204">
        <v>0.42278493100389752</v>
      </c>
      <c r="Q25" s="204">
        <v>0.58324468756424619</v>
      </c>
      <c r="R25" s="204">
        <v>0.60497111420505167</v>
      </c>
      <c r="S25" s="204">
        <v>0.71068926660846554</v>
      </c>
      <c r="T25" s="204">
        <v>0.73115056341380746</v>
      </c>
      <c r="U25" s="204">
        <v>0.91094809096120355</v>
      </c>
      <c r="V25" s="204">
        <v>1.231717997606887</v>
      </c>
      <c r="W25" s="204">
        <v>1.544925539938822</v>
      </c>
      <c r="X25" s="204">
        <v>1.629129421433825</v>
      </c>
      <c r="Y25" s="204">
        <v>2.047911726060442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3.4393809114359412E-3</v>
      </c>
      <c r="V26" s="204">
        <v>2.5795356835769559E-3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2542</v>
      </c>
    </row>
    <row r="30" spans="1:105" ht="12" customHeight="1" x14ac:dyDescent="0.25">
      <c r="A30" s="14" t="s">
        <v>39</v>
      </c>
      <c r="B30" s="204">
        <v>11.201891659501291</v>
      </c>
      <c r="C30" s="204">
        <v>13.017110920034391</v>
      </c>
      <c r="D30" s="204">
        <v>12.73052450558899</v>
      </c>
      <c r="E30" s="204">
        <v>15.3816852966466</v>
      </c>
      <c r="F30" s="204">
        <v>14.95176268271711</v>
      </c>
      <c r="G30" s="204">
        <v>18.51057609630266</v>
      </c>
      <c r="H30" s="204">
        <v>16.00266552020636</v>
      </c>
      <c r="I30" s="204">
        <v>6.2816852966466028</v>
      </c>
      <c r="J30" s="204">
        <v>6.3533104041272566</v>
      </c>
      <c r="K30" s="204">
        <v>9.1239036973344803</v>
      </c>
      <c r="L30" s="204">
        <v>7.8580395528804807</v>
      </c>
      <c r="M30" s="204">
        <v>2.6750644883920889</v>
      </c>
      <c r="N30" s="204">
        <v>1.8152192605331039</v>
      </c>
      <c r="O30" s="204">
        <v>1.958555460017197</v>
      </c>
      <c r="P30" s="204">
        <v>2.2451418744625968</v>
      </c>
      <c r="Q30" s="204">
        <v>1.7506448839208939</v>
      </c>
      <c r="R30" s="204">
        <v>1.4667239896818569</v>
      </c>
      <c r="S30" s="204">
        <v>1.0082545141874459</v>
      </c>
      <c r="T30" s="204">
        <v>1.127171109200344</v>
      </c>
      <c r="U30" s="204">
        <v>1.5233877901977639</v>
      </c>
      <c r="V30" s="204">
        <v>2.3890799656061912</v>
      </c>
      <c r="W30" s="204">
        <v>2.4309544282029232</v>
      </c>
      <c r="X30" s="204">
        <v>2.7216680997420459</v>
      </c>
      <c r="Y30" s="204">
        <v>1.692605331040413</v>
      </c>
      <c r="DA30" s="71" t="s">
        <v>2543</v>
      </c>
    </row>
    <row r="31" spans="1:105" ht="12" customHeight="1" x14ac:dyDescent="0.25">
      <c r="A31" s="21" t="s">
        <v>40</v>
      </c>
      <c r="B31" s="207">
        <v>305.24505588993981</v>
      </c>
      <c r="C31" s="207">
        <v>302.75150472914868</v>
      </c>
      <c r="D31" s="207">
        <v>313.41358555460022</v>
      </c>
      <c r="E31" s="207">
        <v>288.73602751504728</v>
      </c>
      <c r="F31" s="207">
        <v>296.64660361134992</v>
      </c>
      <c r="G31" s="207">
        <v>307.22269991401538</v>
      </c>
      <c r="H31" s="207">
        <v>304.12725709372307</v>
      </c>
      <c r="I31" s="207">
        <v>280.73946689595869</v>
      </c>
      <c r="J31" s="207">
        <v>305.1590713671539</v>
      </c>
      <c r="K31" s="207">
        <v>297.50644883920887</v>
      </c>
      <c r="L31" s="207">
        <v>293.72312983662943</v>
      </c>
      <c r="M31" s="207">
        <v>245.05588993981081</v>
      </c>
      <c r="N31" s="207">
        <v>244.883920894239</v>
      </c>
      <c r="O31" s="207">
        <v>231.12639724849529</v>
      </c>
      <c r="P31" s="207">
        <v>245.3138435081685</v>
      </c>
      <c r="Q31" s="207">
        <v>246.6004299226139</v>
      </c>
      <c r="R31" s="207">
        <v>256.98555460017201</v>
      </c>
      <c r="S31" s="207">
        <v>264.18555460017188</v>
      </c>
      <c r="T31" s="207">
        <v>268.97635425623389</v>
      </c>
      <c r="U31" s="207">
        <v>273.03000859845218</v>
      </c>
      <c r="V31" s="207">
        <v>260.23817712811689</v>
      </c>
      <c r="W31" s="207">
        <v>273.54239036973343</v>
      </c>
      <c r="X31" s="207">
        <v>264.55743766122089</v>
      </c>
      <c r="Y31" s="207">
        <v>264.64720550300939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937.45515779153652</v>
      </c>
      <c r="C33" s="203">
        <f>MAE_emi!C5</f>
        <v>930.60279344661842</v>
      </c>
      <c r="D33" s="203">
        <f>MAE_emi!D5</f>
        <v>898.63610966056615</v>
      </c>
      <c r="E33" s="203">
        <f>MAE_emi!E5</f>
        <v>823.7842152710823</v>
      </c>
      <c r="F33" s="203">
        <f>MAE_emi!F5</f>
        <v>811.93452902510637</v>
      </c>
      <c r="G33" s="203">
        <f>MAE_emi!G5</f>
        <v>812.08533216685146</v>
      </c>
      <c r="H33" s="203">
        <f>MAE_emi!H5</f>
        <v>759.4198358895726</v>
      </c>
      <c r="I33" s="203">
        <f>MAE_emi!I5</f>
        <v>719.17331493101415</v>
      </c>
      <c r="J33" s="203">
        <f>MAE_emi!J5</f>
        <v>709.3930611494477</v>
      </c>
      <c r="K33" s="203">
        <f>MAE_emi!K5</f>
        <v>805.52993570464309</v>
      </c>
      <c r="L33" s="203">
        <f>MAE_emi!L5</f>
        <v>836.61561950920509</v>
      </c>
      <c r="M33" s="203">
        <f>MAE_emi!M5</f>
        <v>631.32779795123679</v>
      </c>
      <c r="N33" s="203">
        <f>MAE_emi!N5</f>
        <v>689.32102701446104</v>
      </c>
      <c r="O33" s="203">
        <f>MAE_emi!O5</f>
        <v>663.69429316716855</v>
      </c>
      <c r="P33" s="203">
        <f>MAE_emi!P5</f>
        <v>582.89879819028977</v>
      </c>
      <c r="Q33" s="203">
        <f>MAE_emi!Q5</f>
        <v>602.11699338994879</v>
      </c>
      <c r="R33" s="203">
        <f>MAE_emi!R5</f>
        <v>629.31326051199221</v>
      </c>
      <c r="S33" s="203">
        <f>MAE_emi!S5</f>
        <v>638.63648050543361</v>
      </c>
      <c r="T33" s="203">
        <f>MAE_emi!T5</f>
        <v>598.58781887706891</v>
      </c>
      <c r="U33" s="203">
        <f>MAE_emi!U5</f>
        <v>581.11138509962291</v>
      </c>
      <c r="V33" s="203">
        <f>MAE_emi!V5</f>
        <v>550.35358961093539</v>
      </c>
      <c r="W33" s="203">
        <f>MAE_emi!W5</f>
        <v>582.47764468405956</v>
      </c>
      <c r="X33" s="203">
        <f>MAE_emi!X5</f>
        <v>445.68701176473388</v>
      </c>
      <c r="Y33" s="203">
        <f>MAE_emi!Y5</f>
        <v>437.9987150255497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24.421331872351999</v>
      </c>
      <c r="C35" s="284">
        <f t="shared" si="5"/>
        <v>25.884314510458491</v>
      </c>
      <c r="D35" s="284">
        <f t="shared" si="5"/>
        <v>29.535740378047709</v>
      </c>
      <c r="E35" s="284">
        <f t="shared" si="5"/>
        <v>28.760813574472792</v>
      </c>
      <c r="F35" s="284">
        <f t="shared" si="5"/>
        <v>27.480646527793638</v>
      </c>
      <c r="G35" s="284">
        <f t="shared" si="5"/>
        <v>26.291717516752424</v>
      </c>
      <c r="H35" s="284">
        <f t="shared" si="5"/>
        <v>23.617504521211714</v>
      </c>
      <c r="I35" s="284">
        <f t="shared" si="5"/>
        <v>20.556989183815237</v>
      </c>
      <c r="J35" s="284">
        <f t="shared" si="5"/>
        <v>21.65340654718511</v>
      </c>
      <c r="K35" s="284">
        <f t="shared" si="5"/>
        <v>25.982642973858095</v>
      </c>
      <c r="L35" s="284">
        <f t="shared" si="5"/>
        <v>24.054007608282294</v>
      </c>
      <c r="M35" s="284">
        <f t="shared" si="5"/>
        <v>17.614481826683736</v>
      </c>
      <c r="N35" s="284">
        <f t="shared" si="5"/>
        <v>19.459592354979034</v>
      </c>
      <c r="O35" s="284">
        <f t="shared" si="5"/>
        <v>18.449780216361489</v>
      </c>
      <c r="P35" s="284">
        <f t="shared" si="5"/>
        <v>16.898377014379751</v>
      </c>
      <c r="Q35" s="284">
        <f t="shared" si="5"/>
        <v>16.549967294400194</v>
      </c>
      <c r="R35" s="284">
        <f t="shared" si="5"/>
        <v>17.322828883375596</v>
      </c>
      <c r="S35" s="284">
        <f t="shared" si="5"/>
        <v>16.599797254652593</v>
      </c>
      <c r="T35" s="284">
        <f t="shared" si="5"/>
        <v>15.329610625103978</v>
      </c>
      <c r="U35" s="284">
        <f t="shared" si="5"/>
        <v>14.475979225574495</v>
      </c>
      <c r="V35" s="284">
        <f t="shared" si="5"/>
        <v>13.628508083371358</v>
      </c>
      <c r="W35" s="284">
        <f t="shared" si="5"/>
        <v>13.069108243915803</v>
      </c>
      <c r="X35" s="284">
        <f t="shared" si="5"/>
        <v>10.990701715789641</v>
      </c>
      <c r="Y35" s="284">
        <f t="shared" si="5"/>
        <v>10.588062383488884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25.868121417873958</v>
      </c>
      <c r="C36" s="344">
        <f t="shared" si="6"/>
        <v>27.050993014354049</v>
      </c>
      <c r="D36" s="344">
        <f t="shared" si="6"/>
        <v>27.358143238711225</v>
      </c>
      <c r="E36" s="344">
        <f t="shared" si="6"/>
        <v>30.318407752089218</v>
      </c>
      <c r="F36" s="344">
        <f t="shared" si="6"/>
        <v>29.668429317156544</v>
      </c>
      <c r="G36" s="344">
        <f t="shared" si="6"/>
        <v>29.042527615072665</v>
      </c>
      <c r="H36" s="344">
        <f t="shared" si="6"/>
        <v>27.23552936067993</v>
      </c>
      <c r="I36" s="344">
        <f t="shared" si="6"/>
        <v>25.847240732024662</v>
      </c>
      <c r="J36" s="344">
        <f t="shared" si="6"/>
        <v>27.252915675471087</v>
      </c>
      <c r="K36" s="344">
        <f t="shared" si="6"/>
        <v>28.601577133600898</v>
      </c>
      <c r="L36" s="344">
        <f t="shared" si="6"/>
        <v>28.208621376604405</v>
      </c>
      <c r="M36" s="344">
        <f t="shared" si="6"/>
        <v>26.045680372108169</v>
      </c>
      <c r="N36" s="344">
        <f t="shared" si="6"/>
        <v>25.856605727825045</v>
      </c>
      <c r="O36" s="344">
        <f t="shared" si="6"/>
        <v>26.491190355758473</v>
      </c>
      <c r="P36" s="344">
        <f t="shared" si="6"/>
        <v>24.81819220777188</v>
      </c>
      <c r="Q36" s="344">
        <f t="shared" si="6"/>
        <v>23.987117146307217</v>
      </c>
      <c r="R36" s="344">
        <f t="shared" si="6"/>
        <v>23.737952645081471</v>
      </c>
      <c r="S36" s="344">
        <f t="shared" si="6"/>
        <v>23.500397149372763</v>
      </c>
      <c r="T36" s="344">
        <f t="shared" si="6"/>
        <v>23.003544119985051</v>
      </c>
      <c r="U36" s="344">
        <f t="shared" si="6"/>
        <v>22.716965646440059</v>
      </c>
      <c r="V36" s="344">
        <f t="shared" si="6"/>
        <v>22.967783633906759</v>
      </c>
      <c r="W36" s="344">
        <f t="shared" si="6"/>
        <v>22.928936075544868</v>
      </c>
      <c r="X36" s="344">
        <f t="shared" si="6"/>
        <v>21.73929982877004</v>
      </c>
      <c r="Y36" s="344">
        <f t="shared" si="6"/>
        <v>20.779062437262571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14.324151936206986</v>
      </c>
      <c r="C37" s="344">
        <f>IF(MAE_ued!C$5=0,"",MAE_ued!C$5/C$5*1000)</f>
        <v>14.983351452717086</v>
      </c>
      <c r="D37" s="344">
        <f>IF(MAE_ued!D$5=0,"",MAE_ued!D$5/D$5*1000)</f>
        <v>15.194320987169785</v>
      </c>
      <c r="E37" s="344">
        <f>IF(MAE_ued!E$5=0,"",MAE_ued!E$5/E$5*1000)</f>
        <v>16.861182796445149</v>
      </c>
      <c r="F37" s="344">
        <f>IF(MAE_ued!F$5=0,"",MAE_ued!F$5/F$5*1000)</f>
        <v>16.521929013827418</v>
      </c>
      <c r="G37" s="344">
        <f>IF(MAE_ued!G$5=0,"",MAE_ued!G$5/G$5*1000)</f>
        <v>16.206696348471134</v>
      </c>
      <c r="H37" s="344">
        <f>IF(MAE_ued!H$5=0,"",MAE_ued!H$5/H$5*1000)</f>
        <v>15.223743548443597</v>
      </c>
      <c r="I37" s="344">
        <f>IF(MAE_ued!I$5=0,"",MAE_ued!I$5/I$5*1000)</f>
        <v>14.400033283589192</v>
      </c>
      <c r="J37" s="344">
        <f>IF(MAE_ued!J$5=0,"",MAE_ued!J$5/J$5*1000)</f>
        <v>15.237645559017405</v>
      </c>
      <c r="K37" s="344">
        <f>IF(MAE_ued!K$5=0,"",MAE_ued!K$5/K$5*1000)</f>
        <v>15.911347523059991</v>
      </c>
      <c r="L37" s="344">
        <f>IF(MAE_ued!L$5=0,"",MAE_ued!L$5/L$5*1000)</f>
        <v>15.656187618420372</v>
      </c>
      <c r="M37" s="344">
        <f>IF(MAE_ued!M$5=0,"",MAE_ued!M$5/M$5*1000)</f>
        <v>14.493231269446671</v>
      </c>
      <c r="N37" s="344">
        <f>IF(MAE_ued!N$5=0,"",MAE_ued!N$5/N$5*1000)</f>
        <v>14.331600064621801</v>
      </c>
      <c r="O37" s="344">
        <f>IF(MAE_ued!O$5=0,"",MAE_ued!O$5/O$5*1000)</f>
        <v>14.676122375444031</v>
      </c>
      <c r="P37" s="344">
        <f>IF(MAE_ued!P$5=0,"",MAE_ued!P$5/P$5*1000)</f>
        <v>13.848301217184755</v>
      </c>
      <c r="Q37" s="344">
        <f>IF(MAE_ued!Q$5=0,"",MAE_ued!Q$5/Q$5*1000)</f>
        <v>13.372457248539545</v>
      </c>
      <c r="R37" s="344">
        <f>IF(MAE_ued!R$5=0,"",MAE_ued!R$5/R$5*1000)</f>
        <v>13.23139060126238</v>
      </c>
      <c r="S37" s="344">
        <f>IF(MAE_ued!S$5=0,"",MAE_ued!S$5/S$5*1000)</f>
        <v>13.102688762103908</v>
      </c>
      <c r="T37" s="344">
        <f>IF(MAE_ued!T$5=0,"",MAE_ued!T$5/T$5*1000)</f>
        <v>12.866645901300547</v>
      </c>
      <c r="U37" s="344">
        <f>IF(MAE_ued!U$5=0,"",MAE_ued!U$5/U$5*1000)</f>
        <v>12.72970346617404</v>
      </c>
      <c r="V37" s="344">
        <f>IF(MAE_ued!V$5=0,"",MAE_ued!V$5/V$5*1000)</f>
        <v>12.873669926635673</v>
      </c>
      <c r="W37" s="344">
        <f>IF(MAE_ued!W$5=0,"",MAE_ued!W$5/W$5*1000)</f>
        <v>12.849183066945919</v>
      </c>
      <c r="X37" s="344">
        <f>IF(MAE_ued!X$5=0,"",MAE_ued!X$5/X$5*1000)</f>
        <v>12.289379494842512</v>
      </c>
      <c r="Y37" s="344">
        <f>IF(MAE_ued!Y$5=0,"",MAE_ued!Y$5/Y$5*1000)</f>
        <v>11.749341580022719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1.3142513624104377</v>
      </c>
      <c r="C38" s="345">
        <f t="shared" si="7"/>
        <v>1.3121002989479924</v>
      </c>
      <c r="D38" s="345">
        <f t="shared" si="7"/>
        <v>1.2716064950422949</v>
      </c>
      <c r="E38" s="345">
        <f t="shared" si="7"/>
        <v>1.2606366577418078</v>
      </c>
      <c r="F38" s="345">
        <f t="shared" si="7"/>
        <v>1.238095525448826</v>
      </c>
      <c r="G38" s="345">
        <f t="shared" si="7"/>
        <v>1.212669162281375</v>
      </c>
      <c r="H38" s="345">
        <f t="shared" si="7"/>
        <v>1.1829544528279945</v>
      </c>
      <c r="I38" s="345">
        <f t="shared" si="7"/>
        <v>1.21459997749816</v>
      </c>
      <c r="J38" s="345">
        <f t="shared" si="7"/>
        <v>1.1585953041284218</v>
      </c>
      <c r="K38" s="345">
        <f t="shared" si="7"/>
        <v>1.2421826722164795</v>
      </c>
      <c r="L38" s="345">
        <f t="shared" si="7"/>
        <v>1.2749747365937478</v>
      </c>
      <c r="M38" s="345">
        <f t="shared" si="7"/>
        <v>1.225479214002873</v>
      </c>
      <c r="N38" s="345">
        <f t="shared" si="7"/>
        <v>1.2817740981559209</v>
      </c>
      <c r="O38" s="345">
        <f t="shared" si="7"/>
        <v>1.2906165569022534</v>
      </c>
      <c r="P38" s="345">
        <f t="shared" si="7"/>
        <v>1.179269457091602</v>
      </c>
      <c r="Q38" s="345">
        <f t="shared" si="7"/>
        <v>1.1934976391438505</v>
      </c>
      <c r="R38" s="345">
        <f t="shared" si="7"/>
        <v>1.1955808592005066</v>
      </c>
      <c r="S38" s="345">
        <f t="shared" si="7"/>
        <v>1.189326223903634</v>
      </c>
      <c r="T38" s="345">
        <f t="shared" si="7"/>
        <v>1.1402281534485257</v>
      </c>
      <c r="U38" s="345">
        <f t="shared" si="7"/>
        <v>1.1123711356236765</v>
      </c>
      <c r="V38" s="345">
        <f t="shared" si="7"/>
        <v>1.1074984396450631</v>
      </c>
      <c r="W38" s="345">
        <f t="shared" si="7"/>
        <v>1.1102194650458501</v>
      </c>
      <c r="X38" s="345">
        <f t="shared" si="7"/>
        <v>0.97358878269823923</v>
      </c>
      <c r="Y38" s="345">
        <f t="shared" si="7"/>
        <v>0.96478813473957792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NL: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713.29974204643156</v>
      </c>
      <c r="C5" s="223">
        <v>709.24668959587257</v>
      </c>
      <c r="D5" s="223">
        <v>706.69355116079134</v>
      </c>
      <c r="E5" s="223">
        <v>653.46680997420469</v>
      </c>
      <c r="F5" s="223">
        <v>655.79312123817704</v>
      </c>
      <c r="G5" s="223">
        <v>669.66766981943226</v>
      </c>
      <c r="H5" s="223">
        <v>641.96878761822859</v>
      </c>
      <c r="I5" s="223">
        <v>592.10713671539122</v>
      </c>
      <c r="J5" s="223">
        <v>612.28718830610489</v>
      </c>
      <c r="K5" s="223">
        <v>648.47944969905393</v>
      </c>
      <c r="L5" s="223">
        <v>656.18211521926082</v>
      </c>
      <c r="M5" s="223">
        <v>515.16809974204648</v>
      </c>
      <c r="N5" s="223">
        <v>537.78667239896822</v>
      </c>
      <c r="O5" s="223">
        <v>514.24591573516784</v>
      </c>
      <c r="P5" s="223">
        <v>494.28804815133282</v>
      </c>
      <c r="Q5" s="223">
        <v>504.49785038693039</v>
      </c>
      <c r="R5" s="223">
        <v>526.3661220980224</v>
      </c>
      <c r="S5" s="223">
        <v>536.97334479793631</v>
      </c>
      <c r="T5" s="223">
        <v>524.97196904557177</v>
      </c>
      <c r="U5" s="223">
        <v>522.40782459157356</v>
      </c>
      <c r="V5" s="223">
        <v>496.93396388650018</v>
      </c>
      <c r="W5" s="223">
        <v>524.65090283748918</v>
      </c>
      <c r="X5" s="223">
        <v>457.77747205502999</v>
      </c>
      <c r="Y5" s="223">
        <v>453.98435081685301</v>
      </c>
      <c r="DA5" s="89" t="s">
        <v>2528</v>
      </c>
    </row>
    <row r="6" spans="1:105" ht="12" customHeight="1" x14ac:dyDescent="0.25">
      <c r="A6" s="55" t="s">
        <v>91</v>
      </c>
      <c r="B6" s="259">
        <v>14.91251136045306</v>
      </c>
      <c r="C6" s="259">
        <v>14.79645029139424</v>
      </c>
      <c r="D6" s="259">
        <v>15.01716188200956</v>
      </c>
      <c r="E6" s="259">
        <v>13.834466299009</v>
      </c>
      <c r="F6" s="259">
        <v>14.04010004624519</v>
      </c>
      <c r="G6" s="259">
        <v>14.404235578474511</v>
      </c>
      <c r="H6" s="259">
        <v>14.02384499397821</v>
      </c>
      <c r="I6" s="259">
        <v>13.00828629572608</v>
      </c>
      <c r="J6" s="259">
        <v>13.75049554362371</v>
      </c>
      <c r="K6" s="259">
        <v>14.018007109164129</v>
      </c>
      <c r="L6" s="259">
        <v>14.03389180415145</v>
      </c>
      <c r="M6" s="259">
        <v>11.35780481406916</v>
      </c>
      <c r="N6" s="259">
        <v>11.630120976189581</v>
      </c>
      <c r="O6" s="259">
        <v>11.051296012551759</v>
      </c>
      <c r="P6" s="259">
        <v>11.104826368880889</v>
      </c>
      <c r="Q6" s="259">
        <v>11.26420130744577</v>
      </c>
      <c r="R6" s="259">
        <v>11.748868145964</v>
      </c>
      <c r="S6" s="259">
        <v>12.030657307933319</v>
      </c>
      <c r="T6" s="259">
        <v>11.967196509065911</v>
      </c>
      <c r="U6" s="259">
        <v>12.00519638807998</v>
      </c>
      <c r="V6" s="259">
        <v>11.42088882476051</v>
      </c>
      <c r="W6" s="259">
        <v>12.035841086560371</v>
      </c>
      <c r="X6" s="259">
        <v>10.942096064793519</v>
      </c>
      <c r="Y6" s="259">
        <v>10.898029151527069</v>
      </c>
      <c r="DA6" s="67" t="s">
        <v>2545</v>
      </c>
    </row>
    <row r="7" spans="1:105" ht="12" customHeight="1" x14ac:dyDescent="0.25">
      <c r="A7" s="173" t="s">
        <v>92</v>
      </c>
      <c r="B7" s="224">
        <v>20.28101545021617</v>
      </c>
      <c r="C7" s="224">
        <v>20.123172396296159</v>
      </c>
      <c r="D7" s="224">
        <v>20.423340159533009</v>
      </c>
      <c r="E7" s="224">
        <v>18.814874166652238</v>
      </c>
      <c r="F7" s="224">
        <v>19.094536062893461</v>
      </c>
      <c r="G7" s="224">
        <v>19.589760386725331</v>
      </c>
      <c r="H7" s="224">
        <v>19.072429191810372</v>
      </c>
      <c r="I7" s="224">
        <v>17.691269362187469</v>
      </c>
      <c r="J7" s="224">
        <v>18.70067393932824</v>
      </c>
      <c r="K7" s="224">
        <v>19.064489668463221</v>
      </c>
      <c r="L7" s="224">
        <v>19.086092853645969</v>
      </c>
      <c r="M7" s="224">
        <v>15.44661454713405</v>
      </c>
      <c r="N7" s="224">
        <v>15.816964527617831</v>
      </c>
      <c r="O7" s="224">
        <v>15.02976257707039</v>
      </c>
      <c r="P7" s="224">
        <v>15.102563861678011</v>
      </c>
      <c r="Q7" s="224">
        <v>15.319313778126251</v>
      </c>
      <c r="R7" s="224">
        <v>15.978460678511039</v>
      </c>
      <c r="S7" s="224">
        <v>16.361693938789319</v>
      </c>
      <c r="T7" s="224">
        <v>16.275387252329629</v>
      </c>
      <c r="U7" s="224">
        <v>16.32706708778877</v>
      </c>
      <c r="V7" s="224">
        <v>15.53240880167429</v>
      </c>
      <c r="W7" s="224">
        <v>16.3687438777221</v>
      </c>
      <c r="X7" s="224">
        <v>14.88125064811919</v>
      </c>
      <c r="Y7" s="224">
        <v>14.82131964607682</v>
      </c>
      <c r="DA7" s="177" t="s">
        <v>2546</v>
      </c>
    </row>
    <row r="8" spans="1:105" ht="12" customHeight="1" x14ac:dyDescent="0.25">
      <c r="A8" s="173" t="s">
        <v>93</v>
      </c>
      <c r="B8" s="224">
        <v>25.05301908556115</v>
      </c>
      <c r="C8" s="224">
        <v>24.858036489542322</v>
      </c>
      <c r="D8" s="224">
        <v>25.228831961776059</v>
      </c>
      <c r="E8" s="224">
        <v>23.241903382335121</v>
      </c>
      <c r="F8" s="224">
        <v>23.58736807769192</v>
      </c>
      <c r="G8" s="224">
        <v>24.199115771837182</v>
      </c>
      <c r="H8" s="224">
        <v>23.560059589883391</v>
      </c>
      <c r="I8" s="224">
        <v>21.853920976819829</v>
      </c>
      <c r="J8" s="224">
        <v>23.10083251328783</v>
      </c>
      <c r="K8" s="224">
        <v>23.55025194339574</v>
      </c>
      <c r="L8" s="224">
        <v>23.576938230974442</v>
      </c>
      <c r="M8" s="224">
        <v>19.081112087636178</v>
      </c>
      <c r="N8" s="224">
        <v>19.538603239998501</v>
      </c>
      <c r="O8" s="224">
        <v>18.566177301086949</v>
      </c>
      <c r="P8" s="224">
        <v>18.656108299719889</v>
      </c>
      <c r="Q8" s="224">
        <v>18.923858196508888</v>
      </c>
      <c r="R8" s="224">
        <v>19.73809848521952</v>
      </c>
      <c r="S8" s="224">
        <v>20.211504277327979</v>
      </c>
      <c r="T8" s="224">
        <v>20.104890135230718</v>
      </c>
      <c r="U8" s="224">
        <v>20.168729931974362</v>
      </c>
      <c r="V8" s="224">
        <v>19.18709322559765</v>
      </c>
      <c r="W8" s="224">
        <v>20.220213025421419</v>
      </c>
      <c r="X8" s="224">
        <v>18.38272138885311</v>
      </c>
      <c r="Y8" s="224">
        <v>18.308688974565481</v>
      </c>
      <c r="DA8" s="177" t="s">
        <v>2547</v>
      </c>
    </row>
    <row r="9" spans="1:105" ht="12" customHeight="1" x14ac:dyDescent="0.25">
      <c r="A9" s="173" t="s">
        <v>94</v>
      </c>
      <c r="B9" s="224">
        <v>15.50901181487119</v>
      </c>
      <c r="C9" s="224">
        <v>15.38830830305</v>
      </c>
      <c r="D9" s="224">
        <v>15.61784835728994</v>
      </c>
      <c r="E9" s="224">
        <v>14.38784495096936</v>
      </c>
      <c r="F9" s="224">
        <v>14.601704048095</v>
      </c>
      <c r="G9" s="224">
        <v>14.980405001613491</v>
      </c>
      <c r="H9" s="224">
        <v>14.58479879373734</v>
      </c>
      <c r="I9" s="224">
        <v>13.528617747555129</v>
      </c>
      <c r="J9" s="224">
        <v>14.300515365368661</v>
      </c>
      <c r="K9" s="224">
        <v>14.57872739353069</v>
      </c>
      <c r="L9" s="224">
        <v>14.5952474763175</v>
      </c>
      <c r="M9" s="224">
        <v>11.812117006631921</v>
      </c>
      <c r="N9" s="224">
        <v>12.095325815237169</v>
      </c>
      <c r="O9" s="224">
        <v>11.49334785305382</v>
      </c>
      <c r="P9" s="224">
        <v>11.549019423636119</v>
      </c>
      <c r="Q9" s="224">
        <v>11.714769359743601</v>
      </c>
      <c r="R9" s="224">
        <v>12.21882287180256</v>
      </c>
      <c r="S9" s="224">
        <v>12.511883600250661</v>
      </c>
      <c r="T9" s="224">
        <v>12.445884369428541</v>
      </c>
      <c r="U9" s="224">
        <v>12.48540424360317</v>
      </c>
      <c r="V9" s="224">
        <v>11.87772437775093</v>
      </c>
      <c r="W9" s="224">
        <v>12.51727473002278</v>
      </c>
      <c r="X9" s="224">
        <v>11.379779907385259</v>
      </c>
      <c r="Y9" s="224">
        <v>11.33395031758816</v>
      </c>
      <c r="DA9" s="177" t="s">
        <v>2548</v>
      </c>
    </row>
    <row r="10" spans="1:105" ht="12" customHeight="1" x14ac:dyDescent="0.25">
      <c r="A10" s="56" t="s">
        <v>95</v>
      </c>
      <c r="B10" s="260">
        <v>20.013027840136129</v>
      </c>
      <c r="C10" s="260">
        <v>19.892110366863911</v>
      </c>
      <c r="D10" s="260">
        <v>19.696351893700239</v>
      </c>
      <c r="E10" s="260">
        <v>18.183354445882919</v>
      </c>
      <c r="F10" s="260">
        <v>18.17486186981445</v>
      </c>
      <c r="G10" s="260">
        <v>18.4754145808283</v>
      </c>
      <c r="H10" s="260">
        <v>17.643293721734839</v>
      </c>
      <c r="I10" s="260">
        <v>16.35918224480012</v>
      </c>
      <c r="J10" s="260">
        <v>16.78904181196722</v>
      </c>
      <c r="K10" s="260">
        <v>17.986458641494341</v>
      </c>
      <c r="L10" s="260">
        <v>18.285798095079191</v>
      </c>
      <c r="M10" s="260">
        <v>14.275942042521731</v>
      </c>
      <c r="N10" s="260">
        <v>15.014628934564319</v>
      </c>
      <c r="O10" s="260">
        <v>14.37831069602947</v>
      </c>
      <c r="P10" s="260">
        <v>13.59531019859101</v>
      </c>
      <c r="Q10" s="260">
        <v>13.927656773154601</v>
      </c>
      <c r="R10" s="260">
        <v>14.53816729868714</v>
      </c>
      <c r="S10" s="260">
        <v>14.82337168342376</v>
      </c>
      <c r="T10" s="260">
        <v>14.40247386465853</v>
      </c>
      <c r="U10" s="260">
        <v>14.29484204051721</v>
      </c>
      <c r="V10" s="260">
        <v>13.5846210552643</v>
      </c>
      <c r="W10" s="260">
        <v>14.346332959021289</v>
      </c>
      <c r="X10" s="260">
        <v>12.37987756140271</v>
      </c>
      <c r="Y10" s="260">
        <v>12.28151534422093</v>
      </c>
      <c r="DA10" s="68" t="s">
        <v>2549</v>
      </c>
    </row>
    <row r="11" spans="1:105" ht="12" customHeight="1" x14ac:dyDescent="0.25">
      <c r="A11" s="37" t="s">
        <v>159</v>
      </c>
      <c r="B11" s="226">
        <v>0.21530941132360809</v>
      </c>
      <c r="C11" s="226">
        <v>0.25874980868482389</v>
      </c>
      <c r="D11" s="226">
        <v>0.2130561427531103</v>
      </c>
      <c r="E11" s="226">
        <v>0.1713892762253568</v>
      </c>
      <c r="F11" s="226">
        <v>0.17048631646106319</v>
      </c>
      <c r="G11" s="226">
        <v>0.21337205189417521</v>
      </c>
      <c r="H11" s="226">
        <v>0.1685020247968583</v>
      </c>
      <c r="I11" s="226">
        <v>8.3236854372999228E-2</v>
      </c>
      <c r="J11" s="226">
        <v>8.2025721202082111E-2</v>
      </c>
      <c r="K11" s="226">
        <v>8.46006443652772E-2</v>
      </c>
      <c r="L11" s="226">
        <v>0.1277762061484938</v>
      </c>
      <c r="M11" s="226">
        <v>0.16457853273231501</v>
      </c>
      <c r="N11" s="226">
        <v>0.29225508112899429</v>
      </c>
      <c r="O11" s="226">
        <v>0.16821169182736201</v>
      </c>
      <c r="P11" s="226">
        <v>0.16315194359187399</v>
      </c>
      <c r="Q11" s="226">
        <v>7.035428220107745E-2</v>
      </c>
      <c r="R11" s="226">
        <v>4.9509522604154699E-2</v>
      </c>
      <c r="S11" s="226">
        <v>8.3258792296649453E-2</v>
      </c>
      <c r="T11" s="226">
        <v>5.1471921087015343E-2</v>
      </c>
      <c r="U11" s="226">
        <v>3.1780135484331958E-2</v>
      </c>
      <c r="V11" s="226">
        <v>0.1233367933373149</v>
      </c>
      <c r="W11" s="226">
        <v>6.4470010987179832E-2</v>
      </c>
      <c r="X11" s="226">
        <v>6.0675964665591872E-2</v>
      </c>
      <c r="Y11" s="226">
        <v>6.6293527492757506E-2</v>
      </c>
      <c r="DA11" s="69" t="s">
        <v>2550</v>
      </c>
    </row>
    <row r="12" spans="1:105" ht="12" customHeight="1" x14ac:dyDescent="0.25">
      <c r="A12" s="37" t="s">
        <v>35</v>
      </c>
      <c r="B12" s="226">
        <v>14.128749367355571</v>
      </c>
      <c r="C12" s="226">
        <v>14.026564422644309</v>
      </c>
      <c r="D12" s="226">
        <v>13.433938543921601</v>
      </c>
      <c r="E12" s="226">
        <v>12.44708263334164</v>
      </c>
      <c r="F12" s="226">
        <v>12.128518158555449</v>
      </c>
      <c r="G12" s="226">
        <v>12.061301122618261</v>
      </c>
      <c r="H12" s="226">
        <v>11.13599156212725</v>
      </c>
      <c r="I12" s="226">
        <v>10.45123604856642</v>
      </c>
      <c r="J12" s="226">
        <v>10.03210928558819</v>
      </c>
      <c r="K12" s="226">
        <v>11.931898837702519</v>
      </c>
      <c r="L12" s="226">
        <v>12.41862108228006</v>
      </c>
      <c r="M12" s="226">
        <v>9.0609792669139786</v>
      </c>
      <c r="N12" s="226">
        <v>9.9020864963577608</v>
      </c>
      <c r="O12" s="226">
        <v>9.7117194612617279</v>
      </c>
      <c r="P12" s="226">
        <v>8.1107199469453821</v>
      </c>
      <c r="Q12" s="226">
        <v>8.6273320393246102</v>
      </c>
      <c r="R12" s="226">
        <v>9.0493376387796971</v>
      </c>
      <c r="S12" s="226">
        <v>9.1139786455695884</v>
      </c>
      <c r="T12" s="226">
        <v>8.3699883827011803</v>
      </c>
      <c r="U12" s="226">
        <v>8.0799809539202219</v>
      </c>
      <c r="V12" s="226">
        <v>7.5488699452417851</v>
      </c>
      <c r="W12" s="226">
        <v>8.0840512890937823</v>
      </c>
      <c r="X12" s="226">
        <v>5.7213572365243062</v>
      </c>
      <c r="Y12" s="226">
        <v>5.5818589581249194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2553</v>
      </c>
    </row>
    <row r="15" spans="1:105" ht="12" customHeight="1" x14ac:dyDescent="0.25">
      <c r="A15" s="37" t="s">
        <v>40</v>
      </c>
      <c r="B15" s="226">
        <v>5.6689690614569486</v>
      </c>
      <c r="C15" s="226">
        <v>5.6067961355347746</v>
      </c>
      <c r="D15" s="226">
        <v>6.0493572070255279</v>
      </c>
      <c r="E15" s="226">
        <v>5.5648825363159302</v>
      </c>
      <c r="F15" s="226">
        <v>5.8758573947979382</v>
      </c>
      <c r="G15" s="226">
        <v>6.2007414063158608</v>
      </c>
      <c r="H15" s="226">
        <v>6.3388001348107323</v>
      </c>
      <c r="I15" s="226">
        <v>5.8247093418607037</v>
      </c>
      <c r="J15" s="226">
        <v>6.6749068051769438</v>
      </c>
      <c r="K15" s="226">
        <v>5.9699591594265398</v>
      </c>
      <c r="L15" s="226">
        <v>5.7394008066506359</v>
      </c>
      <c r="M15" s="226">
        <v>5.0503842428754382</v>
      </c>
      <c r="N15" s="226">
        <v>4.8202873570775644</v>
      </c>
      <c r="O15" s="226">
        <v>4.4983795429403797</v>
      </c>
      <c r="P15" s="226">
        <v>5.3214383080537528</v>
      </c>
      <c r="Q15" s="226">
        <v>5.2299704516289172</v>
      </c>
      <c r="R15" s="226">
        <v>5.4393201373032927</v>
      </c>
      <c r="S15" s="226">
        <v>5.6261342455575223</v>
      </c>
      <c r="T15" s="226">
        <v>5.9810135608703341</v>
      </c>
      <c r="U15" s="226">
        <v>6.1830809511126512</v>
      </c>
      <c r="V15" s="226">
        <v>5.912414316685199</v>
      </c>
      <c r="W15" s="226">
        <v>6.1978116589403234</v>
      </c>
      <c r="X15" s="226">
        <v>6.5978443602128083</v>
      </c>
      <c r="Y15" s="226">
        <v>6.6333628586032516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129.91743959275217</v>
      </c>
      <c r="C16" s="261">
        <f t="shared" si="0"/>
        <v>129.07756932906588</v>
      </c>
      <c r="D16" s="261">
        <f t="shared" si="0"/>
        <v>127.75937884500198</v>
      </c>
      <c r="E16" s="261">
        <f t="shared" si="0"/>
        <v>117.90704676218141</v>
      </c>
      <c r="F16" s="261">
        <f t="shared" si="0"/>
        <v>117.90273237782334</v>
      </c>
      <c r="G16" s="261">
        <f t="shared" si="0"/>
        <v>119.85108075495467</v>
      </c>
      <c r="H16" s="261">
        <f t="shared" si="0"/>
        <v>114.45493127854752</v>
      </c>
      <c r="I16" s="261">
        <f t="shared" si="0"/>
        <v>106.2260306939713</v>
      </c>
      <c r="J16" s="261">
        <f t="shared" si="0"/>
        <v>109.05055435353837</v>
      </c>
      <c r="K16" s="261">
        <f t="shared" si="0"/>
        <v>116.77922018549643</v>
      </c>
      <c r="L16" s="261">
        <f t="shared" si="0"/>
        <v>118.77229665601904</v>
      </c>
      <c r="M16" s="261">
        <f t="shared" si="0"/>
        <v>92.576778305044172</v>
      </c>
      <c r="N16" s="261">
        <f t="shared" si="0"/>
        <v>97.41484637328449</v>
      </c>
      <c r="O16" s="261">
        <f t="shared" si="0"/>
        <v>93.341165479613522</v>
      </c>
      <c r="P16" s="261">
        <f t="shared" si="0"/>
        <v>88.301793781030327</v>
      </c>
      <c r="Q16" s="261">
        <f t="shared" si="0"/>
        <v>90.344952130346769</v>
      </c>
      <c r="R16" s="261">
        <f t="shared" si="0"/>
        <v>94.297466475995407</v>
      </c>
      <c r="S16" s="261">
        <f t="shared" si="0"/>
        <v>96.126832046566435</v>
      </c>
      <c r="T16" s="261">
        <f t="shared" si="0"/>
        <v>93.439816626866701</v>
      </c>
      <c r="U16" s="261">
        <f t="shared" si="0"/>
        <v>92.713825227211331</v>
      </c>
      <c r="V16" s="261">
        <f t="shared" si="0"/>
        <v>88.108961360479768</v>
      </c>
      <c r="W16" s="261">
        <f t="shared" si="0"/>
        <v>93.077548379127307</v>
      </c>
      <c r="X16" s="261">
        <f t="shared" si="0"/>
        <v>80.33006315392322</v>
      </c>
      <c r="Y16" s="261">
        <f t="shared" si="0"/>
        <v>79.67506112010949</v>
      </c>
      <c r="DA16" s="70"/>
    </row>
    <row r="17" spans="1:105" ht="12" customHeight="1" x14ac:dyDescent="0.25">
      <c r="A17" s="60" t="s">
        <v>2556</v>
      </c>
      <c r="B17" s="329">
        <v>93.452021515601018</v>
      </c>
      <c r="C17" s="329">
        <v>92.937063994863593</v>
      </c>
      <c r="D17" s="329">
        <v>88.696837116088062</v>
      </c>
      <c r="E17" s="329">
        <v>81.915252746034099</v>
      </c>
      <c r="F17" s="329">
        <v>79.979839177395078</v>
      </c>
      <c r="G17" s="329">
        <v>79.828777177608558</v>
      </c>
      <c r="H17" s="329">
        <v>73.547680569861242</v>
      </c>
      <c r="I17" s="329">
        <v>68.820093990670543</v>
      </c>
      <c r="J17" s="329">
        <v>66.264134188979057</v>
      </c>
      <c r="K17" s="329">
        <v>78.412293845980329</v>
      </c>
      <c r="L17" s="329">
        <v>81.9608257400144</v>
      </c>
      <c r="M17" s="329">
        <v>59.92852161068646</v>
      </c>
      <c r="N17" s="329">
        <v>66.329335733996075</v>
      </c>
      <c r="O17" s="329">
        <v>64.415377848217517</v>
      </c>
      <c r="P17" s="329">
        <v>54.184923764503758</v>
      </c>
      <c r="Q17" s="329">
        <v>56.589264183910181</v>
      </c>
      <c r="R17" s="329">
        <v>59.175719916007608</v>
      </c>
      <c r="S17" s="329">
        <v>59.759179618422273</v>
      </c>
      <c r="T17" s="329">
        <v>54.875847211667782</v>
      </c>
      <c r="U17" s="329">
        <v>52.78531885470926</v>
      </c>
      <c r="V17" s="329">
        <v>49.931694360578099</v>
      </c>
      <c r="W17" s="329">
        <v>53.122681679155512</v>
      </c>
      <c r="X17" s="329">
        <v>37.866772613912957</v>
      </c>
      <c r="Y17" s="329">
        <v>36.932671739949242</v>
      </c>
      <c r="DA17" s="72" t="s">
        <v>2557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0.90942936464388269</v>
      </c>
      <c r="C19" s="230">
        <v>0.304230919209864</v>
      </c>
      <c r="D19" s="230">
        <v>0.30098372657507921</v>
      </c>
      <c r="E19" s="230">
        <v>0.30320814242230237</v>
      </c>
      <c r="F19" s="230">
        <v>0.60183494084401501</v>
      </c>
      <c r="G19" s="230">
        <v>0.60265502346387401</v>
      </c>
      <c r="H19" s="230">
        <v>0.59448068026592482</v>
      </c>
      <c r="I19" s="230">
        <v>1.1683360260218021</v>
      </c>
      <c r="J19" s="230">
        <v>1.432123401056878</v>
      </c>
      <c r="K19" s="230">
        <v>1.186279701586324</v>
      </c>
      <c r="L19" s="230">
        <v>1.4905197895311471</v>
      </c>
      <c r="M19" s="230">
        <v>0.28981597826141903</v>
      </c>
      <c r="N19" s="230">
        <v>0.58713198296654545</v>
      </c>
      <c r="O19" s="230">
        <v>0.88476918813446082</v>
      </c>
      <c r="P19" s="230">
        <v>1.139375647251951</v>
      </c>
      <c r="Q19" s="230">
        <v>0.45197085867388331</v>
      </c>
      <c r="R19" s="230">
        <v>0.42436939361986081</v>
      </c>
      <c r="S19" s="230">
        <v>0.30771261804872913</v>
      </c>
      <c r="T19" s="230">
        <v>0.57653250833491076</v>
      </c>
      <c r="U19" s="230">
        <v>0.40196710638390259</v>
      </c>
      <c r="V19" s="230">
        <v>0.39120726876753531</v>
      </c>
      <c r="W19" s="230">
        <v>0.59235319184538338</v>
      </c>
      <c r="X19" s="230">
        <v>0.65398881217550153</v>
      </c>
      <c r="Y19" s="230">
        <v>0.53853230195922253</v>
      </c>
      <c r="DA19" s="71" t="s">
        <v>2559</v>
      </c>
    </row>
    <row r="20" spans="1:105" ht="12" customHeight="1" x14ac:dyDescent="0.25">
      <c r="A20" s="59" t="s">
        <v>159</v>
      </c>
      <c r="B20" s="230">
        <v>1.38496922716365</v>
      </c>
      <c r="C20" s="230">
        <v>1.6678596144651461</v>
      </c>
      <c r="D20" s="230">
        <v>1.375768396885096</v>
      </c>
      <c r="E20" s="230">
        <v>1.108488361834024</v>
      </c>
      <c r="F20" s="230">
        <v>1.1003218657095479</v>
      </c>
      <c r="G20" s="230">
        <v>1.377196769910731</v>
      </c>
      <c r="H20" s="230">
        <v>1.087422607857973</v>
      </c>
      <c r="I20" s="230">
        <v>0.53454212447683214</v>
      </c>
      <c r="J20" s="230">
        <v>0.525788160657361</v>
      </c>
      <c r="K20" s="230">
        <v>0.54369998252215468</v>
      </c>
      <c r="L20" s="230">
        <v>0.81953330231655452</v>
      </c>
      <c r="M20" s="230">
        <v>1.0639194810979651</v>
      </c>
      <c r="N20" s="230">
        <v>1.884721337304138</v>
      </c>
      <c r="O20" s="230">
        <v>1.081646319184453</v>
      </c>
      <c r="P20" s="230">
        <v>1.046001725519095</v>
      </c>
      <c r="Q20" s="230">
        <v>0.45408615930811602</v>
      </c>
      <c r="R20" s="230">
        <v>0.31968350112063842</v>
      </c>
      <c r="S20" s="230">
        <v>0.53818957878982177</v>
      </c>
      <c r="T20" s="230">
        <v>0.33187712589843182</v>
      </c>
      <c r="U20" s="230">
        <v>0.2052267069181396</v>
      </c>
      <c r="V20" s="230">
        <v>0.79640252491477659</v>
      </c>
      <c r="W20" s="230">
        <v>0.41561293515958547</v>
      </c>
      <c r="X20" s="230">
        <v>0.39050650117295571</v>
      </c>
      <c r="Y20" s="230">
        <v>0.42716550049795449</v>
      </c>
      <c r="DA20" s="71" t="s">
        <v>2560</v>
      </c>
    </row>
    <row r="21" spans="1:105" ht="12" customHeight="1" x14ac:dyDescent="0.25">
      <c r="A21" s="59" t="s">
        <v>32</v>
      </c>
      <c r="B21" s="230">
        <v>0.27500440840955798</v>
      </c>
      <c r="C21" s="230">
        <v>0.55199712265112977</v>
      </c>
      <c r="D21" s="230">
        <v>0.27305270527031827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2561</v>
      </c>
    </row>
    <row r="22" spans="1:105" ht="12" customHeight="1" x14ac:dyDescent="0.25">
      <c r="A22" s="59" t="s">
        <v>35</v>
      </c>
      <c r="B22" s="230">
        <v>90.882618515383925</v>
      </c>
      <c r="C22" s="230">
        <v>90.412976338537447</v>
      </c>
      <c r="D22" s="230">
        <v>86.74703228735757</v>
      </c>
      <c r="E22" s="230">
        <v>80.503556241777773</v>
      </c>
      <c r="F22" s="230">
        <v>78.277682370841518</v>
      </c>
      <c r="G22" s="230">
        <v>77.848925384233951</v>
      </c>
      <c r="H22" s="230">
        <v>71.865777281737351</v>
      </c>
      <c r="I22" s="230">
        <v>67.117215840171909</v>
      </c>
      <c r="J22" s="230">
        <v>64.306222627264816</v>
      </c>
      <c r="K22" s="230">
        <v>76.682314161871858</v>
      </c>
      <c r="L22" s="230">
        <v>79.650772648166694</v>
      </c>
      <c r="M22" s="230">
        <v>58.574786151327068</v>
      </c>
      <c r="N22" s="230">
        <v>63.857482413725393</v>
      </c>
      <c r="O22" s="230">
        <v>62.448962340898603</v>
      </c>
      <c r="P22" s="230">
        <v>51.999546391732721</v>
      </c>
      <c r="Q22" s="230">
        <v>55.683207165928181</v>
      </c>
      <c r="R22" s="230">
        <v>58.43166702126711</v>
      </c>
      <c r="S22" s="230">
        <v>58.913277421583707</v>
      </c>
      <c r="T22" s="230">
        <v>53.967437577434438</v>
      </c>
      <c r="U22" s="230">
        <v>52.17812504140722</v>
      </c>
      <c r="V22" s="230">
        <v>48.744084566895793</v>
      </c>
      <c r="W22" s="230">
        <v>52.114715552150543</v>
      </c>
      <c r="X22" s="230">
        <v>36.822277300564501</v>
      </c>
      <c r="Y22" s="230">
        <v>35.966973937492057</v>
      </c>
      <c r="DA22" s="71" t="s">
        <v>2562</v>
      </c>
    </row>
    <row r="23" spans="1:105" ht="12" customHeight="1" x14ac:dyDescent="0.25">
      <c r="A23" s="60" t="s">
        <v>2563</v>
      </c>
      <c r="B23" s="329">
        <v>36.465418077151149</v>
      </c>
      <c r="C23" s="329">
        <v>36.140505334202281</v>
      </c>
      <c r="D23" s="329">
        <v>39.062541728913921</v>
      </c>
      <c r="E23" s="329">
        <v>35.991794016147317</v>
      </c>
      <c r="F23" s="329">
        <v>37.922893200428263</v>
      </c>
      <c r="G23" s="329">
        <v>40.022303577346108</v>
      </c>
      <c r="H23" s="329">
        <v>40.907250708686277</v>
      </c>
      <c r="I23" s="329">
        <v>37.40593670330076</v>
      </c>
      <c r="J23" s="329">
        <v>42.786420164559317</v>
      </c>
      <c r="K23" s="329">
        <v>38.366926339516098</v>
      </c>
      <c r="L23" s="329">
        <v>36.811470916004637</v>
      </c>
      <c r="M23" s="329">
        <v>32.648256694357713</v>
      </c>
      <c r="N23" s="329">
        <v>31.085510639288419</v>
      </c>
      <c r="O23" s="329">
        <v>28.925787631395998</v>
      </c>
      <c r="P23" s="329">
        <v>34.116870016526569</v>
      </c>
      <c r="Q23" s="329">
        <v>33.755687946436588</v>
      </c>
      <c r="R23" s="329">
        <v>35.121746559987798</v>
      </c>
      <c r="S23" s="329">
        <v>36.367652428144162</v>
      </c>
      <c r="T23" s="329">
        <v>38.563969415198919</v>
      </c>
      <c r="U23" s="329">
        <v>39.928506372502071</v>
      </c>
      <c r="V23" s="329">
        <v>38.177266999901668</v>
      </c>
      <c r="W23" s="329">
        <v>39.954866699971788</v>
      </c>
      <c r="X23" s="329">
        <v>42.463290540010263</v>
      </c>
      <c r="Y23" s="329">
        <v>42.742389380160247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64.941255590378745</v>
      </c>
      <c r="C24" s="261">
        <f t="shared" si="1"/>
        <v>64.532706154004728</v>
      </c>
      <c r="D24" s="261">
        <f t="shared" si="1"/>
        <v>64.117125106598053</v>
      </c>
      <c r="E24" s="261">
        <f t="shared" si="1"/>
        <v>59.215724208455846</v>
      </c>
      <c r="F24" s="261">
        <f t="shared" si="1"/>
        <v>59.30193226575161</v>
      </c>
      <c r="G24" s="261">
        <f t="shared" si="1"/>
        <v>60.368922341780141</v>
      </c>
      <c r="H24" s="261">
        <f t="shared" si="1"/>
        <v>57.73435746327511</v>
      </c>
      <c r="I24" s="261">
        <f t="shared" si="1"/>
        <v>53.472629230909789</v>
      </c>
      <c r="J24" s="261">
        <f t="shared" si="1"/>
        <v>54.948344573682832</v>
      </c>
      <c r="K24" s="261">
        <f t="shared" si="1"/>
        <v>58.715989010491739</v>
      </c>
      <c r="L24" s="261">
        <f t="shared" si="1"/>
        <v>59.57531428262768</v>
      </c>
      <c r="M24" s="261">
        <f t="shared" si="1"/>
        <v>46.586548045962871</v>
      </c>
      <c r="N24" s="261">
        <f t="shared" si="1"/>
        <v>48.851527239715388</v>
      </c>
      <c r="O24" s="261">
        <f t="shared" si="1"/>
        <v>46.779976725290879</v>
      </c>
      <c r="P24" s="261">
        <f t="shared" si="1"/>
        <v>44.433757156768699</v>
      </c>
      <c r="Q24" s="261">
        <f t="shared" si="1"/>
        <v>45.507189454175432</v>
      </c>
      <c r="R24" s="261">
        <f t="shared" si="1"/>
        <v>47.501818441325774</v>
      </c>
      <c r="S24" s="261">
        <f t="shared" si="1"/>
        <v>48.422011245222507</v>
      </c>
      <c r="T24" s="261">
        <f t="shared" si="1"/>
        <v>47.065518968792688</v>
      </c>
      <c r="U24" s="261">
        <f t="shared" si="1"/>
        <v>46.695191457323915</v>
      </c>
      <c r="V24" s="261">
        <f t="shared" si="1"/>
        <v>44.355466965621304</v>
      </c>
      <c r="W24" s="261">
        <f t="shared" si="1"/>
        <v>46.873518889367652</v>
      </c>
      <c r="X24" s="261">
        <f t="shared" si="1"/>
        <v>40.075237856680374</v>
      </c>
      <c r="Y24" s="261">
        <f t="shared" si="1"/>
        <v>39.687485696596703</v>
      </c>
      <c r="DA24" s="70"/>
    </row>
    <row r="25" spans="1:105" ht="12" customHeight="1" x14ac:dyDescent="0.25">
      <c r="A25" s="60" t="s">
        <v>2566</v>
      </c>
      <c r="B25" s="262">
        <v>49.730494002716611</v>
      </c>
      <c r="C25" s="262">
        <v>49.440326856782598</v>
      </c>
      <c r="D25" s="262">
        <v>48.799619986948287</v>
      </c>
      <c r="E25" s="262">
        <v>45.104568583466659</v>
      </c>
      <c r="F25" s="262">
        <v>44.981030218581509</v>
      </c>
      <c r="G25" s="262">
        <v>45.676602051736133</v>
      </c>
      <c r="H25" s="262">
        <v>43.430035569417328</v>
      </c>
      <c r="I25" s="262">
        <v>40.204177209269183</v>
      </c>
      <c r="J25" s="262">
        <v>40.922839119186648</v>
      </c>
      <c r="K25" s="262">
        <v>44.417621759144318</v>
      </c>
      <c r="L25" s="262">
        <v>45.260744642393199</v>
      </c>
      <c r="M25" s="262">
        <v>35.001587135612333</v>
      </c>
      <c r="N25" s="262">
        <v>36.988803844002007</v>
      </c>
      <c r="O25" s="262">
        <v>35.50765479248809</v>
      </c>
      <c r="P25" s="262">
        <v>33.10683426051019</v>
      </c>
      <c r="Q25" s="262">
        <v>34.017704120580738</v>
      </c>
      <c r="R25" s="262">
        <v>35.517972932442483</v>
      </c>
      <c r="S25" s="262">
        <v>36.150740791130502</v>
      </c>
      <c r="T25" s="262">
        <v>34.85897852954546</v>
      </c>
      <c r="U25" s="262">
        <v>34.449891141482333</v>
      </c>
      <c r="V25" s="262">
        <v>32.706160364365587</v>
      </c>
      <c r="W25" s="262">
        <v>34.596960981076073</v>
      </c>
      <c r="X25" s="262">
        <v>28.91429987059098</v>
      </c>
      <c r="Y25" s="262">
        <v>28.57149596203908</v>
      </c>
      <c r="DA25" s="72" t="s">
        <v>2567</v>
      </c>
    </row>
    <row r="26" spans="1:105" ht="12" customHeight="1" x14ac:dyDescent="0.25">
      <c r="A26" s="60" t="s">
        <v>2568</v>
      </c>
      <c r="B26" s="262">
        <v>15.21076158766213</v>
      </c>
      <c r="C26" s="262">
        <v>15.092379297222131</v>
      </c>
      <c r="D26" s="262">
        <v>15.317505119649759</v>
      </c>
      <c r="E26" s="262">
        <v>14.111155624989189</v>
      </c>
      <c r="F26" s="262">
        <v>14.320902047170099</v>
      </c>
      <c r="G26" s="262">
        <v>14.692320290044011</v>
      </c>
      <c r="H26" s="262">
        <v>14.304321893857781</v>
      </c>
      <c r="I26" s="262">
        <v>13.268452021640609</v>
      </c>
      <c r="J26" s="262">
        <v>14.02550545449618</v>
      </c>
      <c r="K26" s="262">
        <v>14.29836725134742</v>
      </c>
      <c r="L26" s="262">
        <v>14.314569640234479</v>
      </c>
      <c r="M26" s="262">
        <v>11.58496091035054</v>
      </c>
      <c r="N26" s="262">
        <v>11.862723395713379</v>
      </c>
      <c r="O26" s="262">
        <v>11.272321932802789</v>
      </c>
      <c r="P26" s="262">
        <v>11.326922896258511</v>
      </c>
      <c r="Q26" s="262">
        <v>11.48948533359469</v>
      </c>
      <c r="R26" s="262">
        <v>11.98384550888329</v>
      </c>
      <c r="S26" s="262">
        <v>12.271270454092001</v>
      </c>
      <c r="T26" s="262">
        <v>12.206540439247229</v>
      </c>
      <c r="U26" s="262">
        <v>12.245300315841581</v>
      </c>
      <c r="V26" s="262">
        <v>11.64930660125572</v>
      </c>
      <c r="W26" s="262">
        <v>12.276557908291579</v>
      </c>
      <c r="X26" s="262">
        <v>11.16093798608939</v>
      </c>
      <c r="Y26" s="262">
        <v>11.115989734557621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185.59634227536031</v>
      </c>
      <c r="C27" s="261">
        <f t="shared" si="2"/>
        <v>184.39652761295116</v>
      </c>
      <c r="D27" s="261">
        <f t="shared" si="2"/>
        <v>182.51339835000277</v>
      </c>
      <c r="E27" s="261">
        <f t="shared" si="2"/>
        <v>168.43863823168778</v>
      </c>
      <c r="F27" s="261">
        <f t="shared" si="2"/>
        <v>168.43247482546192</v>
      </c>
      <c r="G27" s="261">
        <f t="shared" si="2"/>
        <v>171.21582964993533</v>
      </c>
      <c r="H27" s="261">
        <f t="shared" si="2"/>
        <v>163.50704468363938</v>
      </c>
      <c r="I27" s="261">
        <f t="shared" si="2"/>
        <v>151.75147241995904</v>
      </c>
      <c r="J27" s="261">
        <f t="shared" si="2"/>
        <v>155.78650621934054</v>
      </c>
      <c r="K27" s="261">
        <f t="shared" si="2"/>
        <v>166.82745740785211</v>
      </c>
      <c r="L27" s="261">
        <f t="shared" si="2"/>
        <v>169.67470950859865</v>
      </c>
      <c r="M27" s="261">
        <f t="shared" si="2"/>
        <v>132.25254043577738</v>
      </c>
      <c r="N27" s="261">
        <f t="shared" si="2"/>
        <v>139.16406624754921</v>
      </c>
      <c r="O27" s="261">
        <f t="shared" si="2"/>
        <v>133.34452211373363</v>
      </c>
      <c r="P27" s="261">
        <f t="shared" si="2"/>
        <v>126.14541968718621</v>
      </c>
      <c r="Q27" s="261">
        <f t="shared" si="2"/>
        <v>129.06421732906685</v>
      </c>
      <c r="R27" s="261">
        <f t="shared" si="2"/>
        <v>134.7106663942792</v>
      </c>
      <c r="S27" s="261">
        <f t="shared" si="2"/>
        <v>137.3240457808092</v>
      </c>
      <c r="T27" s="261">
        <f t="shared" si="2"/>
        <v>133.48545232409529</v>
      </c>
      <c r="U27" s="261">
        <f t="shared" si="2"/>
        <v>132.44832175315904</v>
      </c>
      <c r="V27" s="261">
        <f t="shared" si="2"/>
        <v>125.86994480068537</v>
      </c>
      <c r="W27" s="261">
        <f t="shared" si="2"/>
        <v>132.96792625589615</v>
      </c>
      <c r="X27" s="261">
        <f t="shared" si="2"/>
        <v>114.75723307703318</v>
      </c>
      <c r="Y27" s="261">
        <f t="shared" si="2"/>
        <v>113.82151588587071</v>
      </c>
      <c r="DA27" s="70"/>
    </row>
    <row r="28" spans="1:105" ht="12" customHeight="1" x14ac:dyDescent="0.25">
      <c r="A28" s="60" t="s">
        <v>2571</v>
      </c>
      <c r="B28" s="329">
        <v>133.50288787943009</v>
      </c>
      <c r="C28" s="329">
        <v>132.76723427837649</v>
      </c>
      <c r="D28" s="329">
        <v>126.7097673086972</v>
      </c>
      <c r="E28" s="329">
        <v>117.0217896371916</v>
      </c>
      <c r="F28" s="329">
        <v>114.2569131105644</v>
      </c>
      <c r="G28" s="329">
        <v>114.0411102537266</v>
      </c>
      <c r="H28" s="329">
        <v>105.0681150998018</v>
      </c>
      <c r="I28" s="329">
        <v>98.31441998667222</v>
      </c>
      <c r="J28" s="329">
        <v>94.663048841398648</v>
      </c>
      <c r="K28" s="329">
        <v>112.01756263711481</v>
      </c>
      <c r="L28" s="329">
        <v>117.0868939143063</v>
      </c>
      <c r="M28" s="329">
        <v>85.612173729552069</v>
      </c>
      <c r="N28" s="329">
        <v>94.756193905708642</v>
      </c>
      <c r="O28" s="329">
        <v>92.021968354596481</v>
      </c>
      <c r="P28" s="329">
        <v>77.407033949291105</v>
      </c>
      <c r="Q28" s="329">
        <v>80.841805977014559</v>
      </c>
      <c r="R28" s="329">
        <v>84.536742737153745</v>
      </c>
      <c r="S28" s="329">
        <v>85.370256597746106</v>
      </c>
      <c r="T28" s="329">
        <v>78.394067445239699</v>
      </c>
      <c r="U28" s="329">
        <v>75.407598363870363</v>
      </c>
      <c r="V28" s="329">
        <v>71.330991943682989</v>
      </c>
      <c r="W28" s="329">
        <v>75.88954525593644</v>
      </c>
      <c r="X28" s="329">
        <v>54.095389448447101</v>
      </c>
      <c r="Y28" s="329">
        <v>52.760959628498917</v>
      </c>
      <c r="DA28" s="72" t="s">
        <v>2572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1.2991848066341189</v>
      </c>
      <c r="C30" s="230">
        <v>0.43461559887123419</v>
      </c>
      <c r="D30" s="230">
        <v>0.429976752250113</v>
      </c>
      <c r="E30" s="230">
        <v>0.43315448917471783</v>
      </c>
      <c r="F30" s="230">
        <v>0.8597642012057356</v>
      </c>
      <c r="G30" s="230">
        <v>0.86093574780553428</v>
      </c>
      <c r="H30" s="230">
        <v>0.8492581146656073</v>
      </c>
      <c r="I30" s="230">
        <v>1.6690514657454321</v>
      </c>
      <c r="J30" s="230">
        <v>2.045890572938398</v>
      </c>
      <c r="K30" s="230">
        <v>1.6946852879804619</v>
      </c>
      <c r="L30" s="230">
        <v>2.129313985044496</v>
      </c>
      <c r="M30" s="230">
        <v>0.41402282608774149</v>
      </c>
      <c r="N30" s="230">
        <v>0.83875997566649352</v>
      </c>
      <c r="O30" s="230">
        <v>1.26395598304923</v>
      </c>
      <c r="P30" s="230">
        <v>1.627679496074216</v>
      </c>
      <c r="Q30" s="230">
        <v>0.64567265524840467</v>
      </c>
      <c r="R30" s="230">
        <v>0.60624199088551534</v>
      </c>
      <c r="S30" s="230">
        <v>0.43958945435532748</v>
      </c>
      <c r="T30" s="230">
        <v>0.82361786904987255</v>
      </c>
      <c r="U30" s="230">
        <v>0.57423872340557536</v>
      </c>
      <c r="V30" s="230">
        <v>0.55886752681076468</v>
      </c>
      <c r="W30" s="230">
        <v>0.84621884549340487</v>
      </c>
      <c r="X30" s="230">
        <v>0.93426973167928806</v>
      </c>
      <c r="Y30" s="230">
        <v>0.76933185994174647</v>
      </c>
      <c r="DA30" s="71" t="s">
        <v>2574</v>
      </c>
    </row>
    <row r="31" spans="1:105" ht="12" customHeight="1" x14ac:dyDescent="0.25">
      <c r="A31" s="59" t="s">
        <v>159</v>
      </c>
      <c r="B31" s="230">
        <v>1.9785274673766431</v>
      </c>
      <c r="C31" s="230">
        <v>2.3826565920930651</v>
      </c>
      <c r="D31" s="230">
        <v>1.965383424121566</v>
      </c>
      <c r="E31" s="230">
        <v>1.583554802620035</v>
      </c>
      <c r="F31" s="230">
        <v>1.57188837958507</v>
      </c>
      <c r="G31" s="230">
        <v>1.96742395701533</v>
      </c>
      <c r="H31" s="230">
        <v>1.5534608683685329</v>
      </c>
      <c r="I31" s="230">
        <v>0.76363160639547456</v>
      </c>
      <c r="J31" s="230">
        <v>0.7511259437962301</v>
      </c>
      <c r="K31" s="230">
        <v>0.77671426074593519</v>
      </c>
      <c r="L31" s="230">
        <v>1.170761860452221</v>
      </c>
      <c r="M31" s="230">
        <v>1.519884972997092</v>
      </c>
      <c r="N31" s="230">
        <v>2.6924590532916248</v>
      </c>
      <c r="O31" s="230">
        <v>1.5452090274063619</v>
      </c>
      <c r="P31" s="230">
        <v>1.494288179312993</v>
      </c>
      <c r="Q31" s="230">
        <v>0.64869451329730887</v>
      </c>
      <c r="R31" s="230">
        <v>0.4566907158866263</v>
      </c>
      <c r="S31" s="230">
        <v>0.76884225541403139</v>
      </c>
      <c r="T31" s="230">
        <v>0.47411017985490272</v>
      </c>
      <c r="U31" s="230">
        <v>0.29318100988305662</v>
      </c>
      <c r="V31" s="230">
        <v>1.137717892735395</v>
      </c>
      <c r="W31" s="230">
        <v>0.5937327645136935</v>
      </c>
      <c r="X31" s="230">
        <v>0.55786643024707983</v>
      </c>
      <c r="Y31" s="230">
        <v>0.6102364292827922</v>
      </c>
      <c r="DA31" s="71" t="s">
        <v>2575</v>
      </c>
    </row>
    <row r="32" spans="1:105" ht="12" customHeight="1" x14ac:dyDescent="0.25">
      <c r="A32" s="59" t="s">
        <v>32</v>
      </c>
      <c r="B32" s="230">
        <v>0.39286344058508288</v>
      </c>
      <c r="C32" s="230">
        <v>0.78856731807304259</v>
      </c>
      <c r="D32" s="230">
        <v>0.39007529324331192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2576</v>
      </c>
    </row>
    <row r="33" spans="1:105" ht="12" customHeight="1" x14ac:dyDescent="0.25">
      <c r="A33" s="59" t="s">
        <v>35</v>
      </c>
      <c r="B33" s="230">
        <v>129.83231216483421</v>
      </c>
      <c r="C33" s="230">
        <v>129.16139476933921</v>
      </c>
      <c r="D33" s="230">
        <v>123.9243318390822</v>
      </c>
      <c r="E33" s="230">
        <v>115.00508034539681</v>
      </c>
      <c r="F33" s="230">
        <v>111.8252605297736</v>
      </c>
      <c r="G33" s="230">
        <v>111.2127505489057</v>
      </c>
      <c r="H33" s="230">
        <v>102.6653961167677</v>
      </c>
      <c r="I33" s="230">
        <v>95.881736914531317</v>
      </c>
      <c r="J33" s="230">
        <v>91.866032324664019</v>
      </c>
      <c r="K33" s="230">
        <v>109.5461630883884</v>
      </c>
      <c r="L33" s="230">
        <v>113.78681806880959</v>
      </c>
      <c r="M33" s="230">
        <v>83.678265930467234</v>
      </c>
      <c r="N33" s="230">
        <v>91.224974876750522</v>
      </c>
      <c r="O33" s="230">
        <v>89.212803344140895</v>
      </c>
      <c r="P33" s="230">
        <v>74.285066273903894</v>
      </c>
      <c r="Q33" s="230">
        <v>79.54743880846884</v>
      </c>
      <c r="R33" s="230">
        <v>83.4738100303816</v>
      </c>
      <c r="S33" s="230">
        <v>84.161824887976749</v>
      </c>
      <c r="T33" s="230">
        <v>77.096339396334926</v>
      </c>
      <c r="U33" s="230">
        <v>74.540178630581735</v>
      </c>
      <c r="V33" s="230">
        <v>69.634406524136836</v>
      </c>
      <c r="W33" s="230">
        <v>74.44959364592934</v>
      </c>
      <c r="X33" s="230">
        <v>52.603253286520733</v>
      </c>
      <c r="Y33" s="230">
        <v>51.38139133927438</v>
      </c>
      <c r="DA33" s="71" t="s">
        <v>2577</v>
      </c>
    </row>
    <row r="34" spans="1:105" ht="12" customHeight="1" x14ac:dyDescent="0.25">
      <c r="A34" s="60" t="s">
        <v>2578</v>
      </c>
      <c r="B34" s="329">
        <v>52.093454395930223</v>
      </c>
      <c r="C34" s="329">
        <v>51.629293334574683</v>
      </c>
      <c r="D34" s="329">
        <v>55.803631041305593</v>
      </c>
      <c r="E34" s="329">
        <v>51.416848594496187</v>
      </c>
      <c r="F34" s="329">
        <v>54.175561714897519</v>
      </c>
      <c r="G34" s="329">
        <v>57.174719396208737</v>
      </c>
      <c r="H34" s="329">
        <v>58.43892958383757</v>
      </c>
      <c r="I34" s="329">
        <v>53.437052433286809</v>
      </c>
      <c r="J34" s="329">
        <v>61.123457377941897</v>
      </c>
      <c r="K34" s="329">
        <v>54.809894770737309</v>
      </c>
      <c r="L34" s="329">
        <v>52.587815594292358</v>
      </c>
      <c r="M34" s="329">
        <v>46.640366706225308</v>
      </c>
      <c r="N34" s="329">
        <v>44.407872341840587</v>
      </c>
      <c r="O34" s="329">
        <v>41.322553759137151</v>
      </c>
      <c r="P34" s="329">
        <v>48.738385737895101</v>
      </c>
      <c r="Q34" s="329">
        <v>48.222411352052283</v>
      </c>
      <c r="R34" s="329">
        <v>50.173923657125442</v>
      </c>
      <c r="S34" s="329">
        <v>51.953789183063087</v>
      </c>
      <c r="T34" s="329">
        <v>55.0913848788556</v>
      </c>
      <c r="U34" s="329">
        <v>57.040723389288672</v>
      </c>
      <c r="V34" s="329">
        <v>54.538952857002393</v>
      </c>
      <c r="W34" s="329">
        <v>57.078380999959698</v>
      </c>
      <c r="X34" s="329">
        <v>60.661843628586077</v>
      </c>
      <c r="Y34" s="329">
        <v>61.060556257371793</v>
      </c>
      <c r="DA34" s="72" t="s">
        <v>2579</v>
      </c>
    </row>
    <row r="35" spans="1:105" ht="12" customHeight="1" x14ac:dyDescent="0.25">
      <c r="A35" s="57" t="s">
        <v>2580</v>
      </c>
      <c r="B35" s="261">
        <v>117.0252239790829</v>
      </c>
      <c r="C35" s="261">
        <v>117.06524550505399</v>
      </c>
      <c r="D35" s="261">
        <v>115.4267465071773</v>
      </c>
      <c r="E35" s="261">
        <v>108.07069958227331</v>
      </c>
      <c r="F35" s="261">
        <v>107.6297306448127</v>
      </c>
      <c r="G35" s="261">
        <v>110.62380724741379</v>
      </c>
      <c r="H35" s="261">
        <v>104.49120569760861</v>
      </c>
      <c r="I35" s="261">
        <v>93.494505729235627</v>
      </c>
      <c r="J35" s="261">
        <v>95.163959782237384</v>
      </c>
      <c r="K35" s="261">
        <v>104.1090231352033</v>
      </c>
      <c r="L35" s="261">
        <v>105.6041237970244</v>
      </c>
      <c r="M35" s="261">
        <v>80.34436952623939</v>
      </c>
      <c r="N35" s="261">
        <v>84.634076442608361</v>
      </c>
      <c r="O35" s="261">
        <v>81.294586337963153</v>
      </c>
      <c r="P35" s="261">
        <v>76.001540777352972</v>
      </c>
      <c r="Q35" s="261">
        <v>77.750959860952364</v>
      </c>
      <c r="R35" s="261">
        <v>81.05128475051319</v>
      </c>
      <c r="S35" s="261">
        <v>82.310375752281928</v>
      </c>
      <c r="T35" s="261">
        <v>79.445261298423716</v>
      </c>
      <c r="U35" s="261">
        <v>78.623246543112145</v>
      </c>
      <c r="V35" s="261">
        <v>75.054733350648391</v>
      </c>
      <c r="W35" s="261">
        <v>79.35080325092197</v>
      </c>
      <c r="X35" s="261">
        <v>66.561539258932015</v>
      </c>
      <c r="Y35" s="261">
        <v>65.423865497119166</v>
      </c>
      <c r="DA35" s="70" t="s">
        <v>2581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1.0298209104002229</v>
      </c>
      <c r="C38" s="229">
        <v>0.34060318097230791</v>
      </c>
      <c r="D38" s="229">
        <v>0.34848922022748818</v>
      </c>
      <c r="E38" s="229">
        <v>0.34308706745550571</v>
      </c>
      <c r="F38" s="229">
        <v>0.69738624057894327</v>
      </c>
      <c r="G38" s="229">
        <v>0.69539461135953584</v>
      </c>
      <c r="H38" s="229">
        <v>0.71524658769463023</v>
      </c>
      <c r="I38" s="229">
        <v>1.480583273487019</v>
      </c>
      <c r="J38" s="229">
        <v>1.9194064903155741</v>
      </c>
      <c r="K38" s="229">
        <v>1.4370057756917789</v>
      </c>
      <c r="L38" s="229">
        <v>1.7775866897345329</v>
      </c>
      <c r="M38" s="229">
        <v>0.37561089470321352</v>
      </c>
      <c r="N38" s="229">
        <v>0.73309342399185895</v>
      </c>
      <c r="O38" s="229">
        <v>1.089709910498281</v>
      </c>
      <c r="P38" s="229">
        <v>1.55091562192108</v>
      </c>
      <c r="Q38" s="229">
        <v>0.60691366578339001</v>
      </c>
      <c r="R38" s="229">
        <v>0.57024846072061652</v>
      </c>
      <c r="S38" s="229">
        <v>0.41856207204872292</v>
      </c>
      <c r="T38" s="229">
        <v>0.82254953662549091</v>
      </c>
      <c r="U38" s="229">
        <v>0.58690680993236022</v>
      </c>
      <c r="V38" s="229">
        <v>0.56875581490881721</v>
      </c>
      <c r="W38" s="229">
        <v>0.85644086033491063</v>
      </c>
      <c r="X38" s="229">
        <v>1.101853236015998</v>
      </c>
      <c r="Y38" s="229">
        <v>0.92867926027671466</v>
      </c>
      <c r="DA38" s="73" t="s">
        <v>2584</v>
      </c>
    </row>
    <row r="39" spans="1:105" ht="12" customHeight="1" x14ac:dyDescent="0.25">
      <c r="A39" s="46" t="s">
        <v>159</v>
      </c>
      <c r="B39" s="229">
        <v>1.5683134126117271</v>
      </c>
      <c r="C39" s="229">
        <v>1.8672602100321209</v>
      </c>
      <c r="D39" s="229">
        <v>1.592911554719934</v>
      </c>
      <c r="E39" s="229">
        <v>1.2542803710083319</v>
      </c>
      <c r="F39" s="229">
        <v>1.2750162499336739</v>
      </c>
      <c r="G39" s="229">
        <v>1.58912673966135</v>
      </c>
      <c r="H39" s="229">
        <v>1.308327310661288</v>
      </c>
      <c r="I39" s="229">
        <v>0.67740282833651566</v>
      </c>
      <c r="J39" s="229">
        <v>0.70468872120381287</v>
      </c>
      <c r="K39" s="229">
        <v>0.65861365922647197</v>
      </c>
      <c r="L39" s="229">
        <v>0.97737145137156412</v>
      </c>
      <c r="M39" s="229">
        <v>1.378874106889032</v>
      </c>
      <c r="N39" s="229">
        <v>2.3532644422702709</v>
      </c>
      <c r="O39" s="229">
        <v>1.3321900553007939</v>
      </c>
      <c r="P39" s="229">
        <v>1.4238152452851569</v>
      </c>
      <c r="Q39" s="229">
        <v>0.60975412515708294</v>
      </c>
      <c r="R39" s="229">
        <v>0.4295762775840532</v>
      </c>
      <c r="S39" s="229">
        <v>0.73206534942166135</v>
      </c>
      <c r="T39" s="229">
        <v>0.47349520135953221</v>
      </c>
      <c r="U39" s="229">
        <v>0.29964877711962018</v>
      </c>
      <c r="V39" s="229">
        <v>1.157848034062225</v>
      </c>
      <c r="W39" s="229">
        <v>0.60090483963713082</v>
      </c>
      <c r="X39" s="229">
        <v>0.65793304715928136</v>
      </c>
      <c r="Y39" s="229">
        <v>0.73663128390803734</v>
      </c>
      <c r="DA39" s="73" t="s">
        <v>2585</v>
      </c>
    </row>
    <row r="40" spans="1:105" ht="12" customHeight="1" x14ac:dyDescent="0.25">
      <c r="A40" s="46" t="s">
        <v>32</v>
      </c>
      <c r="B40" s="229">
        <v>0.31140988101181888</v>
      </c>
      <c r="C40" s="229">
        <v>0.6179910192916388</v>
      </c>
      <c r="D40" s="229">
        <v>0.31614973149361658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1.13499570077125E-2</v>
      </c>
      <c r="R41" s="229">
        <v>6.6895958727274774E-2</v>
      </c>
      <c r="S41" s="229">
        <v>1.5477214101429699E-2</v>
      </c>
      <c r="T41" s="229">
        <v>2.570937231286087E-2</v>
      </c>
      <c r="U41" s="229">
        <v>2.871883061037539E-2</v>
      </c>
      <c r="V41" s="229">
        <v>7.25709372309985E-2</v>
      </c>
      <c r="W41" s="229">
        <v>0.1135855545996841</v>
      </c>
      <c r="X41" s="229">
        <v>4.1186586414148171E-2</v>
      </c>
      <c r="Y41" s="229">
        <v>4.2218400687616002E-2</v>
      </c>
      <c r="DA41" s="73" t="s">
        <v>2587</v>
      </c>
    </row>
    <row r="42" spans="1:105" ht="12" customHeight="1" x14ac:dyDescent="0.25">
      <c r="A42" s="46" t="s">
        <v>35</v>
      </c>
      <c r="B42" s="229">
        <v>102.91378811560379</v>
      </c>
      <c r="C42" s="229">
        <v>101.2222801747411</v>
      </c>
      <c r="D42" s="229">
        <v>100.43867149518179</v>
      </c>
      <c r="E42" s="229">
        <v>91.09164684720993</v>
      </c>
      <c r="F42" s="229">
        <v>90.705565471617405</v>
      </c>
      <c r="G42" s="229">
        <v>89.828709800130028</v>
      </c>
      <c r="H42" s="229">
        <v>86.46496627912569</v>
      </c>
      <c r="I42" s="229">
        <v>85.054834330788808</v>
      </c>
      <c r="J42" s="229">
        <v>86.186554166604395</v>
      </c>
      <c r="K42" s="229">
        <v>92.889500002966031</v>
      </c>
      <c r="L42" s="229">
        <v>94.991126103055294</v>
      </c>
      <c r="M42" s="229">
        <v>75.914820036263777</v>
      </c>
      <c r="N42" s="229">
        <v>79.732499315822949</v>
      </c>
      <c r="O42" s="229">
        <v>76.914130912150625</v>
      </c>
      <c r="P42" s="229">
        <v>70.78166803569988</v>
      </c>
      <c r="Q42" s="229">
        <v>74.772297229087314</v>
      </c>
      <c r="R42" s="229">
        <v>78.51784006380278</v>
      </c>
      <c r="S42" s="229">
        <v>80.136016602524762</v>
      </c>
      <c r="T42" s="229">
        <v>76.996336078930867</v>
      </c>
      <c r="U42" s="229">
        <v>76.184584335258108</v>
      </c>
      <c r="V42" s="229">
        <v>70.866478598850037</v>
      </c>
      <c r="W42" s="229">
        <v>75.348917568157773</v>
      </c>
      <c r="X42" s="229">
        <v>62.038898289620192</v>
      </c>
      <c r="Y42" s="229">
        <v>62.023731221216813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2590</v>
      </c>
    </row>
    <row r="45" spans="1:105" ht="12" customHeight="1" x14ac:dyDescent="0.25">
      <c r="A45" s="46" t="s">
        <v>39</v>
      </c>
      <c r="B45" s="229">
        <v>11.20189165945532</v>
      </c>
      <c r="C45" s="229">
        <v>13.01711092001691</v>
      </c>
      <c r="D45" s="229">
        <v>12.73052450555452</v>
      </c>
      <c r="E45" s="229">
        <v>15.38168529659951</v>
      </c>
      <c r="F45" s="229">
        <v>14.951762682682659</v>
      </c>
      <c r="G45" s="229">
        <v>18.510576096262859</v>
      </c>
      <c r="H45" s="229">
        <v>16.002665520127032</v>
      </c>
      <c r="I45" s="229">
        <v>6.2816852966232739</v>
      </c>
      <c r="J45" s="229">
        <v>6.353310404113607</v>
      </c>
      <c r="K45" s="229">
        <v>9.1239036973190348</v>
      </c>
      <c r="L45" s="229">
        <v>7.8580395528629987</v>
      </c>
      <c r="M45" s="229">
        <v>2.675064488383367</v>
      </c>
      <c r="N45" s="229">
        <v>1.8152192605232791</v>
      </c>
      <c r="O45" s="229">
        <v>1.9585554600134589</v>
      </c>
      <c r="P45" s="229">
        <v>2.2451418744468601</v>
      </c>
      <c r="Q45" s="229">
        <v>1.7506448839168669</v>
      </c>
      <c r="R45" s="229">
        <v>1.4667239896784741</v>
      </c>
      <c r="S45" s="229">
        <v>1.0082545141853581</v>
      </c>
      <c r="T45" s="229">
        <v>1.127171109194961</v>
      </c>
      <c r="U45" s="229">
        <v>1.5233877901916779</v>
      </c>
      <c r="V45" s="229">
        <v>2.38907996559632</v>
      </c>
      <c r="W45" s="229">
        <v>2.4309544281924822</v>
      </c>
      <c r="X45" s="229">
        <v>2.7216680997224052</v>
      </c>
      <c r="Y45" s="229">
        <v>1.692605331029982</v>
      </c>
      <c r="DA45" s="73" t="s">
        <v>2591</v>
      </c>
    </row>
    <row r="46" spans="1:105" ht="12" customHeight="1" x14ac:dyDescent="0.25">
      <c r="A46" s="57" t="s">
        <v>2592</v>
      </c>
      <c r="B46" s="261">
        <v>71.580054530174706</v>
      </c>
      <c r="C46" s="261">
        <v>71.022961398692345</v>
      </c>
      <c r="D46" s="261">
        <v>72.082377033645884</v>
      </c>
      <c r="E46" s="261">
        <v>66.40543823524321</v>
      </c>
      <c r="F46" s="261">
        <v>67.392480221976882</v>
      </c>
      <c r="G46" s="261">
        <v>69.140330776677658</v>
      </c>
      <c r="H46" s="261">
        <v>67.314455971095413</v>
      </c>
      <c r="I46" s="261">
        <v>62.439774219485187</v>
      </c>
      <c r="J46" s="261">
        <v>66.002378609393801</v>
      </c>
      <c r="K46" s="261">
        <v>67.286434123987817</v>
      </c>
      <c r="L46" s="261">
        <v>67.362680659926966</v>
      </c>
      <c r="M46" s="261">
        <v>54.51746310753196</v>
      </c>
      <c r="N46" s="261">
        <v>55.824580685710004</v>
      </c>
      <c r="O46" s="261">
        <v>53.046220860248432</v>
      </c>
      <c r="P46" s="261">
        <v>53.303166570628271</v>
      </c>
      <c r="Q46" s="261">
        <v>54.068166275739692</v>
      </c>
      <c r="R46" s="261">
        <v>56.394567100627199</v>
      </c>
      <c r="S46" s="261">
        <v>57.747155078079949</v>
      </c>
      <c r="T46" s="261">
        <v>57.442543243516347</v>
      </c>
      <c r="U46" s="261">
        <v>57.624942662783873</v>
      </c>
      <c r="V46" s="261">
        <v>54.820266358850432</v>
      </c>
      <c r="W46" s="261">
        <v>57.772037215489767</v>
      </c>
      <c r="X46" s="261">
        <v>52.522061111008881</v>
      </c>
      <c r="Y46" s="261">
        <v>52.31053992732997</v>
      </c>
      <c r="DA46" s="70" t="s">
        <v>2593</v>
      </c>
    </row>
    <row r="47" spans="1:105" ht="12" customHeight="1" x14ac:dyDescent="0.25">
      <c r="A47" s="41" t="s">
        <v>2594</v>
      </c>
      <c r="B47" s="350">
        <v>48.470840527445112</v>
      </c>
      <c r="C47" s="350">
        <v>48.09360174895783</v>
      </c>
      <c r="D47" s="350">
        <v>48.81099106405631</v>
      </c>
      <c r="E47" s="350">
        <v>44.966819709514454</v>
      </c>
      <c r="F47" s="350">
        <v>45.635200797610644</v>
      </c>
      <c r="G47" s="350">
        <v>46.818767729192011</v>
      </c>
      <c r="H47" s="350">
        <v>45.582366232918368</v>
      </c>
      <c r="I47" s="350">
        <v>42.281447794741709</v>
      </c>
      <c r="J47" s="350">
        <v>44.69388559433628</v>
      </c>
      <c r="K47" s="350">
        <v>45.563391079974558</v>
      </c>
      <c r="L47" s="350">
        <v>45.615021854895502</v>
      </c>
      <c r="M47" s="350">
        <v>36.916809823497701</v>
      </c>
      <c r="N47" s="350">
        <v>37.801931916493302</v>
      </c>
      <c r="O47" s="350">
        <v>35.920549778525817</v>
      </c>
      <c r="P47" s="350">
        <v>36.094542025860349</v>
      </c>
      <c r="Q47" s="350">
        <v>36.612565921670132</v>
      </c>
      <c r="R47" s="350">
        <v>38.187901455097318</v>
      </c>
      <c r="S47" s="350">
        <v>39.103814087251223</v>
      </c>
      <c r="T47" s="350">
        <v>38.897544453163682</v>
      </c>
      <c r="U47" s="350">
        <v>39.02105725601978</v>
      </c>
      <c r="V47" s="350">
        <v>37.121854765167342</v>
      </c>
      <c r="W47" s="350">
        <v>39.120663167938417</v>
      </c>
      <c r="X47" s="350">
        <v>35.565612026898592</v>
      </c>
      <c r="Y47" s="350">
        <v>35.42237925584844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1</v>
      </c>
      <c r="D51" s="232">
        <f t="shared" si="3"/>
        <v>0.99999999999999956</v>
      </c>
      <c r="E51" s="232">
        <f t="shared" si="3"/>
        <v>1</v>
      </c>
      <c r="F51" s="232">
        <f t="shared" si="3"/>
        <v>1.0000000000000002</v>
      </c>
      <c r="G51" s="232">
        <f t="shared" si="3"/>
        <v>1.0000000000000002</v>
      </c>
      <c r="H51" s="232">
        <f t="shared" si="3"/>
        <v>1</v>
      </c>
      <c r="I51" s="232">
        <f t="shared" si="3"/>
        <v>1.0000000000000002</v>
      </c>
      <c r="J51" s="232">
        <f t="shared" si="3"/>
        <v>1</v>
      </c>
      <c r="K51" s="232">
        <f t="shared" si="3"/>
        <v>1.0000000000000002</v>
      </c>
      <c r="L51" s="232">
        <f t="shared" si="3"/>
        <v>1</v>
      </c>
      <c r="M51" s="232">
        <f t="shared" si="3"/>
        <v>1.0000000000000002</v>
      </c>
      <c r="N51" s="232">
        <f t="shared" si="3"/>
        <v>0.99999999999999989</v>
      </c>
      <c r="O51" s="232">
        <f t="shared" si="3"/>
        <v>0.99999999999999989</v>
      </c>
      <c r="P51" s="232">
        <f t="shared" si="3"/>
        <v>0.99999999999999978</v>
      </c>
      <c r="Q51" s="232">
        <f t="shared" si="3"/>
        <v>0.99999999999999989</v>
      </c>
      <c r="R51" s="232">
        <f t="shared" si="3"/>
        <v>0.99999999999999978</v>
      </c>
      <c r="S51" s="232">
        <f t="shared" si="3"/>
        <v>0.99999999999999978</v>
      </c>
      <c r="T51" s="232">
        <f t="shared" si="3"/>
        <v>1</v>
      </c>
      <c r="U51" s="232">
        <f t="shared" si="3"/>
        <v>1</v>
      </c>
      <c r="V51" s="232">
        <f t="shared" si="3"/>
        <v>1.0000000000000002</v>
      </c>
      <c r="W51" s="232">
        <f t="shared" si="3"/>
        <v>1</v>
      </c>
      <c r="X51" s="232">
        <f t="shared" si="3"/>
        <v>1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2.0906374251124214E-2</v>
      </c>
      <c r="C52" s="299">
        <f t="shared" si="4"/>
        <v>2.0862205645013628E-2</v>
      </c>
      <c r="D52" s="299">
        <f t="shared" si="4"/>
        <v>2.1249892343495804E-2</v>
      </c>
      <c r="E52" s="299">
        <f t="shared" si="4"/>
        <v>2.1170878287690095E-2</v>
      </c>
      <c r="F52" s="299">
        <f t="shared" si="4"/>
        <v>2.1409343269317361E-2</v>
      </c>
      <c r="G52" s="299">
        <f t="shared" si="4"/>
        <v>2.1509528125134722E-2</v>
      </c>
      <c r="H52" s="299">
        <f t="shared" si="4"/>
        <v>2.1845057367988471E-2</v>
      </c>
      <c r="I52" s="299">
        <f t="shared" si="4"/>
        <v>2.1969480671837918E-2</v>
      </c>
      <c r="J52" s="299">
        <f t="shared" si="4"/>
        <v>2.2457591480338688E-2</v>
      </c>
      <c r="K52" s="299">
        <f t="shared" si="4"/>
        <v>2.1616732983087746E-2</v>
      </c>
      <c r="L52" s="299">
        <f t="shared" si="4"/>
        <v>2.1387190352577769E-2</v>
      </c>
      <c r="M52" s="299">
        <f t="shared" si="4"/>
        <v>2.2046793696574397E-2</v>
      </c>
      <c r="N52" s="299">
        <f t="shared" si="4"/>
        <v>2.1625900330162019E-2</v>
      </c>
      <c r="O52" s="299">
        <f t="shared" si="4"/>
        <v>2.1490294184938322E-2</v>
      </c>
      <c r="P52" s="299">
        <f t="shared" si="4"/>
        <v>2.2466305649941589E-2</v>
      </c>
      <c r="Q52" s="299">
        <f t="shared" si="4"/>
        <v>2.2327550650228862E-2</v>
      </c>
      <c r="R52" s="299">
        <f t="shared" si="4"/>
        <v>2.2320714903031069E-2</v>
      </c>
      <c r="S52" s="299">
        <f t="shared" si="4"/>
        <v>2.2404570775222503E-2</v>
      </c>
      <c r="T52" s="299">
        <f t="shared" si="4"/>
        <v>2.2795877141446121E-2</v>
      </c>
      <c r="U52" s="299">
        <f t="shared" si="4"/>
        <v>2.2980506460571922E-2</v>
      </c>
      <c r="V52" s="299">
        <f t="shared" si="4"/>
        <v>2.2982709282815379E-2</v>
      </c>
      <c r="W52" s="299">
        <f t="shared" si="4"/>
        <v>2.2940665919884022E-2</v>
      </c>
      <c r="X52" s="299">
        <f t="shared" si="4"/>
        <v>2.3902652997913703E-2</v>
      </c>
      <c r="Y52" s="299">
        <f t="shared" si="4"/>
        <v>2.4005296948932865E-2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2.8432668981528943E-2</v>
      </c>
      <c r="C53" s="233">
        <f t="shared" si="5"/>
        <v>2.8372599677218523E-2</v>
      </c>
      <c r="D53" s="233">
        <f t="shared" si="5"/>
        <v>2.8899853587154304E-2</v>
      </c>
      <c r="E53" s="233">
        <f t="shared" si="5"/>
        <v>2.8792394471258528E-2</v>
      </c>
      <c r="F53" s="233">
        <f t="shared" si="5"/>
        <v>2.9116706846271614E-2</v>
      </c>
      <c r="G53" s="233">
        <f t="shared" si="5"/>
        <v>2.9252958250183217E-2</v>
      </c>
      <c r="H53" s="233">
        <f t="shared" si="5"/>
        <v>2.970927802046433E-2</v>
      </c>
      <c r="I53" s="233">
        <f t="shared" si="5"/>
        <v>2.9878493713699571E-2</v>
      </c>
      <c r="J53" s="233">
        <f t="shared" si="5"/>
        <v>3.0542324413260605E-2</v>
      </c>
      <c r="K53" s="233">
        <f t="shared" si="5"/>
        <v>2.9398756856999341E-2</v>
      </c>
      <c r="L53" s="233">
        <f t="shared" si="5"/>
        <v>2.9086578879505762E-2</v>
      </c>
      <c r="M53" s="233">
        <f t="shared" si="5"/>
        <v>2.9983639427341165E-2</v>
      </c>
      <c r="N53" s="233">
        <f t="shared" si="5"/>
        <v>2.9411224449020348E-2</v>
      </c>
      <c r="O53" s="233">
        <f t="shared" si="5"/>
        <v>2.9226800091516111E-2</v>
      </c>
      <c r="P53" s="233">
        <f t="shared" si="5"/>
        <v>3.0554175683920565E-2</v>
      </c>
      <c r="Q53" s="233">
        <f t="shared" si="5"/>
        <v>3.0365468884311256E-2</v>
      </c>
      <c r="R53" s="233">
        <f t="shared" si="5"/>
        <v>3.0356172268122254E-2</v>
      </c>
      <c r="S53" s="233">
        <f t="shared" si="5"/>
        <v>3.0470216254302612E-2</v>
      </c>
      <c r="T53" s="233">
        <f t="shared" si="5"/>
        <v>3.100239291236671E-2</v>
      </c>
      <c r="U53" s="233">
        <f t="shared" si="5"/>
        <v>3.1253488786377806E-2</v>
      </c>
      <c r="V53" s="233">
        <f t="shared" si="5"/>
        <v>3.1256484624628905E-2</v>
      </c>
      <c r="W53" s="233">
        <f t="shared" si="5"/>
        <v>3.1199305651042258E-2</v>
      </c>
      <c r="X53" s="233">
        <f t="shared" si="5"/>
        <v>3.2507608077162645E-2</v>
      </c>
      <c r="Y53" s="233">
        <f t="shared" si="5"/>
        <v>3.2647203850548707E-2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3.5122708741888692E-2</v>
      </c>
      <c r="C54" s="233">
        <f t="shared" si="6"/>
        <v>3.5048505483622892E-2</v>
      </c>
      <c r="D54" s="233">
        <f t="shared" si="6"/>
        <v>3.5699819137072951E-2</v>
      </c>
      <c r="E54" s="233">
        <f t="shared" si="6"/>
        <v>3.5567075523319364E-2</v>
      </c>
      <c r="F54" s="233">
        <f t="shared" si="6"/>
        <v>3.5967696692453172E-2</v>
      </c>
      <c r="G54" s="233">
        <f t="shared" si="6"/>
        <v>3.6136007250226337E-2</v>
      </c>
      <c r="H54" s="233">
        <f t="shared" si="6"/>
        <v>3.6699696378220625E-2</v>
      </c>
      <c r="I54" s="233">
        <f t="shared" si="6"/>
        <v>3.6908727528687728E-2</v>
      </c>
      <c r="J54" s="233">
        <f t="shared" si="6"/>
        <v>3.7728753686968985E-2</v>
      </c>
      <c r="K54" s="233">
        <f t="shared" si="6"/>
        <v>3.6316111411587415E-2</v>
      </c>
      <c r="L54" s="233">
        <f t="shared" si="6"/>
        <v>3.5930479792330661E-2</v>
      </c>
      <c r="M54" s="233">
        <f t="shared" si="6"/>
        <v>3.7038613410244968E-2</v>
      </c>
      <c r="N54" s="233">
        <f t="shared" si="6"/>
        <v>3.63315125546722E-2</v>
      </c>
      <c r="O54" s="233">
        <f t="shared" si="6"/>
        <v>3.6103694230696363E-2</v>
      </c>
      <c r="P54" s="233">
        <f t="shared" si="6"/>
        <v>3.774339349190186E-2</v>
      </c>
      <c r="Q54" s="233">
        <f t="shared" si="6"/>
        <v>3.7510285092384472E-2</v>
      </c>
      <c r="R54" s="233">
        <f t="shared" si="6"/>
        <v>3.7498801037092196E-2</v>
      </c>
      <c r="S54" s="233">
        <f t="shared" si="6"/>
        <v>3.7639678902373803E-2</v>
      </c>
      <c r="T54" s="233">
        <f t="shared" si="6"/>
        <v>3.8297073597629461E-2</v>
      </c>
      <c r="U54" s="233">
        <f t="shared" si="6"/>
        <v>3.8607250853760822E-2</v>
      </c>
      <c r="V54" s="233">
        <f t="shared" si="6"/>
        <v>3.8610951595129825E-2</v>
      </c>
      <c r="W54" s="233">
        <f t="shared" si="6"/>
        <v>3.8540318745405144E-2</v>
      </c>
      <c r="X54" s="233">
        <f t="shared" si="6"/>
        <v>4.0156457036495015E-2</v>
      </c>
      <c r="Y54" s="233">
        <f t="shared" si="6"/>
        <v>4.0328898874207222E-2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2.1742629221169193E-2</v>
      </c>
      <c r="C55" s="233">
        <f t="shared" si="7"/>
        <v>2.1696693870814156E-2</v>
      </c>
      <c r="D55" s="233">
        <f t="shared" si="7"/>
        <v>2.2099888037235633E-2</v>
      </c>
      <c r="E55" s="233">
        <f t="shared" si="7"/>
        <v>2.2017713419197699E-2</v>
      </c>
      <c r="F55" s="233">
        <f t="shared" si="7"/>
        <v>2.2265717000090061E-2</v>
      </c>
      <c r="G55" s="233">
        <f t="shared" si="7"/>
        <v>2.236990925014011E-2</v>
      </c>
      <c r="H55" s="233">
        <f t="shared" si="7"/>
        <v>2.2718859662708011E-2</v>
      </c>
      <c r="I55" s="233">
        <f t="shared" si="7"/>
        <v>2.2848259898711448E-2</v>
      </c>
      <c r="J55" s="233">
        <f t="shared" si="7"/>
        <v>2.3355895139552236E-2</v>
      </c>
      <c r="K55" s="233">
        <f t="shared" si="7"/>
        <v>2.2481402302411246E-2</v>
      </c>
      <c r="L55" s="233">
        <f t="shared" si="7"/>
        <v>2.224267796668087E-2</v>
      </c>
      <c r="M55" s="233">
        <f t="shared" si="7"/>
        <v>2.2928665444437359E-2</v>
      </c>
      <c r="N55" s="233">
        <f t="shared" si="7"/>
        <v>2.249093634336851E-2</v>
      </c>
      <c r="O55" s="233">
        <f t="shared" si="7"/>
        <v>2.2349905952335835E-2</v>
      </c>
      <c r="P55" s="233">
        <f t="shared" si="7"/>
        <v>2.3364957875939243E-2</v>
      </c>
      <c r="Q55" s="233">
        <f t="shared" si="7"/>
        <v>2.3220652676238015E-2</v>
      </c>
      <c r="R55" s="233">
        <f t="shared" si="7"/>
        <v>2.3213543499152313E-2</v>
      </c>
      <c r="S55" s="233">
        <f t="shared" si="7"/>
        <v>2.3300753606231416E-2</v>
      </c>
      <c r="T55" s="233">
        <f t="shared" si="7"/>
        <v>2.3707712227103956E-2</v>
      </c>
      <c r="U55" s="233">
        <f t="shared" si="7"/>
        <v>2.3899726718994783E-2</v>
      </c>
      <c r="V55" s="233">
        <f t="shared" si="7"/>
        <v>2.3902017654127992E-2</v>
      </c>
      <c r="W55" s="233">
        <f t="shared" si="7"/>
        <v>2.3858292556679372E-2</v>
      </c>
      <c r="X55" s="233">
        <f t="shared" si="7"/>
        <v>2.485875911783025E-2</v>
      </c>
      <c r="Y55" s="233">
        <f t="shared" si="7"/>
        <v>2.4965508826890196E-2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2.8056967724002624E-2</v>
      </c>
      <c r="C56" s="300">
        <f t="shared" si="8"/>
        <v>2.8046814540929894E-2</v>
      </c>
      <c r="D56" s="300">
        <f t="shared" si="8"/>
        <v>2.7871135743842101E-2</v>
      </c>
      <c r="E56" s="300">
        <f t="shared" si="8"/>
        <v>2.7825980093159893E-2</v>
      </c>
      <c r="F56" s="300">
        <f t="shared" si="8"/>
        <v>2.771432221719437E-2</v>
      </c>
      <c r="G56" s="300">
        <f t="shared" si="8"/>
        <v>2.7588930171602834E-2</v>
      </c>
      <c r="H56" s="300">
        <f t="shared" si="8"/>
        <v>2.7483102079142049E-2</v>
      </c>
      <c r="I56" s="300">
        <f t="shared" si="8"/>
        <v>2.7628753700807876E-2</v>
      </c>
      <c r="J56" s="300">
        <f t="shared" si="8"/>
        <v>2.7420207596396351E-2</v>
      </c>
      <c r="K56" s="300">
        <f t="shared" si="8"/>
        <v>2.7736358723227834E-2</v>
      </c>
      <c r="L56" s="300">
        <f t="shared" si="8"/>
        <v>2.7866955942511568E-2</v>
      </c>
      <c r="M56" s="300">
        <f t="shared" si="8"/>
        <v>2.771123066368034E-2</v>
      </c>
      <c r="N56" s="300">
        <f t="shared" si="8"/>
        <v>2.7919302774066155E-2</v>
      </c>
      <c r="O56" s="300">
        <f t="shared" si="8"/>
        <v>2.7959990067153346E-2</v>
      </c>
      <c r="P56" s="300">
        <f t="shared" si="8"/>
        <v>2.7504832960129812E-2</v>
      </c>
      <c r="Q56" s="300">
        <f t="shared" si="8"/>
        <v>2.7606969509330167E-2</v>
      </c>
      <c r="R56" s="300">
        <f t="shared" si="8"/>
        <v>2.7619876523853816E-2</v>
      </c>
      <c r="S56" s="300">
        <f t="shared" si="8"/>
        <v>2.7605414360002939E-2</v>
      </c>
      <c r="T56" s="300">
        <f t="shared" si="8"/>
        <v>2.7434748355884657E-2</v>
      </c>
      <c r="U56" s="300">
        <f t="shared" si="8"/>
        <v>2.7363376595082849E-2</v>
      </c>
      <c r="V56" s="300">
        <f t="shared" si="8"/>
        <v>2.7336873795100532E-2</v>
      </c>
      <c r="W56" s="300">
        <f t="shared" si="8"/>
        <v>2.7344531156682429E-2</v>
      </c>
      <c r="X56" s="300">
        <f t="shared" si="8"/>
        <v>2.7043439918149816E-2</v>
      </c>
      <c r="Y56" s="300">
        <f t="shared" si="8"/>
        <v>2.7052728408199153E-2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0.1821358286490104</v>
      </c>
      <c r="C57" s="301">
        <f t="shared" si="9"/>
        <v>0.18199248755410341</v>
      </c>
      <c r="D57" s="301">
        <f t="shared" si="9"/>
        <v>0.18078469604703293</v>
      </c>
      <c r="E57" s="301">
        <f t="shared" si="9"/>
        <v>0.1804331068732255</v>
      </c>
      <c r="F57" s="301">
        <f t="shared" si="9"/>
        <v>0.17978647314143195</v>
      </c>
      <c r="G57" s="301">
        <f t="shared" si="9"/>
        <v>0.17897098240873874</v>
      </c>
      <c r="H57" s="301">
        <f t="shared" si="9"/>
        <v>0.17828737702838685</v>
      </c>
      <c r="I57" s="301">
        <f t="shared" si="9"/>
        <v>0.17940339527613408</v>
      </c>
      <c r="J57" s="301">
        <f t="shared" si="9"/>
        <v>0.17810360307428152</v>
      </c>
      <c r="K57" s="301">
        <f t="shared" si="9"/>
        <v>0.18008160511438145</v>
      </c>
      <c r="L57" s="301">
        <f t="shared" si="9"/>
        <v>0.18100508060377676</v>
      </c>
      <c r="M57" s="301">
        <f t="shared" si="9"/>
        <v>0.17970207850874104</v>
      </c>
      <c r="N57" s="301">
        <f t="shared" si="9"/>
        <v>0.18114031338622549</v>
      </c>
      <c r="O57" s="301">
        <f t="shared" si="9"/>
        <v>0.18151075705904762</v>
      </c>
      <c r="P57" s="301">
        <f t="shared" si="9"/>
        <v>0.17864440402976436</v>
      </c>
      <c r="Q57" s="301">
        <f t="shared" si="9"/>
        <v>0.17907896349024219</v>
      </c>
      <c r="R57" s="301">
        <f t="shared" si="9"/>
        <v>0.17914805402015382</v>
      </c>
      <c r="S57" s="301">
        <f t="shared" si="9"/>
        <v>0.17901602188976265</v>
      </c>
      <c r="T57" s="301">
        <f t="shared" si="9"/>
        <v>0.17799010639891019</v>
      </c>
      <c r="U57" s="301">
        <f t="shared" si="9"/>
        <v>0.17747403630429237</v>
      </c>
      <c r="V57" s="301">
        <f t="shared" si="9"/>
        <v>0.17730517083473865</v>
      </c>
      <c r="W57" s="301">
        <f t="shared" si="9"/>
        <v>0.1774085356105031</v>
      </c>
      <c r="X57" s="301">
        <f t="shared" si="9"/>
        <v>0.17547841048907414</v>
      </c>
      <c r="Y57" s="301">
        <f t="shared" si="9"/>
        <v>0.17550177880966675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0.13101367630877098</v>
      </c>
      <c r="C58" s="302">
        <f t="shared" si="10"/>
        <v>0.13103630282408363</v>
      </c>
      <c r="D58" s="302">
        <f t="shared" si="10"/>
        <v>0.12550961724554807</v>
      </c>
      <c r="E58" s="302">
        <f t="shared" si="10"/>
        <v>0.12535487877229398</v>
      </c>
      <c r="F58" s="302">
        <f t="shared" si="10"/>
        <v>0.12195894800846387</v>
      </c>
      <c r="G58" s="302">
        <f t="shared" si="10"/>
        <v>0.11920655688684123</v>
      </c>
      <c r="H58" s="302">
        <f t="shared" si="10"/>
        <v>0.11456582000307342</v>
      </c>
      <c r="I58" s="302">
        <f t="shared" si="10"/>
        <v>0.11622912429739952</v>
      </c>
      <c r="J58" s="302">
        <f t="shared" si="10"/>
        <v>0.1082239436893969</v>
      </c>
      <c r="K58" s="302">
        <f t="shared" si="10"/>
        <v>0.12091716072478453</v>
      </c>
      <c r="L58" s="302">
        <f t="shared" si="10"/>
        <v>0.12490560751206621</v>
      </c>
      <c r="M58" s="302">
        <f t="shared" si="10"/>
        <v>0.11632809104580369</v>
      </c>
      <c r="N58" s="302">
        <f t="shared" si="10"/>
        <v>0.12333763393226725</v>
      </c>
      <c r="O58" s="302">
        <f t="shared" si="10"/>
        <v>0.12526181711356726</v>
      </c>
      <c r="P58" s="302">
        <f t="shared" si="10"/>
        <v>0.10962216053404214</v>
      </c>
      <c r="Q58" s="302">
        <f t="shared" si="10"/>
        <v>0.11216948524261976</v>
      </c>
      <c r="R58" s="302">
        <f t="shared" si="10"/>
        <v>0.11242311659447494</v>
      </c>
      <c r="S58" s="302">
        <f t="shared" si="10"/>
        <v>0.11128891256401138</v>
      </c>
      <c r="T58" s="302">
        <f t="shared" si="10"/>
        <v>0.10453100441045476</v>
      </c>
      <c r="U58" s="302">
        <f t="shared" si="10"/>
        <v>0.10104235880459415</v>
      </c>
      <c r="V58" s="302">
        <f t="shared" si="10"/>
        <v>0.10047953649628688</v>
      </c>
      <c r="W58" s="302">
        <f t="shared" si="10"/>
        <v>0.10125338847574666</v>
      </c>
      <c r="X58" s="302">
        <f t="shared" si="10"/>
        <v>8.2718733283058857E-2</v>
      </c>
      <c r="Y58" s="302">
        <f t="shared" si="10"/>
        <v>8.1352301403113059E-2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5.112215234023941E-2</v>
      </c>
      <c r="C59" s="302">
        <f t="shared" si="11"/>
        <v>5.0956184730019782E-2</v>
      </c>
      <c r="D59" s="302">
        <f t="shared" si="11"/>
        <v>5.527507880148487E-2</v>
      </c>
      <c r="E59" s="302">
        <f t="shared" si="11"/>
        <v>5.507822810093152E-2</v>
      </c>
      <c r="F59" s="302">
        <f t="shared" si="11"/>
        <v>5.7827525132968079E-2</v>
      </c>
      <c r="G59" s="302">
        <f t="shared" si="11"/>
        <v>5.97644255218975E-2</v>
      </c>
      <c r="H59" s="302">
        <f t="shared" si="11"/>
        <v>6.372155702531343E-2</v>
      </c>
      <c r="I59" s="302">
        <f t="shared" si="11"/>
        <v>6.317427097873457E-2</v>
      </c>
      <c r="J59" s="302">
        <f t="shared" si="11"/>
        <v>6.9879659384884621E-2</v>
      </c>
      <c r="K59" s="302">
        <f t="shared" si="11"/>
        <v>5.9164444389596935E-2</v>
      </c>
      <c r="L59" s="302">
        <f t="shared" si="11"/>
        <v>5.6099473091710553E-2</v>
      </c>
      <c r="M59" s="302">
        <f t="shared" si="11"/>
        <v>6.3373987462937348E-2</v>
      </c>
      <c r="N59" s="302">
        <f t="shared" si="11"/>
        <v>5.7802679453958256E-2</v>
      </c>
      <c r="O59" s="302">
        <f t="shared" si="11"/>
        <v>5.6248939945480338E-2</v>
      </c>
      <c r="P59" s="302">
        <f t="shared" si="11"/>
        <v>6.9022243495722238E-2</v>
      </c>
      <c r="Q59" s="302">
        <f t="shared" si="11"/>
        <v>6.6909478247622417E-2</v>
      </c>
      <c r="R59" s="302">
        <f t="shared" si="11"/>
        <v>6.6724937425678893E-2</v>
      </c>
      <c r="S59" s="302">
        <f t="shared" si="11"/>
        <v>6.7727109325751267E-2</v>
      </c>
      <c r="T59" s="302">
        <f t="shared" si="11"/>
        <v>7.3459101988455427E-2</v>
      </c>
      <c r="U59" s="302">
        <f t="shared" si="11"/>
        <v>7.6431677499698231E-2</v>
      </c>
      <c r="V59" s="302">
        <f t="shared" si="11"/>
        <v>7.6825634338451784E-2</v>
      </c>
      <c r="W59" s="302">
        <f t="shared" si="11"/>
        <v>7.6155147134756435E-2</v>
      </c>
      <c r="X59" s="302">
        <f t="shared" si="11"/>
        <v>9.2759677206015287E-2</v>
      </c>
      <c r="Y59" s="302">
        <f t="shared" si="11"/>
        <v>9.4149477406553689E-2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9.1043430639782083E-2</v>
      </c>
      <c r="C60" s="301">
        <f t="shared" si="12"/>
        <v>9.0987673401444202E-2</v>
      </c>
      <c r="D60" s="301">
        <f t="shared" si="12"/>
        <v>9.0728329134009203E-2</v>
      </c>
      <c r="E60" s="301">
        <f t="shared" si="12"/>
        <v>9.0617799258685169E-2</v>
      </c>
      <c r="F60" s="301">
        <f t="shared" si="12"/>
        <v>9.0427804661607269E-2</v>
      </c>
      <c r="G60" s="301">
        <f t="shared" si="12"/>
        <v>9.0147583738151627E-2</v>
      </c>
      <c r="H60" s="301">
        <f t="shared" si="12"/>
        <v>8.9933278029724187E-2</v>
      </c>
      <c r="I60" s="301">
        <f t="shared" si="12"/>
        <v>9.0309043609134096E-2</v>
      </c>
      <c r="J60" s="301">
        <f t="shared" si="12"/>
        <v>8.9742763891071539E-2</v>
      </c>
      <c r="K60" s="301">
        <f t="shared" si="12"/>
        <v>9.0544101340051142E-2</v>
      </c>
      <c r="L60" s="301">
        <f t="shared" si="12"/>
        <v>9.0790823006080879E-2</v>
      </c>
      <c r="M60" s="301">
        <f t="shared" si="12"/>
        <v>9.0429799650423928E-2</v>
      </c>
      <c r="N60" s="301">
        <f t="shared" si="12"/>
        <v>9.083811434336525E-2</v>
      </c>
      <c r="O60" s="301">
        <f t="shared" si="12"/>
        <v>9.0968105518959841E-2</v>
      </c>
      <c r="P60" s="301">
        <f t="shared" si="12"/>
        <v>8.9894459967125723E-2</v>
      </c>
      <c r="Q60" s="301">
        <f t="shared" si="12"/>
        <v>9.0202940248948871E-2</v>
      </c>
      <c r="R60" s="301">
        <f t="shared" si="12"/>
        <v>9.024482474668033E-2</v>
      </c>
      <c r="S60" s="301">
        <f t="shared" si="12"/>
        <v>9.017581918045442E-2</v>
      </c>
      <c r="T60" s="301">
        <f t="shared" si="12"/>
        <v>8.9653394360008243E-2</v>
      </c>
      <c r="U60" s="301">
        <f t="shared" si="12"/>
        <v>8.9384556010107488E-2</v>
      </c>
      <c r="V60" s="301">
        <f t="shared" si="12"/>
        <v>8.9258272102633138E-2</v>
      </c>
      <c r="W60" s="301">
        <f t="shared" si="12"/>
        <v>8.9342301015513062E-2</v>
      </c>
      <c r="X60" s="301">
        <f t="shared" si="12"/>
        <v>8.7543053782827659E-2</v>
      </c>
      <c r="Y60" s="301">
        <f t="shared" si="12"/>
        <v>8.7420382718450762E-2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6.9718928903635374E-2</v>
      </c>
      <c r="C61" s="302">
        <f t="shared" si="13"/>
        <v>6.9708223643530298E-2</v>
      </c>
      <c r="D61" s="302">
        <f t="shared" si="13"/>
        <v>6.9053438943643464E-2</v>
      </c>
      <c r="E61" s="302">
        <f t="shared" si="13"/>
        <v>6.9023503405241257E-2</v>
      </c>
      <c r="F61" s="302">
        <f t="shared" si="13"/>
        <v>6.8590274526903555E-2</v>
      </c>
      <c r="G61" s="302">
        <f t="shared" si="13"/>
        <v>6.8207865050514196E-2</v>
      </c>
      <c r="H61" s="302">
        <f t="shared" si="13"/>
        <v>6.7651319514375932E-2</v>
      </c>
      <c r="I61" s="302">
        <f t="shared" si="13"/>
        <v>6.7900173323859406E-2</v>
      </c>
      <c r="J61" s="302">
        <f t="shared" si="13"/>
        <v>6.6836020581126088E-2</v>
      </c>
      <c r="K61" s="302">
        <f t="shared" si="13"/>
        <v>6.849503369730163E-2</v>
      </c>
      <c r="L61" s="302">
        <f t="shared" si="13"/>
        <v>6.8975888846451547E-2</v>
      </c>
      <c r="M61" s="302">
        <f t="shared" si="13"/>
        <v>6.7942070079918052E-2</v>
      </c>
      <c r="N61" s="302">
        <f t="shared" si="13"/>
        <v>6.8779696006599986E-2</v>
      </c>
      <c r="O61" s="302">
        <f t="shared" si="13"/>
        <v>6.9048005450322761E-2</v>
      </c>
      <c r="P61" s="302">
        <f t="shared" si="13"/>
        <v>6.6978828204185298E-2</v>
      </c>
      <c r="Q61" s="302">
        <f t="shared" si="13"/>
        <v>6.7428838585715425E-2</v>
      </c>
      <c r="R61" s="302">
        <f t="shared" si="13"/>
        <v>6.747769554558862E-2</v>
      </c>
      <c r="S61" s="302">
        <f t="shared" si="13"/>
        <v>6.7323156989727434E-2</v>
      </c>
      <c r="T61" s="302">
        <f t="shared" si="13"/>
        <v>6.6401599675733211E-2</v>
      </c>
      <c r="U61" s="302">
        <f t="shared" si="13"/>
        <v>6.5944439420324116E-2</v>
      </c>
      <c r="V61" s="302">
        <f t="shared" si="13"/>
        <v>6.5815908634161466E-2</v>
      </c>
      <c r="W61" s="302">
        <f t="shared" si="13"/>
        <v>6.5942821777231347E-2</v>
      </c>
      <c r="X61" s="302">
        <f t="shared" si="13"/>
        <v>6.3162347724955673E-2</v>
      </c>
      <c r="Y61" s="302">
        <f t="shared" si="13"/>
        <v>6.2934979830539209E-2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2.1324501736146709E-2</v>
      </c>
      <c r="C62" s="302">
        <f t="shared" si="14"/>
        <v>2.1279449757913908E-2</v>
      </c>
      <c r="D62" s="302">
        <f t="shared" si="14"/>
        <v>2.1674890190365732E-2</v>
      </c>
      <c r="E62" s="302">
        <f t="shared" si="14"/>
        <v>2.1594295853443912E-2</v>
      </c>
      <c r="F62" s="302">
        <f t="shared" si="14"/>
        <v>2.1837530134703718E-2</v>
      </c>
      <c r="G62" s="302">
        <f t="shared" si="14"/>
        <v>2.193971868763743E-2</v>
      </c>
      <c r="H62" s="302">
        <f t="shared" si="14"/>
        <v>2.2281958515348251E-2</v>
      </c>
      <c r="I62" s="302">
        <f t="shared" si="14"/>
        <v>2.240887028527469E-2</v>
      </c>
      <c r="J62" s="302">
        <f t="shared" si="14"/>
        <v>2.2906743309945451E-2</v>
      </c>
      <c r="K62" s="302">
        <f t="shared" si="14"/>
        <v>2.2049067642749512E-2</v>
      </c>
      <c r="L62" s="302">
        <f t="shared" si="14"/>
        <v>2.1814934159629325E-2</v>
      </c>
      <c r="M62" s="302">
        <f t="shared" si="14"/>
        <v>2.248772957050588E-2</v>
      </c>
      <c r="N62" s="302">
        <f t="shared" si="14"/>
        <v>2.2058418336765272E-2</v>
      </c>
      <c r="O62" s="302">
        <f t="shared" si="14"/>
        <v>2.1920100068637077E-2</v>
      </c>
      <c r="P62" s="302">
        <f t="shared" si="14"/>
        <v>2.2915631762940428E-2</v>
      </c>
      <c r="Q62" s="302">
        <f t="shared" si="14"/>
        <v>2.2774101663233445E-2</v>
      </c>
      <c r="R62" s="302">
        <f t="shared" si="14"/>
        <v>2.276712920109171E-2</v>
      </c>
      <c r="S62" s="302">
        <f t="shared" si="14"/>
        <v>2.2852662190726979E-2</v>
      </c>
      <c r="T62" s="302">
        <f t="shared" si="14"/>
        <v>2.3251794684275046E-2</v>
      </c>
      <c r="U62" s="302">
        <f t="shared" si="14"/>
        <v>2.3440116589783365E-2</v>
      </c>
      <c r="V62" s="302">
        <f t="shared" si="14"/>
        <v>2.3442363468471686E-2</v>
      </c>
      <c r="W62" s="302">
        <f t="shared" si="14"/>
        <v>2.3399479238281704E-2</v>
      </c>
      <c r="X62" s="302">
        <f t="shared" si="14"/>
        <v>2.438070605787198E-2</v>
      </c>
      <c r="Y62" s="302">
        <f t="shared" si="14"/>
        <v>2.4485402887911546E-2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0.26019404092715781</v>
      </c>
      <c r="C63" s="301">
        <f t="shared" si="15"/>
        <v>0.25998926793443328</v>
      </c>
      <c r="D63" s="301">
        <f t="shared" si="15"/>
        <v>0.25826385149576125</v>
      </c>
      <c r="E63" s="301">
        <f t="shared" si="15"/>
        <v>0.25776158124746507</v>
      </c>
      <c r="F63" s="301">
        <f t="shared" si="15"/>
        <v>0.25683781877347422</v>
      </c>
      <c r="G63" s="301">
        <f t="shared" si="15"/>
        <v>0.25567283201248403</v>
      </c>
      <c r="H63" s="301">
        <f t="shared" si="15"/>
        <v>0.2546962528976956</v>
      </c>
      <c r="I63" s="301">
        <f t="shared" si="15"/>
        <v>0.25629056468019162</v>
      </c>
      <c r="J63" s="301">
        <f t="shared" si="15"/>
        <v>0.25443371867754505</v>
      </c>
      <c r="K63" s="301">
        <f t="shared" si="15"/>
        <v>0.2572594358776879</v>
      </c>
      <c r="L63" s="301">
        <f t="shared" si="15"/>
        <v>0.25857868657682398</v>
      </c>
      <c r="M63" s="301">
        <f t="shared" si="15"/>
        <v>0.25671725501248716</v>
      </c>
      <c r="N63" s="301">
        <f t="shared" si="15"/>
        <v>0.25877187626603632</v>
      </c>
      <c r="O63" s="301">
        <f t="shared" si="15"/>
        <v>0.25930108151292525</v>
      </c>
      <c r="P63" s="301">
        <f t="shared" si="15"/>
        <v>0.25520629147109203</v>
      </c>
      <c r="Q63" s="301">
        <f t="shared" si="15"/>
        <v>0.25582709070034604</v>
      </c>
      <c r="R63" s="301">
        <f t="shared" si="15"/>
        <v>0.25592579145736272</v>
      </c>
      <c r="S63" s="301">
        <f t="shared" si="15"/>
        <v>0.25573717412823238</v>
      </c>
      <c r="T63" s="301">
        <f t="shared" si="15"/>
        <v>0.2542715805698717</v>
      </c>
      <c r="U63" s="301">
        <f t="shared" si="15"/>
        <v>0.2535343375775605</v>
      </c>
      <c r="V63" s="301">
        <f t="shared" si="15"/>
        <v>0.25329310119248377</v>
      </c>
      <c r="W63" s="301">
        <f t="shared" si="15"/>
        <v>0.25344076515786157</v>
      </c>
      <c r="X63" s="301">
        <f t="shared" si="15"/>
        <v>0.25068344355582023</v>
      </c>
      <c r="Y63" s="301">
        <f t="shared" si="15"/>
        <v>0.25071682687095254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0.18716239472681576</v>
      </c>
      <c r="C64" s="302">
        <f t="shared" si="16"/>
        <v>0.18719471832011936</v>
      </c>
      <c r="D64" s="302">
        <f t="shared" si="16"/>
        <v>0.17929945320792576</v>
      </c>
      <c r="E64" s="302">
        <f t="shared" si="16"/>
        <v>0.17907839824613431</v>
      </c>
      <c r="F64" s="302">
        <f t="shared" si="16"/>
        <v>0.17422706858351983</v>
      </c>
      <c r="G64" s="302">
        <f t="shared" si="16"/>
        <v>0.17029508126691617</v>
      </c>
      <c r="H64" s="302">
        <f t="shared" si="16"/>
        <v>0.16366545714724778</v>
      </c>
      <c r="I64" s="302">
        <f t="shared" si="16"/>
        <v>0.16604160613914221</v>
      </c>
      <c r="J64" s="302">
        <f t="shared" si="16"/>
        <v>0.15460563384199558</v>
      </c>
      <c r="K64" s="302">
        <f t="shared" si="16"/>
        <v>0.17273880103540656</v>
      </c>
      <c r="L64" s="302">
        <f t="shared" si="16"/>
        <v>0.17843658216009461</v>
      </c>
      <c r="M64" s="302">
        <f t="shared" si="16"/>
        <v>0.16618298720829094</v>
      </c>
      <c r="N64" s="302">
        <f t="shared" si="16"/>
        <v>0.17619661990323887</v>
      </c>
      <c r="O64" s="302">
        <f t="shared" si="16"/>
        <v>0.17894545301938186</v>
      </c>
      <c r="P64" s="302">
        <f t="shared" si="16"/>
        <v>0.15660308647720311</v>
      </c>
      <c r="Q64" s="302">
        <f t="shared" si="16"/>
        <v>0.16024212177517111</v>
      </c>
      <c r="R64" s="302">
        <f t="shared" si="16"/>
        <v>0.16060445227782139</v>
      </c>
      <c r="S64" s="302">
        <f t="shared" si="16"/>
        <v>0.15898416080573055</v>
      </c>
      <c r="T64" s="302">
        <f t="shared" si="16"/>
        <v>0.14933000630064969</v>
      </c>
      <c r="U64" s="302">
        <f t="shared" si="16"/>
        <v>0.14434622686370591</v>
      </c>
      <c r="V64" s="302">
        <f t="shared" si="16"/>
        <v>0.1435421949946955</v>
      </c>
      <c r="W64" s="302">
        <f t="shared" si="16"/>
        <v>0.14464769782249523</v>
      </c>
      <c r="X64" s="302">
        <f t="shared" si="16"/>
        <v>0.11816961897579842</v>
      </c>
      <c r="Y64" s="302">
        <f t="shared" si="16"/>
        <v>0.11621757343301865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7.3031646200342026E-2</v>
      </c>
      <c r="C65" s="302">
        <f t="shared" si="17"/>
        <v>7.2794549614313961E-2</v>
      </c>
      <c r="D65" s="302">
        <f t="shared" si="17"/>
        <v>7.8964398287835511E-2</v>
      </c>
      <c r="E65" s="302">
        <f t="shared" si="17"/>
        <v>7.8683183001330773E-2</v>
      </c>
      <c r="F65" s="302">
        <f t="shared" si="17"/>
        <v>8.2610750189954396E-2</v>
      </c>
      <c r="G65" s="302">
        <f t="shared" si="17"/>
        <v>8.5377750745567874E-2</v>
      </c>
      <c r="H65" s="302">
        <f t="shared" si="17"/>
        <v>9.1030795750447799E-2</v>
      </c>
      <c r="I65" s="302">
        <f t="shared" si="17"/>
        <v>9.024895854104939E-2</v>
      </c>
      <c r="J65" s="302">
        <f t="shared" si="17"/>
        <v>9.9828084835549474E-2</v>
      </c>
      <c r="K65" s="302">
        <f t="shared" si="17"/>
        <v>8.4520634842281367E-2</v>
      </c>
      <c r="L65" s="302">
        <f t="shared" si="17"/>
        <v>8.0142104416729393E-2</v>
      </c>
      <c r="M65" s="302">
        <f t="shared" si="17"/>
        <v>9.0534267804196225E-2</v>
      </c>
      <c r="N65" s="302">
        <f t="shared" si="17"/>
        <v>8.2575256362797486E-2</v>
      </c>
      <c r="O65" s="302">
        <f t="shared" si="17"/>
        <v>8.0355628493543357E-2</v>
      </c>
      <c r="P65" s="302">
        <f t="shared" si="17"/>
        <v>9.8603204993888902E-2</v>
      </c>
      <c r="Q65" s="302">
        <f t="shared" si="17"/>
        <v>9.5584968925174915E-2</v>
      </c>
      <c r="R65" s="302">
        <f t="shared" si="17"/>
        <v>9.5321339179541303E-2</v>
      </c>
      <c r="S65" s="302">
        <f t="shared" si="17"/>
        <v>9.6753013322501802E-2</v>
      </c>
      <c r="T65" s="302">
        <f t="shared" si="17"/>
        <v>0.10494157426922203</v>
      </c>
      <c r="U65" s="302">
        <f t="shared" si="17"/>
        <v>0.10918811071385461</v>
      </c>
      <c r="V65" s="302">
        <f t="shared" si="17"/>
        <v>0.10975090619778828</v>
      </c>
      <c r="W65" s="302">
        <f t="shared" si="17"/>
        <v>0.10879306733536633</v>
      </c>
      <c r="X65" s="302">
        <f t="shared" si="17"/>
        <v>0.13251382458002181</v>
      </c>
      <c r="Y65" s="302">
        <f t="shared" si="17"/>
        <v>0.13449925343793387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0.1640617780729062</v>
      </c>
      <c r="C66" s="301">
        <f t="shared" si="18"/>
        <v>0.16505575171842896</v>
      </c>
      <c r="D66" s="301">
        <f t="shared" si="18"/>
        <v>0.16333352174727103</v>
      </c>
      <c r="E66" s="301">
        <f t="shared" si="18"/>
        <v>0.16538054868699353</v>
      </c>
      <c r="F66" s="301">
        <f t="shared" si="18"/>
        <v>0.16412146934631042</v>
      </c>
      <c r="G66" s="301">
        <f t="shared" si="18"/>
        <v>0.16519209786137976</v>
      </c>
      <c r="H66" s="301">
        <f t="shared" si="18"/>
        <v>0.16276680068088967</v>
      </c>
      <c r="I66" s="301">
        <f t="shared" si="18"/>
        <v>0.15790133226206279</v>
      </c>
      <c r="J66" s="301">
        <f t="shared" si="18"/>
        <v>0.15542373186920486</v>
      </c>
      <c r="K66" s="301">
        <f t="shared" si="18"/>
        <v>0.16054328812349902</v>
      </c>
      <c r="L66" s="301">
        <f t="shared" si="18"/>
        <v>0.16093721750056716</v>
      </c>
      <c r="M66" s="301">
        <f t="shared" si="18"/>
        <v>0.15595757883003469</v>
      </c>
      <c r="N66" s="301">
        <f t="shared" si="18"/>
        <v>0.1573748119585619</v>
      </c>
      <c r="O66" s="301">
        <f t="shared" si="18"/>
        <v>0.15808504034834017</v>
      </c>
      <c r="P66" s="301">
        <f t="shared" si="18"/>
        <v>0.15375961660736756</v>
      </c>
      <c r="Q66" s="301">
        <f t="shared" si="18"/>
        <v>0.15411554241771372</v>
      </c>
      <c r="R66" s="301">
        <f t="shared" si="18"/>
        <v>0.15398271535305882</v>
      </c>
      <c r="S66" s="301">
        <f t="shared" si="18"/>
        <v>0.15328577582050262</v>
      </c>
      <c r="T66" s="301">
        <f t="shared" si="18"/>
        <v>0.15133238721842543</v>
      </c>
      <c r="U66" s="301">
        <f t="shared" si="18"/>
        <v>0.15050166334047735</v>
      </c>
      <c r="V66" s="301">
        <f t="shared" si="18"/>
        <v>0.15103562808154306</v>
      </c>
      <c r="W66" s="301">
        <f t="shared" si="18"/>
        <v>0.15124495702145185</v>
      </c>
      <c r="X66" s="301">
        <f t="shared" si="18"/>
        <v>0.14540151781634761</v>
      </c>
      <c r="Y66" s="301">
        <f t="shared" si="18"/>
        <v>0.14411039803332903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0.10035059640539624</v>
      </c>
      <c r="C67" s="301">
        <f t="shared" si="19"/>
        <v>0.10013858709606539</v>
      </c>
      <c r="D67" s="301">
        <f t="shared" si="19"/>
        <v>0.10199948324877985</v>
      </c>
      <c r="E67" s="301">
        <f t="shared" si="19"/>
        <v>0.10162021578091247</v>
      </c>
      <c r="F67" s="301">
        <f t="shared" si="19"/>
        <v>0.10276484769272329</v>
      </c>
      <c r="G67" s="301">
        <f t="shared" si="19"/>
        <v>0.10324573500064667</v>
      </c>
      <c r="H67" s="301">
        <f t="shared" si="19"/>
        <v>0.10485627536634466</v>
      </c>
      <c r="I67" s="301">
        <f t="shared" si="19"/>
        <v>0.10545350722482202</v>
      </c>
      <c r="J67" s="301">
        <f t="shared" si="19"/>
        <v>0.10779643910562568</v>
      </c>
      <c r="K67" s="301">
        <f t="shared" si="19"/>
        <v>0.10376031831882117</v>
      </c>
      <c r="L67" s="301">
        <f t="shared" si="19"/>
        <v>0.1026585136923733</v>
      </c>
      <c r="M67" s="301">
        <f t="shared" si="19"/>
        <v>0.10582460974355709</v>
      </c>
      <c r="N67" s="301">
        <f t="shared" si="19"/>
        <v>0.10380432158477772</v>
      </c>
      <c r="O67" s="301">
        <f t="shared" si="19"/>
        <v>0.10315341208770391</v>
      </c>
      <c r="P67" s="301">
        <f t="shared" si="19"/>
        <v>0.10783826711971964</v>
      </c>
      <c r="Q67" s="301">
        <f t="shared" si="19"/>
        <v>0.10717224312109852</v>
      </c>
      <c r="R67" s="301">
        <f t="shared" si="19"/>
        <v>0.10713943153454913</v>
      </c>
      <c r="S67" s="301">
        <f t="shared" si="19"/>
        <v>0.10754193972106804</v>
      </c>
      <c r="T67" s="301">
        <f t="shared" si="19"/>
        <v>0.10942021027894135</v>
      </c>
      <c r="U67" s="301">
        <f t="shared" si="19"/>
        <v>0.11030643101074517</v>
      </c>
      <c r="V67" s="301">
        <f t="shared" si="19"/>
        <v>0.11031700455751378</v>
      </c>
      <c r="W67" s="301">
        <f t="shared" si="19"/>
        <v>0.11011519641544328</v>
      </c>
      <c r="X67" s="301">
        <f t="shared" si="19"/>
        <v>0.11473273438998575</v>
      </c>
      <c r="Y67" s="301">
        <f t="shared" si="19"/>
        <v>0.11522542535487784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6.7952976386033731E-2</v>
      </c>
      <c r="C68" s="235">
        <f t="shared" si="20"/>
        <v>6.7809413077925637E-2</v>
      </c>
      <c r="D68" s="235">
        <f t="shared" si="20"/>
        <v>6.9069529478344605E-2</v>
      </c>
      <c r="E68" s="235">
        <f t="shared" si="20"/>
        <v>6.8812706358092612E-2</v>
      </c>
      <c r="F68" s="235">
        <f t="shared" si="20"/>
        <v>6.95878003591264E-2</v>
      </c>
      <c r="G68" s="235">
        <f t="shared" si="20"/>
        <v>6.9913435931312204E-2</v>
      </c>
      <c r="H68" s="235">
        <f t="shared" si="20"/>
        <v>7.1004022488435486E-2</v>
      </c>
      <c r="I68" s="235">
        <f t="shared" si="20"/>
        <v>7.1408441433910938E-2</v>
      </c>
      <c r="J68" s="235">
        <f t="shared" si="20"/>
        <v>7.2994971065754463E-2</v>
      </c>
      <c r="K68" s="235">
        <f t="shared" si="20"/>
        <v>7.0261888948245921E-2</v>
      </c>
      <c r="L68" s="235">
        <f t="shared" si="20"/>
        <v>6.9515795686771215E-2</v>
      </c>
      <c r="M68" s="235">
        <f t="shared" si="20"/>
        <v>7.1659735612477918E-2</v>
      </c>
      <c r="N68" s="235">
        <f t="shared" si="20"/>
        <v>7.0291686009743934E-2</v>
      </c>
      <c r="O68" s="235">
        <f t="shared" si="20"/>
        <v>6.9850918946383206E-2</v>
      </c>
      <c r="P68" s="235">
        <f t="shared" si="20"/>
        <v>7.3023295143097466E-2</v>
      </c>
      <c r="Q68" s="235">
        <f t="shared" si="20"/>
        <v>7.2572293209157798E-2</v>
      </c>
      <c r="R68" s="235">
        <f t="shared" si="20"/>
        <v>7.2550074656943409E-2</v>
      </c>
      <c r="S68" s="235">
        <f t="shared" si="20"/>
        <v>7.2822635361846563E-2</v>
      </c>
      <c r="T68" s="235">
        <f t="shared" si="20"/>
        <v>7.4094516939412172E-2</v>
      </c>
      <c r="U68" s="235">
        <f t="shared" si="20"/>
        <v>7.4694626342028933E-2</v>
      </c>
      <c r="V68" s="235">
        <f t="shared" si="20"/>
        <v>7.4701786279285157E-2</v>
      </c>
      <c r="W68" s="235">
        <f t="shared" si="20"/>
        <v>7.4565130749533956E-2</v>
      </c>
      <c r="X68" s="235">
        <f t="shared" si="20"/>
        <v>7.7691922818393308E-2</v>
      </c>
      <c r="Y68" s="235">
        <f t="shared" si="20"/>
        <v>7.8025551303944798E-2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25.868121417873962</v>
      </c>
      <c r="C72" s="322">
        <f t="shared" si="21"/>
        <v>27.050993014354049</v>
      </c>
      <c r="D72" s="322">
        <f t="shared" si="21"/>
        <v>27.358143238711229</v>
      </c>
      <c r="E72" s="322">
        <f t="shared" si="21"/>
        <v>30.318407752089225</v>
      </c>
      <c r="F72" s="322">
        <f t="shared" si="21"/>
        <v>29.668429317156551</v>
      </c>
      <c r="G72" s="322">
        <f t="shared" si="21"/>
        <v>29.042527615072668</v>
      </c>
      <c r="H72" s="322">
        <f t="shared" si="21"/>
        <v>27.23552936067993</v>
      </c>
      <c r="I72" s="322">
        <f t="shared" si="21"/>
        <v>25.847240732024662</v>
      </c>
      <c r="J72" s="322">
        <f t="shared" si="21"/>
        <v>27.25291567547109</v>
      </c>
      <c r="K72" s="322">
        <f t="shared" si="21"/>
        <v>28.601577133600898</v>
      </c>
      <c r="L72" s="322">
        <f t="shared" si="21"/>
        <v>28.208621376604416</v>
      </c>
      <c r="M72" s="322">
        <f t="shared" si="21"/>
        <v>26.045680372108173</v>
      </c>
      <c r="N72" s="322">
        <f t="shared" si="21"/>
        <v>25.856605727825052</v>
      </c>
      <c r="O72" s="322">
        <f t="shared" si="21"/>
        <v>26.49119035575848</v>
      </c>
      <c r="P72" s="322">
        <f t="shared" si="21"/>
        <v>24.818192207771876</v>
      </c>
      <c r="Q72" s="322">
        <f t="shared" si="21"/>
        <v>23.987117146307217</v>
      </c>
      <c r="R72" s="322">
        <f t="shared" si="21"/>
        <v>23.737952645081471</v>
      </c>
      <c r="S72" s="322">
        <f t="shared" si="21"/>
        <v>23.500397149372763</v>
      </c>
      <c r="T72" s="322">
        <f t="shared" si="21"/>
        <v>23.003544119985051</v>
      </c>
      <c r="U72" s="322">
        <f t="shared" si="21"/>
        <v>22.716965646440066</v>
      </c>
      <c r="V72" s="322">
        <f t="shared" si="21"/>
        <v>22.967783633906752</v>
      </c>
      <c r="W72" s="322">
        <f t="shared" si="21"/>
        <v>22.928936075544872</v>
      </c>
      <c r="X72" s="322">
        <f t="shared" si="21"/>
        <v>21.73929982877004</v>
      </c>
      <c r="Y72" s="322">
        <f t="shared" si="21"/>
        <v>20.779062437262574</v>
      </c>
      <c r="DA72" s="95"/>
    </row>
    <row r="73" spans="1:105" ht="12" customHeight="1" x14ac:dyDescent="0.25">
      <c r="A73" s="55" t="s">
        <v>91</v>
      </c>
      <c r="B73" s="334">
        <f>IF(B$6=0,0,B$6/MAE!B$5*1000)</f>
        <v>0.54080862753559478</v>
      </c>
      <c r="C73" s="334">
        <f>IF(C$6=0,0,C$6/MAE!C$5*1000)</f>
        <v>0.56434337916728117</v>
      </c>
      <c r="D73" s="334">
        <f>IF(D$6=0,0,D$6/MAE!D$5*1000)</f>
        <v>0.58135759854055147</v>
      </c>
      <c r="E73" s="334">
        <f>IF(E$6=0,0,E$6/MAE!E$5*1000)</f>
        <v>0.64186732039604077</v>
      </c>
      <c r="F73" s="334">
        <f>IF(F$6=0,0,F$6/MAE!F$5*1000)</f>
        <v>0.63518158751248333</v>
      </c>
      <c r="G73" s="334">
        <f>IF(G$6=0,0,G$6/MAE!G$5*1000)</f>
        <v>0.62469106456140722</v>
      </c>
      <c r="H73" s="334">
        <f>IF(H$6=0,0,H$6/MAE!H$5*1000)</f>
        <v>0.59496170133158754</v>
      </c>
      <c r="I73" s="334">
        <f>IF(I$6=0,0,I$6/MAE!I$5*1000)</f>
        <v>0.56785045568255765</v>
      </c>
      <c r="J73" s="334">
        <f>IF(J$6=0,0,J$6/MAE!J$5*1000)</f>
        <v>0.61203484688784826</v>
      </c>
      <c r="K73" s="334">
        <f>IF(K$6=0,0,K$6/MAE!K$5*1000)</f>
        <v>0.61827265579223867</v>
      </c>
      <c r="L73" s="334">
        <f>IF(L$6=0,0,L$6/MAE!L$5*1000)</f>
        <v>0.60330315496523301</v>
      </c>
      <c r="M73" s="334">
        <f>IF(M$6=0,0,M$6/MAE!M$5*1000)</f>
        <v>0.57422374185078584</v>
      </c>
      <c r="N73" s="334">
        <f>IF(N$6=0,0,N$6/MAE!N$5*1000)</f>
        <v>0.55917237834624089</v>
      </c>
      <c r="O73" s="334">
        <f>IF(O$6=0,0,O$6/MAE!O$5*1000)</f>
        <v>0.56930347405445059</v>
      </c>
      <c r="P73" s="334">
        <f>IF(P$6=0,0,P$6/MAE!P$5*1000)</f>
        <v>0.55757309181880188</v>
      </c>
      <c r="Q73" s="334">
        <f>IF(Q$6=0,0,Q$6/MAE!Q$5*1000)</f>
        <v>0.53557357303714759</v>
      </c>
      <c r="R73" s="334">
        <f>IF(R$6=0,0,R$6/MAE!R$5*1000)</f>
        <v>0.52984807337251594</v>
      </c>
      <c r="S73" s="334">
        <f>IF(S$6=0,0,S$6/MAE!S$5*1000)</f>
        <v>0.52651631117895925</v>
      </c>
      <c r="T73" s="334">
        <f>IF(T$6=0,0,T$6/MAE!T$5*1000)</f>
        <v>0.52438596557701467</v>
      </c>
      <c r="U73" s="334">
        <f>IF(U$6=0,0,U$6/MAE!U$5*1000)</f>
        <v>0.52204737580260641</v>
      </c>
      <c r="V73" s="334">
        <f>IF(V$6=0,0,V$6/MAE!V$5*1000)</f>
        <v>0.52786189412868378</v>
      </c>
      <c r="W73" s="334">
        <f>IF(W$6=0,0,W$6/MAE!W$5*1000)</f>
        <v>0.52600506240745148</v>
      </c>
      <c r="X73" s="334">
        <f>IF(X$6=0,0,X$6/MAE!X$5*1000)</f>
        <v>0.51962694022469502</v>
      </c>
      <c r="Y73" s="334">
        <f>IF(Y$6=0,0,Y$6/MAE!Y$5*1000)</f>
        <v>0.49880756412690491</v>
      </c>
      <c r="DA73" s="67"/>
    </row>
    <row r="74" spans="1:105" ht="12" customHeight="1" x14ac:dyDescent="0.25">
      <c r="A74" s="173" t="s">
        <v>92</v>
      </c>
      <c r="B74" s="335">
        <f>IF(B$7=0,0,B$7/MAE!B$5*1000)</f>
        <v>0.73549973344840935</v>
      </c>
      <c r="C74" s="335">
        <f>IF(C$7=0,0,C$7/MAE!C$5*1000)</f>
        <v>0.76750699566750202</v>
      </c>
      <c r="D74" s="335">
        <f>IF(D$7=0,0,D$7/MAE!D$5*1000)</f>
        <v>0.79064633401515028</v>
      </c>
      <c r="E74" s="335">
        <f>IF(E$7=0,0,E$7/MAE!E$5*1000)</f>
        <v>0.87293955573861548</v>
      </c>
      <c r="F74" s="335">
        <f>IF(F$7=0,0,F$7/MAE!F$5*1000)</f>
        <v>0.86384695901697739</v>
      </c>
      <c r="G74" s="335">
        <f>IF(G$7=0,0,G$7/MAE!G$5*1000)</f>
        <v>0.84957984780351359</v>
      </c>
      <c r="H74" s="335">
        <f>IF(H$7=0,0,H$7/MAE!H$5*1000)</f>
        <v>0.80914791381095919</v>
      </c>
      <c r="I74" s="335">
        <f>IF(I$7=0,0,I$7/MAE!I$5*1000)</f>
        <v>0.77227661972827832</v>
      </c>
      <c r="J74" s="335">
        <f>IF(J$7=0,0,J$7/MAE!J$5*1000)</f>
        <v>0.83236739176747332</v>
      </c>
      <c r="K74" s="335">
        <f>IF(K$7=0,0,K$7/MAE!K$5*1000)</f>
        <v>0.84085081187744481</v>
      </c>
      <c r="L74" s="335">
        <f>IF(L$7=0,0,L$7/MAE!L$5*1000)</f>
        <v>0.8204922907527169</v>
      </c>
      <c r="M74" s="335">
        <f>IF(M$7=0,0,M$7/MAE!M$5*1000)</f>
        <v>0.78094428891706846</v>
      </c>
      <c r="N74" s="335">
        <f>IF(N$7=0,0,N$7/MAE!N$5*1000)</f>
        <v>0.7604744345508877</v>
      </c>
      <c r="O74" s="335">
        <f>IF(O$7=0,0,O$7/MAE!O$5*1000)</f>
        <v>0.7742527247140526</v>
      </c>
      <c r="P74" s="335">
        <f>IF(P$7=0,0,P$7/MAE!P$5*1000)</f>
        <v>0.75829940487357061</v>
      </c>
      <c r="Q74" s="335">
        <f>IF(Q$7=0,0,Q$7/MAE!Q$5*1000)</f>
        <v>0.72838005933052086</v>
      </c>
      <c r="R74" s="335">
        <f>IF(R$7=0,0,R$7/MAE!R$5*1000)</f>
        <v>0.72059337978662164</v>
      </c>
      <c r="S74" s="335">
        <f>IF(S$7=0,0,S$7/MAE!S$5*1000)</f>
        <v>0.71606218320338466</v>
      </c>
      <c r="T74" s="335">
        <f>IF(T$7=0,0,T$7/MAE!T$5*1000)</f>
        <v>0.71316491318473951</v>
      </c>
      <c r="U74" s="335">
        <f>IF(U$7=0,0,U$7/MAE!U$5*1000)</f>
        <v>0.70998443109154452</v>
      </c>
      <c r="V74" s="335">
        <f>IF(V$7=0,0,V$7/MAE!V$5*1000)</f>
        <v>0.71789217601500976</v>
      </c>
      <c r="W74" s="335">
        <f>IF(W$7=0,0,W$7/MAE!W$5*1000)</f>
        <v>0.7153668848741338</v>
      </c>
      <c r="X74" s="335">
        <f>IF(X$7=0,0,X$7/MAE!X$5*1000)</f>
        <v>0.70669263870558541</v>
      </c>
      <c r="Y74" s="335">
        <f>IF(Y$7=0,0,Y$7/MAE!Y$5*1000)</f>
        <v>0.67837828721259086</v>
      </c>
      <c r="DA74" s="177"/>
    </row>
    <row r="75" spans="1:105" ht="12" customHeight="1" x14ac:dyDescent="0.25">
      <c r="A75" s="173" t="s">
        <v>93</v>
      </c>
      <c r="B75" s="335">
        <f>IF(B$8=0,0,B$8/MAE!B$5*1000)</f>
        <v>0.90855849425979973</v>
      </c>
      <c r="C75" s="335">
        <f>IF(C$8=0,0,C$8/MAE!C$5*1000)</f>
        <v>0.94809687700103229</v>
      </c>
      <c r="D75" s="335">
        <f>IF(D$8=0,0,D$8/MAE!D$5*1000)</f>
        <v>0.97668076554812633</v>
      </c>
      <c r="E75" s="335">
        <f>IF(E$8=0,0,E$8/MAE!E$5*1000)</f>
        <v>1.0783370982653486</v>
      </c>
      <c r="F75" s="335">
        <f>IF(F$8=0,0,F$8/MAE!F$5*1000)</f>
        <v>1.0671050670209719</v>
      </c>
      <c r="G75" s="335">
        <f>IF(G$8=0,0,G$8/MAE!G$5*1000)</f>
        <v>1.0494809884631642</v>
      </c>
      <c r="H75" s="335">
        <f>IF(H$8=0,0,H$8/MAE!H$5*1000)</f>
        <v>0.9995356582370668</v>
      </c>
      <c r="I75" s="335">
        <f>IF(I$8=0,0,I$8/MAE!I$5*1000)</f>
        <v>0.95398876554669743</v>
      </c>
      <c r="J75" s="335">
        <f>IF(J$8=0,0,J$8/MAE!J$5*1000)</f>
        <v>1.0282185427715851</v>
      </c>
      <c r="K75" s="335">
        <f>IF(K$8=0,0,K$8/MAE!K$5*1000)</f>
        <v>1.0386980617309611</v>
      </c>
      <c r="L75" s="335">
        <f>IF(L$8=0,0,L$8/MAE!L$5*1000)</f>
        <v>1.0135493003415919</v>
      </c>
      <c r="M75" s="335">
        <f>IF(M$8=0,0,M$8/MAE!M$5*1000)</f>
        <v>0.96469588630931979</v>
      </c>
      <c r="N75" s="335">
        <f>IF(N$8=0,0,N$8/MAE!N$5*1000)</f>
        <v>0.93940959562168502</v>
      </c>
      <c r="O75" s="335">
        <f>IF(O$8=0,0,O$8/MAE!O$5*1000)</f>
        <v>0.95642983641147661</v>
      </c>
      <c r="P75" s="335">
        <f>IF(P$8=0,0,P$8/MAE!P$5*1000)</f>
        <v>0.93672279425558691</v>
      </c>
      <c r="Q75" s="335">
        <f>IF(Q$8=0,0,Q$8/MAE!Q$5*1000)</f>
        <v>0.89976360270240774</v>
      </c>
      <c r="R75" s="335">
        <f>IF(R$8=0,0,R$8/MAE!R$5*1000)</f>
        <v>0.89014476326582681</v>
      </c>
      <c r="S75" s="335">
        <f>IF(S$8=0,0,S$8/MAE!S$5*1000)</f>
        <v>0.88454740278065158</v>
      </c>
      <c r="T75" s="335">
        <f>IF(T$8=0,0,T$8/MAE!T$5*1000)</f>
        <v>0.88096842216938409</v>
      </c>
      <c r="U75" s="335">
        <f>IF(U$8=0,0,U$8/MAE!U$5*1000)</f>
        <v>0.87703959134837839</v>
      </c>
      <c r="V75" s="335">
        <f>IF(V$8=0,0,V$8/MAE!V$5*1000)</f>
        <v>0.88680798213618839</v>
      </c>
      <c r="W75" s="335">
        <f>IF(W$8=0,0,W$8/MAE!W$5*1000)</f>
        <v>0.88368850484451833</v>
      </c>
      <c r="X75" s="335">
        <f>IF(X$8=0,0,X$8/MAE!X$5*1000)</f>
        <v>0.8729732595774875</v>
      </c>
      <c r="Y75" s="335">
        <f>IF(Y$8=0,0,Y$8/MAE!Y$5*1000)</f>
        <v>0.83799670773320034</v>
      </c>
      <c r="DA75" s="177"/>
    </row>
    <row r="76" spans="1:105" ht="12" customHeight="1" x14ac:dyDescent="0.25">
      <c r="A76" s="173" t="s">
        <v>94</v>
      </c>
      <c r="B76" s="335">
        <f>IF(B$9=0,0,B$9/MAE!B$5*1000)</f>
        <v>0.56244097263701898</v>
      </c>
      <c r="C76" s="335">
        <f>IF(C$9=0,0,C$9/MAE!C$5*1000)</f>
        <v>0.58691711433397209</v>
      </c>
      <c r="D76" s="335">
        <f>IF(D$9=0,0,D$9/MAE!D$5*1000)</f>
        <v>0.60461190248217345</v>
      </c>
      <c r="E76" s="335">
        <f>IF(E$9=0,0,E$9/MAE!E$5*1000)</f>
        <v>0.66754201321188245</v>
      </c>
      <c r="F76" s="335">
        <f>IF(F$9=0,0,F$9/MAE!F$5*1000)</f>
        <v>0.66058885101298281</v>
      </c>
      <c r="G76" s="335">
        <f>IF(G$9=0,0,G$9/MAE!G$5*1000)</f>
        <v>0.64967870714386344</v>
      </c>
      <c r="H76" s="335">
        <f>IF(H$9=0,0,H$9/MAE!H$5*1000)</f>
        <v>0.61876016938485112</v>
      </c>
      <c r="I76" s="335">
        <f>IF(I$9=0,0,I$9/MAE!I$5*1000)</f>
        <v>0.59056447390986011</v>
      </c>
      <c r="J76" s="335">
        <f>IF(J$9=0,0,J$9/MAE!J$5*1000)</f>
        <v>0.63651624076336233</v>
      </c>
      <c r="K76" s="335">
        <f>IF(K$9=0,0,K$9/MAE!K$5*1000)</f>
        <v>0.64300356202392805</v>
      </c>
      <c r="L76" s="335">
        <f>IF(L$9=0,0,L$9/MAE!L$5*1000)</f>
        <v>0.62743528116384206</v>
      </c>
      <c r="M76" s="335">
        <f>IF(M$9=0,0,M$9/MAE!M$5*1000)</f>
        <v>0.59719269152481702</v>
      </c>
      <c r="N76" s="335">
        <f>IF(N$9=0,0,N$9/MAE!N$5*1000)</f>
        <v>0.58153927348009082</v>
      </c>
      <c r="O76" s="335">
        <f>IF(O$9=0,0,O$9/MAE!O$5*1000)</f>
        <v>0.59207561301662803</v>
      </c>
      <c r="P76" s="335">
        <f>IF(P$9=0,0,P$9/MAE!P$5*1000)</f>
        <v>0.57987601549155365</v>
      </c>
      <c r="Q76" s="335">
        <f>IF(Q$9=0,0,Q$9/MAE!Q$5*1000)</f>
        <v>0.55699651595863353</v>
      </c>
      <c r="R76" s="335">
        <f>IF(R$9=0,0,R$9/MAE!R$5*1000)</f>
        <v>0.55104199630741646</v>
      </c>
      <c r="S76" s="335">
        <f>IF(S$9=0,0,S$9/MAE!S$5*1000)</f>
        <v>0.54757696362611796</v>
      </c>
      <c r="T76" s="335">
        <f>IF(T$9=0,0,T$9/MAE!T$5*1000)</f>
        <v>0.54536140420009493</v>
      </c>
      <c r="U76" s="335">
        <f>IF(U$9=0,0,U$9/MAE!U$5*1000)</f>
        <v>0.54292927083471021</v>
      </c>
      <c r="V76" s="335">
        <f>IF(V$9=0,0,V$9/MAE!V$5*1000)</f>
        <v>0.54897636989383114</v>
      </c>
      <c r="W76" s="335">
        <f>IF(W$9=0,0,W$9/MAE!W$5*1000)</f>
        <v>0.54704526490374927</v>
      </c>
      <c r="X76" s="335">
        <f>IF(X$9=0,0,X$9/MAE!X$5*1000)</f>
        <v>0.54041201783368276</v>
      </c>
      <c r="Y76" s="335">
        <f>IF(Y$9=0,0,Y$9/MAE!Y$5*1000)</f>
        <v>0.51875986669198138</v>
      </c>
      <c r="DA76" s="177"/>
    </row>
    <row r="77" spans="1:105" ht="12" customHeight="1" x14ac:dyDescent="0.25">
      <c r="A77" s="56" t="s">
        <v>95</v>
      </c>
      <c r="B77" s="336">
        <f>IF(B$10=0,0,B$10/MAE!B$5*1000)</f>
        <v>0.72578104770187069</v>
      </c>
      <c r="C77" s="336">
        <f>IF(C$10=0,0,C$10/MAE!C$5*1000)</f>
        <v>0.75869418422157808</v>
      </c>
      <c r="D77" s="336">
        <f>IF(D$10=0,0,D$10/MAE!D$5*1000)</f>
        <v>0.76250252390559692</v>
      </c>
      <c r="E77" s="336">
        <f>IF(E$10=0,0,E$10/MAE!E$5*1000)</f>
        <v>0.84363941056593938</v>
      </c>
      <c r="F77" s="336">
        <f>IF(F$10=0,0,F$10/MAE!F$5*1000)</f>
        <v>0.82224040977373236</v>
      </c>
      <c r="G77" s="336">
        <f>IF(G$10=0,0,G$10/MAE!G$5*1000)</f>
        <v>0.80125226637908653</v>
      </c>
      <c r="H77" s="336">
        <f>IF(H$10=0,0,H$10/MAE!H$5*1000)</f>
        <v>0.74851683359903698</v>
      </c>
      <c r="I77" s="336">
        <f>IF(I$10=0,0,I$10/MAE!I$5*1000)</f>
        <v>0.71412704803059845</v>
      </c>
      <c r="J77" s="336">
        <f>IF(J$10=0,0,J$10/MAE!J$5*1000)</f>
        <v>0.74728060542850161</v>
      </c>
      <c r="K77" s="336">
        <f>IF(K$10=0,0,K$10/MAE!K$5*1000)</f>
        <v>0.79330360342762485</v>
      </c>
      <c r="L77" s="336">
        <f>IF(L$10=0,0,L$10/MAE!L$5*1000)</f>
        <v>0.78608840910082523</v>
      </c>
      <c r="M77" s="336">
        <f>IF(M$10=0,0,M$10/MAE!M$5*1000)</f>
        <v>0.72175785658398106</v>
      </c>
      <c r="N77" s="336">
        <f>IF(N$10=0,0,N$10/MAE!N$5*1000)</f>
        <v>0.72189840402480066</v>
      </c>
      <c r="O77" s="336">
        <f>IF(O$10=0,0,O$10/MAE!O$5*1000)</f>
        <v>0.7406934192140755</v>
      </c>
      <c r="P77" s="336">
        <f>IF(P$10=0,0,P$10/MAE!P$5*1000)</f>
        <v>0.68262023104716096</v>
      </c>
      <c r="Q77" s="336">
        <f>IF(Q$10=0,0,Q$10/MAE!Q$5*1000)</f>
        <v>0.66221161167483433</v>
      </c>
      <c r="R77" s="336">
        <f>IF(R$10=0,0,R$10/MAE!R$5*1000)</f>
        <v>0.65563932098623945</v>
      </c>
      <c r="S77" s="336">
        <f>IF(S$10=0,0,S$10/MAE!S$5*1000)</f>
        <v>0.648738200933067</v>
      </c>
      <c r="T77" s="336">
        <f>IF(T$10=0,0,T$10/MAE!T$5*1000)</f>
        <v>0.63109644422528011</v>
      </c>
      <c r="U77" s="336">
        <f>IF(U$10=0,0,U$10/MAE!U$5*1000)</f>
        <v>0.6216128860810991</v>
      </c>
      <c r="V77" s="336">
        <f>IF(V$10=0,0,V$10/MAE!V$5*1000)</f>
        <v>0.62786740255328422</v>
      </c>
      <c r="W77" s="336">
        <f>IF(W$10=0,0,W$10/MAE!W$5*1000)</f>
        <v>0.6269810069073164</v>
      </c>
      <c r="X77" s="336">
        <f>IF(X$10=0,0,X$10/MAE!X$5*1000)</f>
        <v>0.58790544878198703</v>
      </c>
      <c r="Y77" s="336">
        <f>IF(Y$10=0,0,Y$10/MAE!Y$5*1000)</f>
        <v>0.5621303326922773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4.711511730037687</v>
      </c>
      <c r="C78" s="349">
        <f>IF(C$16=0,0,C$16/MAE!C$5*1000)</f>
        <v>4.9230775094909669</v>
      </c>
      <c r="D78" s="349">
        <f>IF(D$16=0,0,D$16/MAE!D$5*1000)</f>
        <v>4.9459336098215996</v>
      </c>
      <c r="E78" s="349">
        <f>IF(E$16=0,0,E$16/MAE!E$5*1000)</f>
        <v>5.470444506158743</v>
      </c>
      <c r="F78" s="349">
        <f>IF(F$16=0,0,F$16/MAE!F$5*1000)</f>
        <v>5.3339822705774376</v>
      </c>
      <c r="G78" s="349">
        <f>IF(G$16=0,0,G$16/MAE!G$5*1000)</f>
        <v>5.1977696989024773</v>
      </c>
      <c r="H78" s="349">
        <f>IF(H$16=0,0,H$16/MAE!H$5*1000)</f>
        <v>4.8557510916952431</v>
      </c>
      <c r="I78" s="349">
        <f>IF(I$16=0,0,I$16/MAE!I$5*1000)</f>
        <v>4.6370827458448138</v>
      </c>
      <c r="J78" s="349">
        <f>IF(J$16=0,0,J$16/MAE!J$5*1000)</f>
        <v>4.8538424760809686</v>
      </c>
      <c r="K78" s="349">
        <f>IF(K$16=0,0,K$16/MAE!K$5*1000)</f>
        <v>5.1506179190216379</v>
      </c>
      <c r="L78" s="349">
        <f>IF(L$16=0,0,L$16/MAE!L$5*1000)</f>
        <v>5.1059037859937026</v>
      </c>
      <c r="M78" s="349">
        <f>IF(M$16=0,0,M$16/MAE!M$5*1000)</f>
        <v>4.6804628990421584</v>
      </c>
      <c r="N78" s="349">
        <f>IF(N$16=0,0,N$16/MAE!N$5*1000)</f>
        <v>4.6836736646423036</v>
      </c>
      <c r="O78" s="349">
        <f>IF(O$16=0,0,O$16/MAE!O$5*1000)</f>
        <v>4.808436016869063</v>
      </c>
      <c r="P78" s="349">
        <f>IF(P$16=0,0,P$16/MAE!P$5*1000)</f>
        <v>4.4336311560535506</v>
      </c>
      <c r="Q78" s="349">
        <f>IF(Q$16=0,0,Q$16/MAE!Q$5*1000)</f>
        <v>4.2955880756797127</v>
      </c>
      <c r="R78" s="349">
        <f>IF(R$16=0,0,R$16/MAE!R$5*1000)</f>
        <v>4.2526080227889098</v>
      </c>
      <c r="S78" s="349">
        <f>IF(S$16=0,0,S$16/MAE!S$5*1000)</f>
        <v>4.2069476105102313</v>
      </c>
      <c r="T78" s="349">
        <f>IF(T$16=0,0,T$16/MAE!T$5*1000)</f>
        <v>4.0944032654681637</v>
      </c>
      <c r="U78" s="349">
        <f>IF(U$16=0,0,U$16/MAE!U$5*1000)</f>
        <v>4.0316715858596668</v>
      </c>
      <c r="V78" s="349">
        <f>IF(V$16=0,0,V$16/MAE!V$5*1000)</f>
        <v>4.0723068009051504</v>
      </c>
      <c r="W78" s="349">
        <f>IF(W$16=0,0,W$16/MAE!W$5*1000)</f>
        <v>4.0677889722692511</v>
      </c>
      <c r="X78" s="349">
        <f>IF(X$16=0,0,X$16/MAE!X$5*1000)</f>
        <v>3.8147777790979678</v>
      </c>
      <c r="Y78" s="349">
        <f>IF(Y$16=0,0,Y$16/MAE!Y$5*1000)</f>
        <v>3.6467624197367114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2.3551225180896691</v>
      </c>
      <c r="C79" s="349">
        <f>IF(C$24=0,0,C$24/MAE!C$5*1000)</f>
        <v>2.4613069175747948</v>
      </c>
      <c r="D79" s="349">
        <f>IF(D$24=0,0,D$24/MAE!D$5*1000)</f>
        <v>2.482158624257162</v>
      </c>
      <c r="E79" s="349">
        <f>IF(E$24=0,0,E$24/MAE!E$5*1000)</f>
        <v>2.7473873875217856</v>
      </c>
      <c r="F79" s="349">
        <f>IF(F$24=0,0,F$24/MAE!F$5*1000)</f>
        <v>2.6828509309085344</v>
      </c>
      <c r="G79" s="349">
        <f>IF(G$24=0,0,G$24/MAE!G$5*1000)</f>
        <v>2.6181136901473434</v>
      </c>
      <c r="H79" s="349">
        <f>IF(H$24=0,0,H$24/MAE!H$5*1000)</f>
        <v>2.4493804342807448</v>
      </c>
      <c r="I79" s="349">
        <f>IF(I$24=0,0,I$24/MAE!I$5*1000)</f>
        <v>2.3342395904442022</v>
      </c>
      <c r="J79" s="349">
        <f>IF(J$24=0,0,J$24/MAE!J$5*1000)</f>
        <v>2.445751976807085</v>
      </c>
      <c r="K79" s="349">
        <f>IF(K$24=0,0,K$24/MAE!K$5*1000)</f>
        <v>2.5897040984700488</v>
      </c>
      <c r="L79" s="349">
        <f>IF(L$24=0,0,L$24/MAE!L$5*1000)</f>
        <v>2.5610839506488414</v>
      </c>
      <c r="M79" s="349">
        <f>IF(M$24=0,0,M$24/MAE!M$5*1000)</f>
        <v>2.3553056578087204</v>
      </c>
      <c r="N79" s="349">
        <f>IF(N$24=0,0,N$24/MAE!N$5*1000)</f>
        <v>2.3487653076354849</v>
      </c>
      <c r="O79" s="349">
        <f>IF(O$24=0,0,O$24/MAE!O$5*1000)</f>
        <v>2.4098533996054883</v>
      </c>
      <c r="P79" s="349">
        <f>IF(P$24=0,0,P$24/MAE!P$5*1000)</f>
        <v>2.2310179858779815</v>
      </c>
      <c r="Q79" s="349">
        <f>IF(Q$24=0,0,Q$24/MAE!Q$5*1000)</f>
        <v>2.1637084946928873</v>
      </c>
      <c r="R79" s="349">
        <f>IF(R$24=0,0,R$24/MAE!R$5*1000)</f>
        <v>2.1422273763003745</v>
      </c>
      <c r="S79" s="349">
        <f>IF(S$24=0,0,S$24/MAE!S$5*1000)</f>
        <v>2.1191675640107048</v>
      </c>
      <c r="T79" s="349">
        <f>IF(T$24=0,0,T$24/MAE!T$5*1000)</f>
        <v>2.062345812666869</v>
      </c>
      <c r="U79" s="349">
        <f>IF(U$24=0,0,U$24/MAE!U$5*1000)</f>
        <v>2.0305458882039096</v>
      </c>
      <c r="V79" s="349">
        <f>IF(V$24=0,0,V$24/MAE!V$5*1000)</f>
        <v>2.0500646811896526</v>
      </c>
      <c r="W79" s="349">
        <f>IF(W$24=0,0,W$24/MAE!W$5*1000)</f>
        <v>2.0485239088267866</v>
      </c>
      <c r="X79" s="349">
        <f>IF(X$24=0,0,X$24/MAE!X$5*1000)</f>
        <v>1.9031246941110314</v>
      </c>
      <c r="Y79" s="349">
        <f>IF(Y$24=0,0,Y$24/MAE!Y$5*1000)</f>
        <v>1.8165135907960785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6.7307310429109837</v>
      </c>
      <c r="C80" s="349">
        <f>IF(C$27=0,0,C$27/MAE!C$5*1000)</f>
        <v>7.0329678707013779</v>
      </c>
      <c r="D80" s="349">
        <f>IF(D$27=0,0,D$27/MAE!D$5*1000)</f>
        <v>7.0656194426022845</v>
      </c>
      <c r="E80" s="349">
        <f>IF(E$27=0,0,E$27/MAE!E$5*1000)</f>
        <v>7.8149207230839224</v>
      </c>
      <c r="F80" s="349">
        <f>IF(F$27=0,0,F$27/MAE!F$5*1000)</f>
        <v>7.6199746722534822</v>
      </c>
      <c r="G80" s="349">
        <f>IF(G$27=0,0,G$27/MAE!G$5*1000)</f>
        <v>7.4253852841464001</v>
      </c>
      <c r="H80" s="349">
        <f>IF(H$27=0,0,H$27/MAE!H$5*1000)</f>
        <v>6.9367872738503493</v>
      </c>
      <c r="I80" s="349">
        <f>IF(I$27=0,0,I$27/MAE!I$5*1000)</f>
        <v>6.6244039226354507</v>
      </c>
      <c r="J80" s="349">
        <f>IF(J$27=0,0,J$27/MAE!J$5*1000)</f>
        <v>6.9340606801156692</v>
      </c>
      <c r="K80" s="349">
        <f>IF(K$27=0,0,K$27/MAE!K$5*1000)</f>
        <v>7.3580255986023433</v>
      </c>
      <c r="L80" s="349">
        <f>IF(L$27=0,0,L$27/MAE!L$5*1000)</f>
        <v>7.2941482657052905</v>
      </c>
      <c r="M80" s="349">
        <f>IF(M$27=0,0,M$27/MAE!M$5*1000)</f>
        <v>6.6863755700602248</v>
      </c>
      <c r="N80" s="349">
        <f>IF(N$27=0,0,N$27/MAE!N$5*1000)</f>
        <v>6.6909623780604299</v>
      </c>
      <c r="O80" s="349">
        <f>IF(O$27=0,0,O$27/MAE!O$5*1000)</f>
        <v>6.8691943098129471</v>
      </c>
      <c r="P80" s="349">
        <f>IF(P$27=0,0,P$27/MAE!P$5*1000)</f>
        <v>6.3337587943622164</v>
      </c>
      <c r="Q80" s="349">
        <f>IF(Q$27=0,0,Q$27/MAE!Q$5*1000)</f>
        <v>6.1365543938281633</v>
      </c>
      <c r="R80" s="349">
        <f>IF(R$27=0,0,R$27/MAE!R$5*1000)</f>
        <v>6.0751543182698731</v>
      </c>
      <c r="S80" s="349">
        <f>IF(S$27=0,0,S$27/MAE!S$5*1000)</f>
        <v>6.0099251578717583</v>
      </c>
      <c r="T80" s="349">
        <f>IF(T$27=0,0,T$27/MAE!T$5*1000)</f>
        <v>5.8491475220973772</v>
      </c>
      <c r="U80" s="349">
        <f>IF(U$27=0,0,U$27/MAE!U$5*1000)</f>
        <v>5.7595308369423801</v>
      </c>
      <c r="V80" s="349">
        <f>IF(V$27=0,0,V$27/MAE!V$5*1000)</f>
        <v>5.8175811441502159</v>
      </c>
      <c r="W80" s="349">
        <f>IF(W$27=0,0,W$27/MAE!W$5*1000)</f>
        <v>5.8111271032417875</v>
      </c>
      <c r="X80" s="349">
        <f>IF(X$27=0,0,X$27/MAE!X$5*1000)</f>
        <v>5.4496825415685262</v>
      </c>
      <c r="Y80" s="349">
        <f>IF(Y$27=0,0,Y$27/MAE!Y$5*1000)</f>
        <v>5.2096605996238745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4.243969995222229</v>
      </c>
      <c r="C81" s="349">
        <f>IF(C$35=0,0,C$35/MAE!C$5*1000)</f>
        <v>4.4649219867141774</v>
      </c>
      <c r="D81" s="349">
        <f>IF(D$35=0,0,D$35/MAE!D$5*1000)</f>
        <v>4.4685018836449979</v>
      </c>
      <c r="E81" s="349">
        <f>IF(E$35=0,0,E$35/MAE!E$5*1000)</f>
        <v>5.0140749093565145</v>
      </c>
      <c r="F81" s="349">
        <f>IF(F$35=0,0,F$35/MAE!F$5*1000)</f>
        <v>4.8692262127288846</v>
      </c>
      <c r="G81" s="349">
        <f>IF(G$35=0,0,G$35/MAE!G$5*1000)</f>
        <v>4.7975960639309063</v>
      </c>
      <c r="H81" s="349">
        <f>IF(H$35=0,0,H$35/MAE!H$5*1000)</f>
        <v>4.433039978888309</v>
      </c>
      <c r="I81" s="349">
        <f>IF(I$35=0,0,I$35/MAE!I$5*1000)</f>
        <v>4.0813137468849492</v>
      </c>
      <c r="J81" s="349">
        <f>IF(J$35=0,0,J$35/MAE!J$5*1000)</f>
        <v>4.235749858598469</v>
      </c>
      <c r="K81" s="349">
        <f>IF(K$35=0,0,K$35/MAE!K$5*1000)</f>
        <v>4.5917912385461692</v>
      </c>
      <c r="L81" s="349">
        <f>IF(L$35=0,0,L$35/MAE!L$5*1000)</f>
        <v>4.5398170338777328</v>
      </c>
      <c r="M81" s="349">
        <f>IF(M$35=0,0,M$35/MAE!M$5*1000)</f>
        <v>4.0620212498149471</v>
      </c>
      <c r="N81" s="349">
        <f>IF(N$35=0,0,N$35/MAE!N$5*1000)</f>
        <v>4.0691784643031426</v>
      </c>
      <c r="O81" s="349">
        <f>IF(O$35=0,0,O$35/MAE!O$5*1000)</f>
        <v>4.1878608962656401</v>
      </c>
      <c r="P81" s="349">
        <f>IF(P$35=0,0,P$35/MAE!P$5*1000)</f>
        <v>3.8160357187549625</v>
      </c>
      <c r="Q81" s="349">
        <f>IF(Q$35=0,0,Q$35/MAE!Q$5*1000)</f>
        <v>3.6967875700403785</v>
      </c>
      <c r="R81" s="349">
        <f>IF(R$35=0,0,R$35/MAE!R$5*1000)</f>
        <v>3.6552344052119712</v>
      </c>
      <c r="S81" s="349">
        <f>IF(S$35=0,0,S$35/MAE!S$5*1000)</f>
        <v>3.6022766091315326</v>
      </c>
      <c r="T81" s="349">
        <f>IF(T$35=0,0,T$35/MAE!T$5*1000)</f>
        <v>3.4811812461617113</v>
      </c>
      <c r="U81" s="349">
        <f>IF(U$35=0,0,U$35/MAE!U$5*1000)</f>
        <v>3.4189411158377117</v>
      </c>
      <c r="V81" s="349">
        <f>IF(V$35=0,0,V$35/MAE!V$5*1000)</f>
        <v>3.4689536267880912</v>
      </c>
      <c r="W81" s="349">
        <f>IF(W$35=0,0,W$35/MAE!W$5*1000)</f>
        <v>3.4678859512934008</v>
      </c>
      <c r="X81" s="349">
        <f>IF(X$35=0,0,X$35/MAE!X$5*1000)</f>
        <v>3.1609271913678292</v>
      </c>
      <c r="Y81" s="349">
        <f>IF(Y$35=0,0,Y$35/MAE!Y$5*1000)</f>
        <v>2.994478958593306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2.595881412170856</v>
      </c>
      <c r="C82" s="349">
        <f>IF(C$46=0,0,C$46/MAE!C$5*1000)</f>
        <v>2.7088482200029493</v>
      </c>
      <c r="D82" s="349">
        <f>IF(D$46=0,0,D$46/MAE!D$5*1000)</f>
        <v>2.7905164729946468</v>
      </c>
      <c r="E82" s="349">
        <f>IF(E$46=0,0,E$46/MAE!E$5*1000)</f>
        <v>3.0809631379009965</v>
      </c>
      <c r="F82" s="349">
        <f>IF(F$46=0,0,F$46/MAE!F$5*1000)</f>
        <v>3.0488716200599186</v>
      </c>
      <c r="G82" s="349">
        <f>IF(G$46=0,0,G$46/MAE!G$5*1000)</f>
        <v>2.9985171098947547</v>
      </c>
      <c r="H82" s="349">
        <f>IF(H$46=0,0,H$46/MAE!H$5*1000)</f>
        <v>2.8558161663916199</v>
      </c>
      <c r="I82" s="349">
        <f>IF(I$46=0,0,I$46/MAE!I$5*1000)</f>
        <v>2.7256821872762766</v>
      </c>
      <c r="J82" s="349">
        <f>IF(J$46=0,0,J$46/MAE!J$5*1000)</f>
        <v>2.9377672650616713</v>
      </c>
      <c r="K82" s="349">
        <f>IF(K$46=0,0,K$46/MAE!K$5*1000)</f>
        <v>2.9677087478027455</v>
      </c>
      <c r="L82" s="349">
        <f>IF(L$46=0,0,L$46/MAE!L$5*1000)</f>
        <v>2.8958551438331188</v>
      </c>
      <c r="M82" s="349">
        <f>IF(M$46=0,0,M$46/MAE!M$5*1000)</f>
        <v>2.7562739608837719</v>
      </c>
      <c r="N82" s="349">
        <f>IF(N$46=0,0,N$46/MAE!N$5*1000)</f>
        <v>2.6840274160619573</v>
      </c>
      <c r="O82" s="349">
        <f>IF(O$46=0,0,O$46/MAE!O$5*1000)</f>
        <v>2.7326566754613624</v>
      </c>
      <c r="P82" s="349">
        <f>IF(P$46=0,0,P$46/MAE!P$5*1000)</f>
        <v>2.6763508407302488</v>
      </c>
      <c r="Q82" s="349">
        <f>IF(Q$46=0,0,Q$46/MAE!Q$5*1000)</f>
        <v>2.5707531505783083</v>
      </c>
      <c r="R82" s="349">
        <f>IF(R$46=0,0,R$46/MAE!R$5*1000)</f>
        <v>2.5432707521880764</v>
      </c>
      <c r="S82" s="349">
        <f>IF(S$46=0,0,S$46/MAE!S$5*1000)</f>
        <v>2.527278293659005</v>
      </c>
      <c r="T82" s="349">
        <f>IF(T$46=0,0,T$46/MAE!T$5*1000)</f>
        <v>2.5170526347696693</v>
      </c>
      <c r="U82" s="349">
        <f>IF(U$46=0,0,U$46/MAE!U$5*1000)</f>
        <v>2.5058274038525092</v>
      </c>
      <c r="V82" s="349">
        <f>IF(V$46=0,0,V$46/MAE!V$5*1000)</f>
        <v>2.5337370918176814</v>
      </c>
      <c r="W82" s="349">
        <f>IF(W$46=0,0,W$46/MAE!W$5*1000)</f>
        <v>2.5248242995557661</v>
      </c>
      <c r="X82" s="349">
        <f>IF(X$46=0,0,X$46/MAE!X$5*1000)</f>
        <v>2.4942093130785357</v>
      </c>
      <c r="Y82" s="349">
        <f>IF(Y$46=0,0,Y$46/MAE!Y$5*1000)</f>
        <v>2.3942763078091449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1.7578158438598424</v>
      </c>
      <c r="C83" s="337">
        <f>IF(C$47=0,0,C$47/MAE!C$5*1000)</f>
        <v>1.8343119594784145</v>
      </c>
      <c r="D83" s="337">
        <f>IF(D$47=0,0,D$47/MAE!D$5*1000)</f>
        <v>1.8896140808989401</v>
      </c>
      <c r="E83" s="337">
        <f>IF(E$47=0,0,E$47/MAE!E$5*1000)</f>
        <v>2.0862916898894346</v>
      </c>
      <c r="F83" s="337">
        <f>IF(F$47=0,0,F$47/MAE!F$5*1000)</f>
        <v>2.0645607362911425</v>
      </c>
      <c r="G83" s="337">
        <f>IF(G$47=0,0,G$47/MAE!G$5*1000)</f>
        <v>2.0304628936997475</v>
      </c>
      <c r="H83" s="337">
        <f>IF(H$47=0,0,H$47/MAE!H$5*1000)</f>
        <v>1.9338321392101629</v>
      </c>
      <c r="I83" s="337">
        <f>IF(I$47=0,0,I$47/MAE!I$5*1000)</f>
        <v>1.8457111760409803</v>
      </c>
      <c r="J83" s="337">
        <f>IF(J$47=0,0,J$47/MAE!J$5*1000)</f>
        <v>1.9893257911884585</v>
      </c>
      <c r="K83" s="337">
        <f>IF(K$47=0,0,K$47/MAE!K$5*1000)</f>
        <v>2.009600836305756</v>
      </c>
      <c r="L83" s="337">
        <f>IF(L$47=0,0,L$47/MAE!L$5*1000)</f>
        <v>1.9609447602215195</v>
      </c>
      <c r="M83" s="337">
        <f>IF(M$47=0,0,M$47/MAE!M$5*1000)</f>
        <v>1.8664265693123767</v>
      </c>
      <c r="N83" s="337">
        <f>IF(N$47=0,0,N$47/MAE!N$5*1000)</f>
        <v>1.8175044110980252</v>
      </c>
      <c r="O83" s="337">
        <f>IF(O$47=0,0,O$47/MAE!O$5*1000)</f>
        <v>1.850433990333294</v>
      </c>
      <c r="P83" s="337">
        <f>IF(P$47=0,0,P$47/MAE!P$5*1000)</f>
        <v>1.8123061745062483</v>
      </c>
      <c r="Q83" s="337">
        <f>IF(Q$47=0,0,Q$47/MAE!Q$5*1000)</f>
        <v>1.7408000987842238</v>
      </c>
      <c r="R83" s="337">
        <f>IF(R$47=0,0,R$47/MAE!R$5*1000)</f>
        <v>1.7221902366036486</v>
      </c>
      <c r="S83" s="337">
        <f>IF(S$47=0,0,S$47/MAE!S$5*1000)</f>
        <v>1.7113608524673511</v>
      </c>
      <c r="T83" s="337">
        <f>IF(T$47=0,0,T$47/MAE!T$5*1000)</f>
        <v>1.7044364894647477</v>
      </c>
      <c r="U83" s="337">
        <f>IF(U$47=0,0,U$47/MAE!U$5*1000)</f>
        <v>1.6968352605855483</v>
      </c>
      <c r="V83" s="337">
        <f>IF(V$47=0,0,V$47/MAE!V$5*1000)</f>
        <v>1.7157344643289654</v>
      </c>
      <c r="W83" s="337">
        <f>IF(W$47=0,0,W$47/MAE!W$5*1000)</f>
        <v>1.7096991164207092</v>
      </c>
      <c r="X83" s="337">
        <f>IF(X$47=0,0,X$47/MAE!X$5*1000)</f>
        <v>1.6889680044227127</v>
      </c>
      <c r="Y83" s="337">
        <f>IF(Y$47=0,0,Y$47/MAE!Y$5*1000)</f>
        <v>1.6212978022465034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NL: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394.98090008462941</v>
      </c>
      <c r="C5" s="223">
        <v>392.84666597090029</v>
      </c>
      <c r="D5" s="223">
        <v>392.48747848890127</v>
      </c>
      <c r="E5" s="223">
        <v>363.41695198771419</v>
      </c>
      <c r="F5" s="223">
        <v>365.2019215789046</v>
      </c>
      <c r="G5" s="223">
        <v>373.69683255527531</v>
      </c>
      <c r="H5" s="223">
        <v>358.83892908337361</v>
      </c>
      <c r="I5" s="223">
        <v>329.87515242151898</v>
      </c>
      <c r="J5" s="223">
        <v>342.34190817729808</v>
      </c>
      <c r="K5" s="223">
        <v>360.75569670606149</v>
      </c>
      <c r="L5" s="223">
        <v>364.19044272206543</v>
      </c>
      <c r="M5" s="223">
        <v>286.66751282867352</v>
      </c>
      <c r="N5" s="223">
        <v>298.08025036370873</v>
      </c>
      <c r="O5" s="223">
        <v>284.89229396824959</v>
      </c>
      <c r="P5" s="223">
        <v>275.80775108633549</v>
      </c>
      <c r="Q5" s="223">
        <v>281.24996826965179</v>
      </c>
      <c r="R5" s="223">
        <v>293.39327889314671</v>
      </c>
      <c r="S5" s="223">
        <v>299.39045564687638</v>
      </c>
      <c r="T5" s="223">
        <v>293.63425038273073</v>
      </c>
      <c r="U5" s="223">
        <v>292.73701421923482</v>
      </c>
      <c r="V5" s="223">
        <v>278.53640248357402</v>
      </c>
      <c r="W5" s="223">
        <v>294.00995644047379</v>
      </c>
      <c r="X5" s="223">
        <v>258.78483311724131</v>
      </c>
      <c r="Y5" s="223">
        <v>256.70153433711772</v>
      </c>
      <c r="DA5" s="89" t="s">
        <v>2596</v>
      </c>
    </row>
    <row r="6" spans="1:105" ht="12" customHeight="1" x14ac:dyDescent="0.25">
      <c r="A6" s="55" t="s">
        <v>91</v>
      </c>
      <c r="B6" s="259">
        <v>7.273231095177449</v>
      </c>
      <c r="C6" s="259">
        <v>7.2166250040896127</v>
      </c>
      <c r="D6" s="259">
        <v>7.3242719567140071</v>
      </c>
      <c r="E6" s="259">
        <v>6.7474396524503133</v>
      </c>
      <c r="F6" s="259">
        <v>6.847732737127008</v>
      </c>
      <c r="G6" s="259">
        <v>7.0253313864660294</v>
      </c>
      <c r="H6" s="259">
        <v>6.8398047128831836</v>
      </c>
      <c r="I6" s="259">
        <v>6.3444895426501224</v>
      </c>
      <c r="J6" s="259">
        <v>6.7064848666069636</v>
      </c>
      <c r="K6" s="259">
        <v>6.8369574201413066</v>
      </c>
      <c r="L6" s="259">
        <v>6.8447048112229707</v>
      </c>
      <c r="M6" s="259">
        <v>5.5395055299481211</v>
      </c>
      <c r="N6" s="259">
        <v>5.6723214138847551</v>
      </c>
      <c r="O6" s="259">
        <v>5.3900129802187777</v>
      </c>
      <c r="P6" s="259">
        <v>5.4161211683554491</v>
      </c>
      <c r="Q6" s="259">
        <v>5.4938525933947044</v>
      </c>
      <c r="R6" s="259">
        <v>5.73023758821593</v>
      </c>
      <c r="S6" s="259">
        <v>5.8676737078325383</v>
      </c>
      <c r="T6" s="259">
        <v>5.8367221769675659</v>
      </c>
      <c r="U6" s="259">
        <v>5.8552557354660397</v>
      </c>
      <c r="V6" s="259">
        <v>5.5702732911305617</v>
      </c>
      <c r="W6" s="259">
        <v>5.8702019754723356</v>
      </c>
      <c r="X6" s="259">
        <v>5.3367532417059724</v>
      </c>
      <c r="Y6" s="259">
        <v>5.315260628148744</v>
      </c>
      <c r="DA6" s="67" t="s">
        <v>2597</v>
      </c>
    </row>
    <row r="7" spans="1:105" ht="12" customHeight="1" x14ac:dyDescent="0.25">
      <c r="A7" s="173" t="s">
        <v>92</v>
      </c>
      <c r="B7" s="224">
        <v>2.568447453507424</v>
      </c>
      <c r="C7" s="224">
        <v>2.5484577448614329</v>
      </c>
      <c r="D7" s="224">
        <v>2.5864718733454422</v>
      </c>
      <c r="E7" s="224">
        <v>2.3827710086816918</v>
      </c>
      <c r="F7" s="224">
        <v>2.4181882138510788</v>
      </c>
      <c r="G7" s="224">
        <v>2.480904878930458</v>
      </c>
      <c r="H7" s="224">
        <v>2.4153885346694448</v>
      </c>
      <c r="I7" s="224">
        <v>2.240474391144947</v>
      </c>
      <c r="J7" s="224">
        <v>2.368308355971807</v>
      </c>
      <c r="K7" s="224">
        <v>2.4143830500785421</v>
      </c>
      <c r="L7" s="224">
        <v>2.4171189409961591</v>
      </c>
      <c r="M7" s="224">
        <v>1.9562047026828879</v>
      </c>
      <c r="N7" s="224">
        <v>2.003106913601028</v>
      </c>
      <c r="O7" s="224">
        <v>1.9034133430180959</v>
      </c>
      <c r="P7" s="224">
        <v>1.9126331118468081</v>
      </c>
      <c r="Q7" s="224">
        <v>1.940082958838738</v>
      </c>
      <c r="R7" s="224">
        <v>2.0235592611933431</v>
      </c>
      <c r="S7" s="224">
        <v>2.0720930485610061</v>
      </c>
      <c r="T7" s="224">
        <v>2.0611629159154199</v>
      </c>
      <c r="U7" s="224">
        <v>2.0677078022949269</v>
      </c>
      <c r="V7" s="224">
        <v>1.9670699394428699</v>
      </c>
      <c r="W7" s="224">
        <v>2.072985873564948</v>
      </c>
      <c r="X7" s="224">
        <v>1.8846053554857889</v>
      </c>
      <c r="Y7" s="224">
        <v>1.8770155170992591</v>
      </c>
      <c r="DA7" s="177" t="s">
        <v>2598</v>
      </c>
    </row>
    <row r="8" spans="1:105" ht="12" customHeight="1" x14ac:dyDescent="0.25">
      <c r="A8" s="173" t="s">
        <v>93</v>
      </c>
      <c r="B8" s="224">
        <v>17.00155391026885</v>
      </c>
      <c r="C8" s="224">
        <v>16.869234244265439</v>
      </c>
      <c r="D8" s="224">
        <v>17.12086456432132</v>
      </c>
      <c r="E8" s="224">
        <v>15.772489215072969</v>
      </c>
      <c r="F8" s="224">
        <v>16.006929488404658</v>
      </c>
      <c r="G8" s="224">
        <v>16.42207551794996</v>
      </c>
      <c r="H8" s="224">
        <v>15.988397321638701</v>
      </c>
      <c r="I8" s="224">
        <v>14.83057248985588</v>
      </c>
      <c r="J8" s="224">
        <v>15.676755284679791</v>
      </c>
      <c r="K8" s="224">
        <v>15.98174162757152</v>
      </c>
      <c r="L8" s="224">
        <v>15.99985155497726</v>
      </c>
      <c r="M8" s="224">
        <v>12.948880720439639</v>
      </c>
      <c r="N8" s="224">
        <v>13.259344719361099</v>
      </c>
      <c r="O8" s="224">
        <v>12.599434152587261</v>
      </c>
      <c r="P8" s="224">
        <v>12.660463392865269</v>
      </c>
      <c r="Q8" s="224">
        <v>12.84216461973859</v>
      </c>
      <c r="R8" s="224">
        <v>13.394726772713</v>
      </c>
      <c r="S8" s="224">
        <v>13.715990811529149</v>
      </c>
      <c r="T8" s="224">
        <v>13.643640007090241</v>
      </c>
      <c r="U8" s="224">
        <v>13.686963158773111</v>
      </c>
      <c r="V8" s="224">
        <v>13.020801953739699</v>
      </c>
      <c r="W8" s="224">
        <v>13.72190076791787</v>
      </c>
      <c r="X8" s="224">
        <v>12.47493675882609</v>
      </c>
      <c r="Y8" s="224">
        <v>12.42469666287918</v>
      </c>
      <c r="DA8" s="177" t="s">
        <v>2599</v>
      </c>
    </row>
    <row r="9" spans="1:105" ht="12" customHeight="1" x14ac:dyDescent="0.25">
      <c r="A9" s="173" t="s">
        <v>94</v>
      </c>
      <c r="B9" s="224">
        <v>7.4563557257282449</v>
      </c>
      <c r="C9" s="224">
        <v>7.3983244125648611</v>
      </c>
      <c r="D9" s="224">
        <v>7.5086816885890366</v>
      </c>
      <c r="E9" s="224">
        <v>6.9173259625852968</v>
      </c>
      <c r="F9" s="224">
        <v>7.0201442157652183</v>
      </c>
      <c r="G9" s="224">
        <v>7.2022144248032172</v>
      </c>
      <c r="H9" s="224">
        <v>7.0120165805793491</v>
      </c>
      <c r="I9" s="224">
        <v>6.5042304182427513</v>
      </c>
      <c r="J9" s="224">
        <v>6.8753400215471387</v>
      </c>
      <c r="K9" s="224">
        <v>7.0090975990069309</v>
      </c>
      <c r="L9" s="224">
        <v>7.0170400530683059</v>
      </c>
      <c r="M9" s="224">
        <v>5.6789786046148194</v>
      </c>
      <c r="N9" s="224">
        <v>5.8151385125978354</v>
      </c>
      <c r="O9" s="224">
        <v>5.5257221475407086</v>
      </c>
      <c r="P9" s="224">
        <v>5.5524876848313323</v>
      </c>
      <c r="Q9" s="224">
        <v>5.632176223333123</v>
      </c>
      <c r="R9" s="224">
        <v>5.8745128941396034</v>
      </c>
      <c r="S9" s="224">
        <v>6.0154093655998118</v>
      </c>
      <c r="T9" s="224">
        <v>5.9836785404184019</v>
      </c>
      <c r="U9" s="224">
        <v>6.002678734860158</v>
      </c>
      <c r="V9" s="224">
        <v>5.7105210331803882</v>
      </c>
      <c r="W9" s="224">
        <v>6.0180012896904254</v>
      </c>
      <c r="X9" s="224">
        <v>5.4711214410577238</v>
      </c>
      <c r="Y9" s="224">
        <v>5.4490876887870758</v>
      </c>
      <c r="DA9" s="177" t="s">
        <v>2600</v>
      </c>
    </row>
    <row r="10" spans="1:105" ht="12" customHeight="1" x14ac:dyDescent="0.25">
      <c r="A10" s="56" t="s">
        <v>95</v>
      </c>
      <c r="B10" s="260">
        <v>14.75014162867903</v>
      </c>
      <c r="C10" s="260">
        <v>14.653241265253859</v>
      </c>
      <c r="D10" s="260">
        <v>14.59642648066778</v>
      </c>
      <c r="E10" s="260">
        <v>13.473549312934381</v>
      </c>
      <c r="F10" s="260">
        <v>13.52051766620923</v>
      </c>
      <c r="G10" s="260">
        <v>13.78001484724312</v>
      </c>
      <c r="H10" s="260">
        <v>13.232581184436119</v>
      </c>
      <c r="I10" s="260">
        <v>12.265506423345631</v>
      </c>
      <c r="J10" s="260">
        <v>12.706317480517111</v>
      </c>
      <c r="K10" s="260">
        <v>13.41238536513017</v>
      </c>
      <c r="L10" s="260">
        <v>13.57678213389983</v>
      </c>
      <c r="M10" s="260">
        <v>10.69178759897475</v>
      </c>
      <c r="N10" s="260">
        <v>11.153531058759411</v>
      </c>
      <c r="O10" s="260">
        <v>10.66848311610225</v>
      </c>
      <c r="P10" s="260">
        <v>10.26844604227373</v>
      </c>
      <c r="Q10" s="260">
        <v>10.488456896517119</v>
      </c>
      <c r="R10" s="260">
        <v>10.94646282572899</v>
      </c>
      <c r="S10" s="260">
        <v>11.172568983886389</v>
      </c>
      <c r="T10" s="260">
        <v>10.944653153913929</v>
      </c>
      <c r="U10" s="260">
        <v>10.906044859804449</v>
      </c>
      <c r="V10" s="260">
        <v>10.36405513554207</v>
      </c>
      <c r="W10" s="260">
        <v>10.94183373369721</v>
      </c>
      <c r="X10" s="260">
        <v>9.6537096334290666</v>
      </c>
      <c r="Y10" s="260">
        <v>9.591514000913886</v>
      </c>
      <c r="DA10" s="68" t="s">
        <v>2601</v>
      </c>
    </row>
    <row r="11" spans="1:105" ht="12" customHeight="1" x14ac:dyDescent="0.25">
      <c r="A11" s="37" t="s">
        <v>159</v>
      </c>
      <c r="B11" s="226">
        <v>0.1338522911833753</v>
      </c>
      <c r="C11" s="226">
        <v>0.1608580624637384</v>
      </c>
      <c r="D11" s="226">
        <v>0.13245149240287371</v>
      </c>
      <c r="E11" s="226">
        <v>0.1065482793622268</v>
      </c>
      <c r="F11" s="226">
        <v>0.1059869326354205</v>
      </c>
      <c r="G11" s="226">
        <v>0.13264788494362409</v>
      </c>
      <c r="H11" s="226">
        <v>0.10475334983940091</v>
      </c>
      <c r="I11" s="226">
        <v>5.1746199110532173E-2</v>
      </c>
      <c r="J11" s="226">
        <v>5.0993268948962098E-2</v>
      </c>
      <c r="K11" s="226">
        <v>5.2594032068864857E-2</v>
      </c>
      <c r="L11" s="226">
        <v>7.9435161921414185E-2</v>
      </c>
      <c r="M11" s="226">
        <v>0.1023142163196423</v>
      </c>
      <c r="N11" s="226">
        <v>0.18168742359479861</v>
      </c>
      <c r="O11" s="226">
        <v>0.1045728573428851</v>
      </c>
      <c r="P11" s="226">
        <v>0.101427342755447</v>
      </c>
      <c r="Q11" s="226">
        <v>4.3737437250349377E-2</v>
      </c>
      <c r="R11" s="226">
        <v>3.0778789441771998E-2</v>
      </c>
      <c r="S11" s="226">
        <v>5.1759837350153652E-2</v>
      </c>
      <c r="T11" s="226">
        <v>3.1998761813304258E-2</v>
      </c>
      <c r="U11" s="226">
        <v>1.9756888110675431E-2</v>
      </c>
      <c r="V11" s="226">
        <v>7.6675293819819648E-2</v>
      </c>
      <c r="W11" s="226">
        <v>4.0079338056808848E-2</v>
      </c>
      <c r="X11" s="226">
        <v>3.7720677606815217E-2</v>
      </c>
      <c r="Y11" s="226">
        <v>4.1212971095800452E-2</v>
      </c>
      <c r="DA11" s="69" t="s">
        <v>2602</v>
      </c>
    </row>
    <row r="12" spans="1:105" ht="12" customHeight="1" x14ac:dyDescent="0.25">
      <c r="A12" s="37" t="s">
        <v>35</v>
      </c>
      <c r="B12" s="226">
        <v>9.7445473533309546</v>
      </c>
      <c r="C12" s="226">
        <v>9.6740707664338146</v>
      </c>
      <c r="D12" s="226">
        <v>9.2653388406367814</v>
      </c>
      <c r="E12" s="226">
        <v>8.5847078872857487</v>
      </c>
      <c r="F12" s="226">
        <v>8.3649951208596303</v>
      </c>
      <c r="G12" s="226">
        <v>8.3186357742104615</v>
      </c>
      <c r="H12" s="226">
        <v>7.6804531159825773</v>
      </c>
      <c r="I12" s="226">
        <v>7.2081797141509147</v>
      </c>
      <c r="J12" s="226">
        <v>6.9191095011619144</v>
      </c>
      <c r="K12" s="226">
        <v>8.2293874861840539</v>
      </c>
      <c r="L12" s="226">
        <v>8.5650780584270407</v>
      </c>
      <c r="M12" s="226">
        <v>6.2493246385981553</v>
      </c>
      <c r="N12" s="226">
        <v>6.8294332535532227</v>
      </c>
      <c r="O12" s="226">
        <v>6.6981377977577807</v>
      </c>
      <c r="P12" s="226">
        <v>5.5939342214694516</v>
      </c>
      <c r="Q12" s="226">
        <v>5.9502397136685117</v>
      </c>
      <c r="R12" s="226">
        <v>6.2412954497665876</v>
      </c>
      <c r="S12" s="226">
        <v>6.2858781184270187</v>
      </c>
      <c r="T12" s="226">
        <v>5.7727507241730667</v>
      </c>
      <c r="U12" s="226">
        <v>5.5727336491230091</v>
      </c>
      <c r="V12" s="226">
        <v>5.2064283067761323</v>
      </c>
      <c r="W12" s="226">
        <v>5.5755409445750983</v>
      </c>
      <c r="X12" s="226">
        <v>3.9459993993133411</v>
      </c>
      <c r="Y12" s="226">
        <v>3.849787941085359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2605</v>
      </c>
    </row>
    <row r="15" spans="1:105" ht="12" customHeight="1" x14ac:dyDescent="0.25">
      <c r="A15" s="37" t="s">
        <v>40</v>
      </c>
      <c r="B15" s="226">
        <v>4.8717419841647001</v>
      </c>
      <c r="C15" s="226">
        <v>4.8183124363563046</v>
      </c>
      <c r="D15" s="226">
        <v>5.1986361476281244</v>
      </c>
      <c r="E15" s="226">
        <v>4.7822931462864071</v>
      </c>
      <c r="F15" s="226">
        <v>5.0495356127141768</v>
      </c>
      <c r="G15" s="226">
        <v>5.3287311880890309</v>
      </c>
      <c r="H15" s="226">
        <v>5.4473747186141388</v>
      </c>
      <c r="I15" s="226">
        <v>5.0055805100841821</v>
      </c>
      <c r="J15" s="226">
        <v>5.7362147104062347</v>
      </c>
      <c r="K15" s="226">
        <v>5.1304038468772548</v>
      </c>
      <c r="L15" s="226">
        <v>4.9322689135513782</v>
      </c>
      <c r="M15" s="226">
        <v>4.3401487440569566</v>
      </c>
      <c r="N15" s="226">
        <v>4.1424103816113931</v>
      </c>
      <c r="O15" s="226">
        <v>3.865772461001582</v>
      </c>
      <c r="P15" s="226">
        <v>4.5730844780488331</v>
      </c>
      <c r="Q15" s="226">
        <v>4.4944797455982552</v>
      </c>
      <c r="R15" s="226">
        <v>4.6743885865206343</v>
      </c>
      <c r="S15" s="226">
        <v>4.8349310281092128</v>
      </c>
      <c r="T15" s="226">
        <v>5.1399036679275572</v>
      </c>
      <c r="U15" s="226">
        <v>5.3135543225707647</v>
      </c>
      <c r="V15" s="226">
        <v>5.0809515349461156</v>
      </c>
      <c r="W15" s="226">
        <v>5.3262134510653034</v>
      </c>
      <c r="X15" s="226">
        <v>5.6699895565089111</v>
      </c>
      <c r="Y15" s="226">
        <v>5.7005130887327278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71.727153925036319</v>
      </c>
      <c r="C16" s="261">
        <f t="shared" si="0"/>
        <v>71.231204716236178</v>
      </c>
      <c r="D16" s="261">
        <f t="shared" si="0"/>
        <v>70.945629889824261</v>
      </c>
      <c r="E16" s="261">
        <f t="shared" si="0"/>
        <v>65.491358268412256</v>
      </c>
      <c r="F16" s="261">
        <f t="shared" si="0"/>
        <v>65.725526128100455</v>
      </c>
      <c r="G16" s="261">
        <f t="shared" si="0"/>
        <v>66.985599254728683</v>
      </c>
      <c r="H16" s="261">
        <f t="shared" si="0"/>
        <v>64.314117125662321</v>
      </c>
      <c r="I16" s="261">
        <f t="shared" si="0"/>
        <v>59.628125376656953</v>
      </c>
      <c r="J16" s="261">
        <f t="shared" si="0"/>
        <v>61.758532619887731</v>
      </c>
      <c r="K16" s="261">
        <f t="shared" si="0"/>
        <v>65.211134461573067</v>
      </c>
      <c r="L16" s="261">
        <f t="shared" si="0"/>
        <v>66.032338838988807</v>
      </c>
      <c r="M16" s="261">
        <f t="shared" si="0"/>
        <v>51.96154606816863</v>
      </c>
      <c r="N16" s="261">
        <f t="shared" si="0"/>
        <v>54.233281905052536</v>
      </c>
      <c r="O16" s="261">
        <f t="shared" si="0"/>
        <v>51.88094667119114</v>
      </c>
      <c r="P16" s="261">
        <f t="shared" si="0"/>
        <v>49.917617171050132</v>
      </c>
      <c r="Q16" s="261">
        <f t="shared" si="0"/>
        <v>50.965786427794612</v>
      </c>
      <c r="R16" s="261">
        <f t="shared" si="0"/>
        <v>53.188602260397431</v>
      </c>
      <c r="S16" s="261">
        <f t="shared" si="0"/>
        <v>54.284791476297222</v>
      </c>
      <c r="T16" s="261">
        <f t="shared" si="0"/>
        <v>53.171587931362367</v>
      </c>
      <c r="U16" s="261">
        <f t="shared" si="0"/>
        <v>52.974332867770954</v>
      </c>
      <c r="V16" s="261">
        <f t="shared" si="0"/>
        <v>50.34822783437766</v>
      </c>
      <c r="W16" s="261">
        <f t="shared" si="0"/>
        <v>53.154255662074412</v>
      </c>
      <c r="X16" s="261">
        <f t="shared" si="0"/>
        <v>46.868011846481771</v>
      </c>
      <c r="Y16" s="261">
        <f t="shared" si="0"/>
        <v>46.564358261955576</v>
      </c>
      <c r="DA16" s="70"/>
    </row>
    <row r="17" spans="1:105" ht="12" customHeight="1" x14ac:dyDescent="0.25">
      <c r="A17" s="169" t="s">
        <v>2556</v>
      </c>
      <c r="B17" s="351">
        <v>48.291316469398311</v>
      </c>
      <c r="C17" s="351">
        <v>48.004184343536991</v>
      </c>
      <c r="D17" s="351">
        <v>45.840655729757707</v>
      </c>
      <c r="E17" s="351">
        <v>42.359912674819569</v>
      </c>
      <c r="F17" s="351">
        <v>41.352988865195989</v>
      </c>
      <c r="G17" s="351">
        <v>41.263798965632411</v>
      </c>
      <c r="H17" s="351">
        <v>38.023573127580129</v>
      </c>
      <c r="I17" s="351">
        <v>35.587829154090578</v>
      </c>
      <c r="J17" s="351">
        <v>34.260271495780437</v>
      </c>
      <c r="K17" s="351">
        <v>40.553223027157323</v>
      </c>
      <c r="L17" s="351">
        <v>42.374097842953333</v>
      </c>
      <c r="M17" s="351">
        <v>30.978947281557129</v>
      </c>
      <c r="N17" s="351">
        <v>34.255039148407739</v>
      </c>
      <c r="O17" s="351">
        <v>33.29072906360895</v>
      </c>
      <c r="P17" s="351">
        <v>27.991160205417781</v>
      </c>
      <c r="Q17" s="351">
        <v>29.271456357529559</v>
      </c>
      <c r="R17" s="351">
        <v>30.616324553433799</v>
      </c>
      <c r="S17" s="351">
        <v>30.911786698294371</v>
      </c>
      <c r="T17" s="351">
        <v>28.38703954234785</v>
      </c>
      <c r="U17" s="351">
        <v>27.312814790217331</v>
      </c>
      <c r="V17" s="351">
        <v>25.81220792594808</v>
      </c>
      <c r="W17" s="351">
        <v>27.475796153915201</v>
      </c>
      <c r="X17" s="351">
        <v>19.577421818918921</v>
      </c>
      <c r="Y17" s="351">
        <v>19.094395135256079</v>
      </c>
      <c r="DA17" s="170" t="s">
        <v>2607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0.4548554835000253</v>
      </c>
      <c r="C19" s="230">
        <v>0.15216256174776979</v>
      </c>
      <c r="D19" s="230">
        <v>0.15053846268814561</v>
      </c>
      <c r="E19" s="230">
        <v>0.15165101500394859</v>
      </c>
      <c r="F19" s="230">
        <v>0.30101064870717992</v>
      </c>
      <c r="G19" s="230">
        <v>0.30142081698529799</v>
      </c>
      <c r="H19" s="230">
        <v>0.29733237980463317</v>
      </c>
      <c r="I19" s="230">
        <v>0.58434889906457088</v>
      </c>
      <c r="J19" s="230">
        <v>0.71628342710762161</v>
      </c>
      <c r="K19" s="230">
        <v>0.59332351495226443</v>
      </c>
      <c r="L19" s="230">
        <v>0.74549066248705076</v>
      </c>
      <c r="M19" s="230">
        <v>0.14495285949970491</v>
      </c>
      <c r="N19" s="230">
        <v>0.29365689340276913</v>
      </c>
      <c r="O19" s="230">
        <v>0.44252157726665747</v>
      </c>
      <c r="P19" s="230">
        <v>0.56986422592795771</v>
      </c>
      <c r="Q19" s="230">
        <v>0.22605540511717809</v>
      </c>
      <c r="R19" s="230">
        <v>0.21225039923046729</v>
      </c>
      <c r="S19" s="230">
        <v>0.15390395021654171</v>
      </c>
      <c r="T19" s="230">
        <v>0.28835551503754953</v>
      </c>
      <c r="U19" s="230">
        <v>0.20104578720850089</v>
      </c>
      <c r="V19" s="230">
        <v>0.19566420252293151</v>
      </c>
      <c r="W19" s="230">
        <v>0.2962683062088296</v>
      </c>
      <c r="X19" s="230">
        <v>0.32709565902589849</v>
      </c>
      <c r="Y19" s="230">
        <v>0.2693495285188684</v>
      </c>
      <c r="DA19" s="71" t="s">
        <v>2609</v>
      </c>
    </row>
    <row r="20" spans="1:105" ht="12" customHeight="1" x14ac:dyDescent="0.25">
      <c r="A20" s="59" t="s">
        <v>159</v>
      </c>
      <c r="B20" s="230">
        <v>0.6621639072560731</v>
      </c>
      <c r="C20" s="230">
        <v>0.79741586845983492</v>
      </c>
      <c r="D20" s="230">
        <v>0.65776492307089784</v>
      </c>
      <c r="E20" s="230">
        <v>0.52997638534041647</v>
      </c>
      <c r="F20" s="230">
        <v>0.52607192387202051</v>
      </c>
      <c r="G20" s="230">
        <v>0.65844783865134759</v>
      </c>
      <c r="H20" s="230">
        <v>0.51990469444036358</v>
      </c>
      <c r="I20" s="230">
        <v>0.25556849552637573</v>
      </c>
      <c r="J20" s="230">
        <v>0.25138316146046991</v>
      </c>
      <c r="K20" s="230">
        <v>0.25994693437285182</v>
      </c>
      <c r="L20" s="230">
        <v>0.39182486003660499</v>
      </c>
      <c r="M20" s="230">
        <v>0.50866767780280708</v>
      </c>
      <c r="N20" s="230">
        <v>0.90109904272315944</v>
      </c>
      <c r="O20" s="230">
        <v>0.5171430086191342</v>
      </c>
      <c r="P20" s="230">
        <v>0.5001010679383685</v>
      </c>
      <c r="Q20" s="230">
        <v>0.21710191070031409</v>
      </c>
      <c r="R20" s="230">
        <v>0.15284301776210529</v>
      </c>
      <c r="S20" s="230">
        <v>0.25731237008478269</v>
      </c>
      <c r="T20" s="230">
        <v>0.15867287886523879</v>
      </c>
      <c r="U20" s="230">
        <v>9.8120388136360301E-2</v>
      </c>
      <c r="V20" s="230">
        <v>0.3807658663479157</v>
      </c>
      <c r="W20" s="230">
        <v>0.19870758111719231</v>
      </c>
      <c r="X20" s="230">
        <v>0.18670401157947791</v>
      </c>
      <c r="Y20" s="230">
        <v>0.2042309470182179</v>
      </c>
      <c r="DA20" s="71" t="s">
        <v>2610</v>
      </c>
    </row>
    <row r="21" spans="1:105" ht="12" customHeight="1" x14ac:dyDescent="0.25">
      <c r="A21" s="59" t="s">
        <v>32</v>
      </c>
      <c r="B21" s="230">
        <v>0.1225657290430686</v>
      </c>
      <c r="C21" s="230">
        <v>0.24601761898541419</v>
      </c>
      <c r="D21" s="230">
        <v>0.12169588146673339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2611</v>
      </c>
    </row>
    <row r="22" spans="1:105" ht="12" customHeight="1" x14ac:dyDescent="0.25">
      <c r="A22" s="59" t="s">
        <v>35</v>
      </c>
      <c r="B22" s="230">
        <v>47.051731349599137</v>
      </c>
      <c r="C22" s="230">
        <v>46.80858829434397</v>
      </c>
      <c r="D22" s="230">
        <v>44.910656462531932</v>
      </c>
      <c r="E22" s="230">
        <v>41.678285274475201</v>
      </c>
      <c r="F22" s="230">
        <v>40.525906292616789</v>
      </c>
      <c r="G22" s="230">
        <v>40.303930309995764</v>
      </c>
      <c r="H22" s="230">
        <v>37.206336053335129</v>
      </c>
      <c r="I22" s="230">
        <v>34.747911759499637</v>
      </c>
      <c r="J22" s="230">
        <v>33.292604907212343</v>
      </c>
      <c r="K22" s="230">
        <v>39.6999525778322</v>
      </c>
      <c r="L22" s="230">
        <v>41.236782320429683</v>
      </c>
      <c r="M22" s="230">
        <v>30.325326744254621</v>
      </c>
      <c r="N22" s="230">
        <v>33.06028321228181</v>
      </c>
      <c r="O22" s="230">
        <v>32.33106447772316</v>
      </c>
      <c r="P22" s="230">
        <v>26.921194911551449</v>
      </c>
      <c r="Q22" s="230">
        <v>28.828299041712071</v>
      </c>
      <c r="R22" s="230">
        <v>30.25123113644122</v>
      </c>
      <c r="S22" s="230">
        <v>30.50057037799305</v>
      </c>
      <c r="T22" s="230">
        <v>27.94001114844507</v>
      </c>
      <c r="U22" s="230">
        <v>27.013648614872469</v>
      </c>
      <c r="V22" s="230">
        <v>25.235777857077231</v>
      </c>
      <c r="W22" s="230">
        <v>26.980820266589181</v>
      </c>
      <c r="X22" s="230">
        <v>19.063622148313549</v>
      </c>
      <c r="Y22" s="230">
        <v>18.620814659718999</v>
      </c>
      <c r="DA22" s="71" t="s">
        <v>2612</v>
      </c>
    </row>
    <row r="23" spans="1:105" ht="12" customHeight="1" x14ac:dyDescent="0.25">
      <c r="A23" s="60" t="s">
        <v>2563</v>
      </c>
      <c r="B23" s="329">
        <v>23.435837455638008</v>
      </c>
      <c r="C23" s="329">
        <v>23.22702037269919</v>
      </c>
      <c r="D23" s="329">
        <v>25.104974160066551</v>
      </c>
      <c r="E23" s="329">
        <v>23.131445593592691</v>
      </c>
      <c r="F23" s="329">
        <v>24.372537262904469</v>
      </c>
      <c r="G23" s="329">
        <v>25.721800289096269</v>
      </c>
      <c r="H23" s="329">
        <v>26.290543998082189</v>
      </c>
      <c r="I23" s="329">
        <v>24.040296222566379</v>
      </c>
      <c r="J23" s="329">
        <v>27.498261124107291</v>
      </c>
      <c r="K23" s="329">
        <v>24.657911434415741</v>
      </c>
      <c r="L23" s="329">
        <v>23.658240996035481</v>
      </c>
      <c r="M23" s="329">
        <v>20.982598786611501</v>
      </c>
      <c r="N23" s="329">
        <v>19.9782427566448</v>
      </c>
      <c r="O23" s="329">
        <v>18.59021760758219</v>
      </c>
      <c r="P23" s="329">
        <v>21.926456965632351</v>
      </c>
      <c r="Q23" s="329">
        <v>21.69433007026505</v>
      </c>
      <c r="R23" s="329">
        <v>22.572277706963629</v>
      </c>
      <c r="S23" s="329">
        <v>23.373004778002851</v>
      </c>
      <c r="T23" s="329">
        <v>24.784548389014521</v>
      </c>
      <c r="U23" s="329">
        <v>25.66151807755362</v>
      </c>
      <c r="V23" s="329">
        <v>24.53601990842958</v>
      </c>
      <c r="W23" s="329">
        <v>25.678459508159211</v>
      </c>
      <c r="X23" s="329">
        <v>27.29059002756285</v>
      </c>
      <c r="Y23" s="329">
        <v>27.469963126699501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30.447612852060296</v>
      </c>
      <c r="C24" s="261">
        <f t="shared" si="1"/>
        <v>30.253634570196056</v>
      </c>
      <c r="D24" s="261">
        <f t="shared" si="1"/>
        <v>30.093330621636504</v>
      </c>
      <c r="E24" s="261">
        <f t="shared" si="1"/>
        <v>27.789068333946979</v>
      </c>
      <c r="F24" s="261">
        <f t="shared" si="1"/>
        <v>27.849790877863541</v>
      </c>
      <c r="G24" s="261">
        <f t="shared" si="1"/>
        <v>28.363062471620111</v>
      </c>
      <c r="H24" s="261">
        <f t="shared" si="1"/>
        <v>27.152388174406326</v>
      </c>
      <c r="I24" s="261">
        <f t="shared" si="1"/>
        <v>25.150247750471372</v>
      </c>
      <c r="J24" s="261">
        <f t="shared" si="1"/>
        <v>25.886202297752366</v>
      </c>
      <c r="K24" s="261">
        <f t="shared" si="1"/>
        <v>27.587358995794034</v>
      </c>
      <c r="L24" s="261">
        <f t="shared" si="1"/>
        <v>27.970428543263491</v>
      </c>
      <c r="M24" s="261">
        <f t="shared" si="1"/>
        <v>21.91415531590193</v>
      </c>
      <c r="N24" s="261">
        <f t="shared" si="1"/>
        <v>22.949014473997018</v>
      </c>
      <c r="O24" s="261">
        <f t="shared" si="1"/>
        <v>21.966503044346439</v>
      </c>
      <c r="P24" s="261">
        <f t="shared" si="1"/>
        <v>20.931193596623014</v>
      </c>
      <c r="Q24" s="261">
        <f t="shared" si="1"/>
        <v>21.424952516383712</v>
      </c>
      <c r="R24" s="261">
        <f t="shared" si="1"/>
        <v>22.363041853151337</v>
      </c>
      <c r="S24" s="261">
        <f t="shared" si="1"/>
        <v>22.802173819010111</v>
      </c>
      <c r="T24" s="261">
        <f t="shared" si="1"/>
        <v>22.193283516110046</v>
      </c>
      <c r="U24" s="261">
        <f t="shared" si="1"/>
        <v>22.033098784721169</v>
      </c>
      <c r="V24" s="261">
        <f t="shared" si="1"/>
        <v>20.930983505289994</v>
      </c>
      <c r="W24" s="261">
        <f t="shared" si="1"/>
        <v>22.115581475419035</v>
      </c>
      <c r="X24" s="261">
        <f t="shared" si="1"/>
        <v>18.979278427128534</v>
      </c>
      <c r="Y24" s="261">
        <f t="shared" si="1"/>
        <v>18.802394987179021</v>
      </c>
      <c r="DA24" s="70"/>
    </row>
    <row r="25" spans="1:105" ht="12" customHeight="1" x14ac:dyDescent="0.25">
      <c r="A25" s="169" t="s">
        <v>2566</v>
      </c>
      <c r="B25" s="352">
        <v>22.068395619275101</v>
      </c>
      <c r="C25" s="352">
        <v>21.93963109560401</v>
      </c>
      <c r="D25" s="352">
        <v>21.655311123260311</v>
      </c>
      <c r="E25" s="352">
        <v>20.015595736537311</v>
      </c>
      <c r="F25" s="352">
        <v>19.960774372601229</v>
      </c>
      <c r="G25" s="352">
        <v>20.269441211801379</v>
      </c>
      <c r="H25" s="352">
        <v>19.2725052490477</v>
      </c>
      <c r="I25" s="352">
        <v>17.8409988879887</v>
      </c>
      <c r="J25" s="352">
        <v>18.15991217575327</v>
      </c>
      <c r="K25" s="352">
        <v>19.710756329799828</v>
      </c>
      <c r="L25" s="352">
        <v>20.084900398068761</v>
      </c>
      <c r="M25" s="352">
        <v>15.53229839560869</v>
      </c>
      <c r="N25" s="352">
        <v>16.414145346487189</v>
      </c>
      <c r="O25" s="352">
        <v>15.75687089355017</v>
      </c>
      <c r="P25" s="352">
        <v>14.691483179772931</v>
      </c>
      <c r="Q25" s="352">
        <v>15.095690635033931</v>
      </c>
      <c r="R25" s="352">
        <v>15.76144966959362</v>
      </c>
      <c r="S25" s="352">
        <v>16.04224662769192</v>
      </c>
      <c r="T25" s="352">
        <v>15.46901442466673</v>
      </c>
      <c r="U25" s="352">
        <v>15.28747787443379</v>
      </c>
      <c r="V25" s="352">
        <v>14.51368019929274</v>
      </c>
      <c r="W25" s="352">
        <v>15.35274156161214</v>
      </c>
      <c r="X25" s="352">
        <v>12.831004827012171</v>
      </c>
      <c r="Y25" s="352">
        <v>12.678882222452</v>
      </c>
      <c r="DA25" s="170" t="s">
        <v>2614</v>
      </c>
    </row>
    <row r="26" spans="1:105" ht="12" customHeight="1" x14ac:dyDescent="0.25">
      <c r="A26" s="61" t="s">
        <v>2568</v>
      </c>
      <c r="B26" s="263">
        <v>8.3792172327851961</v>
      </c>
      <c r="C26" s="263">
        <v>8.3140034745920435</v>
      </c>
      <c r="D26" s="263">
        <v>8.4380194983761942</v>
      </c>
      <c r="E26" s="263">
        <v>7.7734725974096683</v>
      </c>
      <c r="F26" s="263">
        <v>7.8890165052623118</v>
      </c>
      <c r="G26" s="263">
        <v>8.0936212598187325</v>
      </c>
      <c r="H26" s="263">
        <v>7.8798829253586247</v>
      </c>
      <c r="I26" s="263">
        <v>7.3092488624826721</v>
      </c>
      <c r="J26" s="263">
        <v>7.7262901219990949</v>
      </c>
      <c r="K26" s="263">
        <v>7.8766026659942048</v>
      </c>
      <c r="L26" s="263">
        <v>7.885528145194729</v>
      </c>
      <c r="M26" s="263">
        <v>6.3818569202932389</v>
      </c>
      <c r="N26" s="263">
        <v>6.534869127509829</v>
      </c>
      <c r="O26" s="263">
        <v>6.2096321507962688</v>
      </c>
      <c r="P26" s="263">
        <v>6.2397104168500839</v>
      </c>
      <c r="Q26" s="263">
        <v>6.3292618813497796</v>
      </c>
      <c r="R26" s="263">
        <v>6.6015921835577176</v>
      </c>
      <c r="S26" s="263">
        <v>6.7599271913181909</v>
      </c>
      <c r="T26" s="263">
        <v>6.7242690914433174</v>
      </c>
      <c r="U26" s="263">
        <v>6.7456209102873794</v>
      </c>
      <c r="V26" s="263">
        <v>6.4173033059972564</v>
      </c>
      <c r="W26" s="263">
        <v>6.7628399138068938</v>
      </c>
      <c r="X26" s="263">
        <v>6.1482736001163616</v>
      </c>
      <c r="Y26" s="263">
        <v>6.1235127647270211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87.829168071473049</v>
      </c>
      <c r="C27" s="261">
        <f t="shared" si="2"/>
        <v>87.221883326003478</v>
      </c>
      <c r="D27" s="261">
        <f t="shared" si="2"/>
        <v>86.87219986509092</v>
      </c>
      <c r="E27" s="261">
        <f t="shared" si="2"/>
        <v>80.19349992050482</v>
      </c>
      <c r="F27" s="261">
        <f t="shared" si="2"/>
        <v>80.480236075225022</v>
      </c>
      <c r="G27" s="261">
        <f t="shared" si="2"/>
        <v>82.023182760892297</v>
      </c>
      <c r="H27" s="261">
        <f t="shared" si="2"/>
        <v>78.751980153872239</v>
      </c>
      <c r="I27" s="261">
        <f t="shared" si="2"/>
        <v>73.014031073457517</v>
      </c>
      <c r="J27" s="261">
        <f t="shared" si="2"/>
        <v>75.62269300394415</v>
      </c>
      <c r="K27" s="261">
        <f t="shared" si="2"/>
        <v>79.850368728456814</v>
      </c>
      <c r="L27" s="261">
        <f t="shared" si="2"/>
        <v>80.85592510896592</v>
      </c>
      <c r="M27" s="261">
        <f t="shared" si="2"/>
        <v>63.626382940614633</v>
      </c>
      <c r="N27" s="261">
        <f t="shared" si="2"/>
        <v>66.408100291901036</v>
      </c>
      <c r="O27" s="261">
        <f t="shared" si="2"/>
        <v>63.527689801458557</v>
      </c>
      <c r="P27" s="261">
        <f t="shared" si="2"/>
        <v>61.12361286251037</v>
      </c>
      <c r="Q27" s="261">
        <f t="shared" si="2"/>
        <v>62.40708542178934</v>
      </c>
      <c r="R27" s="261">
        <f t="shared" si="2"/>
        <v>65.128900727017253</v>
      </c>
      <c r="S27" s="261">
        <f t="shared" si="2"/>
        <v>66.47117323628234</v>
      </c>
      <c r="T27" s="261">
        <f t="shared" si="2"/>
        <v>65.108066854729429</v>
      </c>
      <c r="U27" s="261">
        <f t="shared" si="2"/>
        <v>64.866530042168506</v>
      </c>
      <c r="V27" s="261">
        <f t="shared" si="2"/>
        <v>61.650891225768547</v>
      </c>
      <c r="W27" s="261">
        <f t="shared" si="2"/>
        <v>65.086843667846225</v>
      </c>
      <c r="X27" s="261">
        <f t="shared" si="2"/>
        <v>57.389402260998096</v>
      </c>
      <c r="Y27" s="261">
        <f t="shared" si="2"/>
        <v>57.017581545251744</v>
      </c>
      <c r="DA27" s="70"/>
    </row>
    <row r="28" spans="1:105" ht="12" customHeight="1" x14ac:dyDescent="0.25">
      <c r="A28" s="169" t="s">
        <v>2571</v>
      </c>
      <c r="B28" s="351">
        <v>59.132224248242842</v>
      </c>
      <c r="C28" s="351">
        <v>58.78063389004528</v>
      </c>
      <c r="D28" s="351">
        <v>56.131415179295139</v>
      </c>
      <c r="E28" s="351">
        <v>51.869280826309677</v>
      </c>
      <c r="F28" s="351">
        <v>50.636312896158337</v>
      </c>
      <c r="G28" s="351">
        <v>50.527100774243792</v>
      </c>
      <c r="H28" s="351">
        <v>46.559477299077699</v>
      </c>
      <c r="I28" s="351">
        <v>43.576933658070111</v>
      </c>
      <c r="J28" s="351">
        <v>41.951352851976033</v>
      </c>
      <c r="K28" s="351">
        <v>49.657007788355898</v>
      </c>
      <c r="L28" s="351">
        <v>51.886650419942868</v>
      </c>
      <c r="M28" s="351">
        <v>37.933404834559738</v>
      </c>
      <c r="N28" s="351">
        <v>41.94494589600945</v>
      </c>
      <c r="O28" s="351">
        <v>40.764158037072207</v>
      </c>
      <c r="P28" s="351">
        <v>34.274890047450342</v>
      </c>
      <c r="Q28" s="351">
        <v>35.842599621464771</v>
      </c>
      <c r="R28" s="351">
        <v>37.489377004204648</v>
      </c>
      <c r="S28" s="351">
        <v>37.851167385666592</v>
      </c>
      <c r="T28" s="351">
        <v>34.759640255936148</v>
      </c>
      <c r="U28" s="351">
        <v>33.444263008429381</v>
      </c>
      <c r="V28" s="351">
        <v>31.60678521544661</v>
      </c>
      <c r="W28" s="351">
        <v>33.643832025202293</v>
      </c>
      <c r="X28" s="351">
        <v>23.972353247655821</v>
      </c>
      <c r="Y28" s="351">
        <v>23.38089200235439</v>
      </c>
      <c r="DA28" s="170" t="s">
        <v>2616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0.55696589816329645</v>
      </c>
      <c r="C30" s="230">
        <v>0.18632150418094251</v>
      </c>
      <c r="D30" s="230">
        <v>0.1843328114548721</v>
      </c>
      <c r="E30" s="230">
        <v>0.18569512041299829</v>
      </c>
      <c r="F30" s="230">
        <v>0.36858446780470999</v>
      </c>
      <c r="G30" s="230">
        <v>0.36908671467587489</v>
      </c>
      <c r="H30" s="230">
        <v>0.36408046506689801</v>
      </c>
      <c r="I30" s="230">
        <v>0.71552926416069895</v>
      </c>
      <c r="J30" s="230">
        <v>0.87708174747872014</v>
      </c>
      <c r="K30" s="230">
        <v>0.72651858973746664</v>
      </c>
      <c r="L30" s="230">
        <v>0.91284570916781749</v>
      </c>
      <c r="M30" s="230">
        <v>0.1774932973465774</v>
      </c>
      <c r="N30" s="230">
        <v>0.35957986947277848</v>
      </c>
      <c r="O30" s="230">
        <v>0.54186315583672318</v>
      </c>
      <c r="P30" s="230">
        <v>0.69779292970770312</v>
      </c>
      <c r="Q30" s="230">
        <v>0.27680253687817719</v>
      </c>
      <c r="R30" s="230">
        <v>0.25989844803730688</v>
      </c>
      <c r="S30" s="230">
        <v>0.18845381659168381</v>
      </c>
      <c r="T30" s="230">
        <v>0.35308838576026469</v>
      </c>
      <c r="U30" s="230">
        <v>0.24617851494918469</v>
      </c>
      <c r="V30" s="230">
        <v>0.23958881941583449</v>
      </c>
      <c r="W30" s="230">
        <v>0.36277751780673001</v>
      </c>
      <c r="X30" s="230">
        <v>0.40052529676640641</v>
      </c>
      <c r="Y30" s="230">
        <v>0.32981574920677748</v>
      </c>
      <c r="DA30" s="71" t="s">
        <v>2618</v>
      </c>
    </row>
    <row r="31" spans="1:105" ht="12" customHeight="1" x14ac:dyDescent="0.25">
      <c r="A31" s="59" t="s">
        <v>159</v>
      </c>
      <c r="B31" s="230">
        <v>0.81081294766049783</v>
      </c>
      <c r="C31" s="230">
        <v>0.97642759403245094</v>
      </c>
      <c r="D31" s="230">
        <v>0.8054264364133441</v>
      </c>
      <c r="E31" s="230">
        <v>0.64895067592704059</v>
      </c>
      <c r="F31" s="230">
        <v>0.64416970270043339</v>
      </c>
      <c r="G31" s="230">
        <v>0.80626265957307863</v>
      </c>
      <c r="H31" s="230">
        <v>0.63661799319228218</v>
      </c>
      <c r="I31" s="230">
        <v>0.312941014930256</v>
      </c>
      <c r="J31" s="230">
        <v>0.3078161160740448</v>
      </c>
      <c r="K31" s="230">
        <v>0.31830236861981848</v>
      </c>
      <c r="L31" s="230">
        <v>0.47978554290196562</v>
      </c>
      <c r="M31" s="230">
        <v>0.62285838098302893</v>
      </c>
      <c r="N31" s="230">
        <v>1.1033865829263181</v>
      </c>
      <c r="O31" s="230">
        <v>0.6332363370846541</v>
      </c>
      <c r="P31" s="230">
        <v>0.61236865461841072</v>
      </c>
      <c r="Q31" s="230">
        <v>0.26583907432691528</v>
      </c>
      <c r="R31" s="230">
        <v>0.18715471562706781</v>
      </c>
      <c r="S31" s="230">
        <v>0.3150763715323871</v>
      </c>
      <c r="T31" s="230">
        <v>0.19429332105947619</v>
      </c>
      <c r="U31" s="230">
        <v>0.1201474140445228</v>
      </c>
      <c r="V31" s="230">
        <v>0.46624391797703962</v>
      </c>
      <c r="W31" s="230">
        <v>0.24331540544962321</v>
      </c>
      <c r="X31" s="230">
        <v>0.22861715703609539</v>
      </c>
      <c r="Y31" s="230">
        <v>0.2500787106345525</v>
      </c>
      <c r="DA31" s="71" t="s">
        <v>2619</v>
      </c>
    </row>
    <row r="32" spans="1:105" ht="12" customHeight="1" x14ac:dyDescent="0.25">
      <c r="A32" s="59" t="s">
        <v>32</v>
      </c>
      <c r="B32" s="230">
        <v>0.150080484542533</v>
      </c>
      <c r="C32" s="230">
        <v>0.30124606406377258</v>
      </c>
      <c r="D32" s="230">
        <v>0.14901536506130619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2620</v>
      </c>
    </row>
    <row r="33" spans="1:105" ht="12" customHeight="1" x14ac:dyDescent="0.25">
      <c r="A33" s="59" t="s">
        <v>35</v>
      </c>
      <c r="B33" s="230">
        <v>57.614364917876507</v>
      </c>
      <c r="C33" s="230">
        <v>57.316638727768122</v>
      </c>
      <c r="D33" s="230">
        <v>54.992640566365623</v>
      </c>
      <c r="E33" s="230">
        <v>51.034635029969643</v>
      </c>
      <c r="F33" s="230">
        <v>49.623558725653197</v>
      </c>
      <c r="G33" s="230">
        <v>49.351751399994839</v>
      </c>
      <c r="H33" s="230">
        <v>45.558778840818519</v>
      </c>
      <c r="I33" s="230">
        <v>42.548463378979157</v>
      </c>
      <c r="J33" s="230">
        <v>40.766454988423263</v>
      </c>
      <c r="K33" s="230">
        <v>48.612186829998613</v>
      </c>
      <c r="L33" s="230">
        <v>50.494019167873091</v>
      </c>
      <c r="M33" s="230">
        <v>37.133053156230133</v>
      </c>
      <c r="N33" s="230">
        <v>40.481979443610363</v>
      </c>
      <c r="O33" s="230">
        <v>39.589058544150831</v>
      </c>
      <c r="P33" s="230">
        <v>32.964728463124217</v>
      </c>
      <c r="Q33" s="230">
        <v>35.299958010259679</v>
      </c>
      <c r="R33" s="230">
        <v>37.042323840540277</v>
      </c>
      <c r="S33" s="230">
        <v>37.347637197542518</v>
      </c>
      <c r="T33" s="230">
        <v>34.212258549116413</v>
      </c>
      <c r="U33" s="230">
        <v>33.077937079435671</v>
      </c>
      <c r="V33" s="230">
        <v>30.900952478053739</v>
      </c>
      <c r="W33" s="230">
        <v>33.037739101945931</v>
      </c>
      <c r="X33" s="230">
        <v>23.34321079385332</v>
      </c>
      <c r="Y33" s="230">
        <v>22.800997542513059</v>
      </c>
      <c r="DA33" s="71" t="s">
        <v>2621</v>
      </c>
    </row>
    <row r="34" spans="1:105" ht="12" customHeight="1" x14ac:dyDescent="0.25">
      <c r="A34" s="60" t="s">
        <v>2578</v>
      </c>
      <c r="B34" s="329">
        <v>28.69694382323021</v>
      </c>
      <c r="C34" s="329">
        <v>28.441249435958191</v>
      </c>
      <c r="D34" s="329">
        <v>30.740784685795781</v>
      </c>
      <c r="E34" s="329">
        <v>28.32421909419514</v>
      </c>
      <c r="F34" s="329">
        <v>29.843923179066689</v>
      </c>
      <c r="G34" s="329">
        <v>31.496081986648498</v>
      </c>
      <c r="H34" s="329">
        <v>32.192502854794547</v>
      </c>
      <c r="I34" s="329">
        <v>29.437097415387399</v>
      </c>
      <c r="J34" s="329">
        <v>33.671340151968117</v>
      </c>
      <c r="K34" s="329">
        <v>30.19336094010092</v>
      </c>
      <c r="L34" s="329">
        <v>28.969274689023049</v>
      </c>
      <c r="M34" s="329">
        <v>25.692978106054898</v>
      </c>
      <c r="N34" s="329">
        <v>24.463154395891589</v>
      </c>
      <c r="O34" s="329">
        <v>22.76353176438635</v>
      </c>
      <c r="P34" s="329">
        <v>26.848722815060029</v>
      </c>
      <c r="Q34" s="329">
        <v>26.564485800324569</v>
      </c>
      <c r="R34" s="329">
        <v>27.639523722812608</v>
      </c>
      <c r="S34" s="329">
        <v>28.62000585061574</v>
      </c>
      <c r="T34" s="329">
        <v>30.348426598793289</v>
      </c>
      <c r="U34" s="329">
        <v>31.422267033739121</v>
      </c>
      <c r="V34" s="329">
        <v>30.04410601032194</v>
      </c>
      <c r="W34" s="329">
        <v>31.443011642643931</v>
      </c>
      <c r="X34" s="329">
        <v>33.417049013342272</v>
      </c>
      <c r="Y34" s="329">
        <v>33.636689542897358</v>
      </c>
      <c r="DA34" s="72" t="s">
        <v>2622</v>
      </c>
    </row>
    <row r="35" spans="1:105" ht="12" customHeight="1" x14ac:dyDescent="0.25">
      <c r="A35" s="39" t="s">
        <v>2580</v>
      </c>
      <c r="B35" s="228">
        <v>81.755209327137393</v>
      </c>
      <c r="C35" s="228">
        <v>81.85930051541591</v>
      </c>
      <c r="D35" s="228">
        <v>80.74706344627387</v>
      </c>
      <c r="E35" s="228">
        <v>75.83941754631158</v>
      </c>
      <c r="F35" s="228">
        <v>75.500039835573304</v>
      </c>
      <c r="G35" s="228">
        <v>77.77048903742579</v>
      </c>
      <c r="H35" s="228">
        <v>73.380288526440367</v>
      </c>
      <c r="I35" s="228">
        <v>65.196706100365802</v>
      </c>
      <c r="J35" s="228">
        <v>66.348896219892708</v>
      </c>
      <c r="K35" s="228">
        <v>72.729339230338624</v>
      </c>
      <c r="L35" s="228">
        <v>73.674315024148314</v>
      </c>
      <c r="M35" s="228">
        <v>55.858486885471507</v>
      </c>
      <c r="N35" s="228">
        <v>58.740377251699563</v>
      </c>
      <c r="O35" s="228">
        <v>56.46302136680923</v>
      </c>
      <c r="P35" s="228">
        <v>52.791858789001907</v>
      </c>
      <c r="Q35" s="228">
        <v>54.029392382820937</v>
      </c>
      <c r="R35" s="228">
        <v>56.306574804549953</v>
      </c>
      <c r="S35" s="228">
        <v>57.150355011696703</v>
      </c>
      <c r="T35" s="228">
        <v>55.168871175066592</v>
      </c>
      <c r="U35" s="228">
        <v>54.632813872717719</v>
      </c>
      <c r="V35" s="228">
        <v>52.168226101725793</v>
      </c>
      <c r="W35" s="228">
        <v>55.1643426689159</v>
      </c>
      <c r="X35" s="228">
        <v>46.303086804095933</v>
      </c>
      <c r="Y35" s="228">
        <v>45.454878233384491</v>
      </c>
      <c r="DA35" s="92" t="s">
        <v>2623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0.69221251396766292</v>
      </c>
      <c r="C38" s="229">
        <v>0.22894251008614319</v>
      </c>
      <c r="D38" s="229">
        <v>0.23424325218891759</v>
      </c>
      <c r="E38" s="229">
        <v>0.23061209873945221</v>
      </c>
      <c r="F38" s="229">
        <v>0.46876061451306028</v>
      </c>
      <c r="G38" s="229">
        <v>0.46742190536962142</v>
      </c>
      <c r="H38" s="229">
        <v>0.48076576575093921</v>
      </c>
      <c r="I38" s="229">
        <v>0.99520048537431527</v>
      </c>
      <c r="J38" s="229">
        <v>1.2901633464316029</v>
      </c>
      <c r="K38" s="229">
        <v>0.96590909208774867</v>
      </c>
      <c r="L38" s="229">
        <v>1.194836635059582</v>
      </c>
      <c r="M38" s="229">
        <v>0.25247356998714349</v>
      </c>
      <c r="N38" s="229">
        <v>0.49276183545093483</v>
      </c>
      <c r="O38" s="229">
        <v>0.73246797479412395</v>
      </c>
      <c r="P38" s="229">
        <v>1.0424756292669279</v>
      </c>
      <c r="Q38" s="229">
        <v>0.40794785783673809</v>
      </c>
      <c r="R38" s="229">
        <v>0.38330268553995622</v>
      </c>
      <c r="S38" s="229">
        <v>0.28134397079950552</v>
      </c>
      <c r="T38" s="229">
        <v>0.55289135893462049</v>
      </c>
      <c r="U38" s="229">
        <v>0.39449989242317152</v>
      </c>
      <c r="V38" s="229">
        <v>0.38229937700406008</v>
      </c>
      <c r="W38" s="229">
        <v>0.57567201734781193</v>
      </c>
      <c r="X38" s="229">
        <v>0.74063032787868099</v>
      </c>
      <c r="Y38" s="229">
        <v>0.62422834779684533</v>
      </c>
      <c r="DA38" s="73" t="s">
        <v>2626</v>
      </c>
    </row>
    <row r="39" spans="1:105" ht="12" customHeight="1" x14ac:dyDescent="0.25">
      <c r="A39" s="64" t="s">
        <v>159</v>
      </c>
      <c r="B39" s="229">
        <v>1.026863884105911</v>
      </c>
      <c r="C39" s="229">
        <v>1.2226013349697129</v>
      </c>
      <c r="D39" s="229">
        <v>1.042969685117304</v>
      </c>
      <c r="E39" s="229">
        <v>0.82124861215497902</v>
      </c>
      <c r="F39" s="229">
        <v>0.83482557005280578</v>
      </c>
      <c r="G39" s="229">
        <v>1.0404915516903841</v>
      </c>
      <c r="H39" s="229">
        <v>0.85663621384847566</v>
      </c>
      <c r="I39" s="229">
        <v>0.44353411366390999</v>
      </c>
      <c r="J39" s="229">
        <v>0.46139973778323112</v>
      </c>
      <c r="K39" s="229">
        <v>0.43123177727099998</v>
      </c>
      <c r="L39" s="229">
        <v>0.63994061180557416</v>
      </c>
      <c r="M39" s="229">
        <v>0.90282720896660751</v>
      </c>
      <c r="N39" s="229">
        <v>1.540815914781849</v>
      </c>
      <c r="O39" s="229">
        <v>0.87226050836059377</v>
      </c>
      <c r="P39" s="229">
        <v>0.93225272529419867</v>
      </c>
      <c r="Q39" s="229">
        <v>0.39924066469960018</v>
      </c>
      <c r="R39" s="229">
        <v>0.2812679923365094</v>
      </c>
      <c r="S39" s="229">
        <v>0.47932477149105862</v>
      </c>
      <c r="T39" s="229">
        <v>0.31002420668191649</v>
      </c>
      <c r="U39" s="229">
        <v>0.19619707685100171</v>
      </c>
      <c r="V39" s="229">
        <v>0.75810888302074564</v>
      </c>
      <c r="W39" s="229">
        <v>0.39344653475879487</v>
      </c>
      <c r="X39" s="229">
        <v>0.43078614188634762</v>
      </c>
      <c r="Y39" s="229">
        <v>0.48231434818124658</v>
      </c>
      <c r="DA39" s="73" t="s">
        <v>2627</v>
      </c>
    </row>
    <row r="40" spans="1:105" ht="12" customHeight="1" x14ac:dyDescent="0.25">
      <c r="A40" s="64" t="s">
        <v>32</v>
      </c>
      <c r="B40" s="229">
        <v>0.18426965268405759</v>
      </c>
      <c r="C40" s="229">
        <v>0.36568200763807829</v>
      </c>
      <c r="D40" s="229">
        <v>0.18707435046441509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6.8249860185311652E-3</v>
      </c>
      <c r="R41" s="229">
        <v>4.0226053957706148E-2</v>
      </c>
      <c r="S41" s="229">
        <v>9.3067991161809981E-3</v>
      </c>
      <c r="T41" s="229">
        <v>1.5459627420725489E-2</v>
      </c>
      <c r="U41" s="229">
        <v>1.7269282804435949E-2</v>
      </c>
      <c r="V41" s="229">
        <v>4.3638546966892039E-2</v>
      </c>
      <c r="W41" s="229">
        <v>6.8301564624709696E-2</v>
      </c>
      <c r="X41" s="229">
        <v>2.476642653682086E-2</v>
      </c>
      <c r="Y41" s="229">
        <v>2.5386879811256501E-2</v>
      </c>
      <c r="DA41" s="73" t="s">
        <v>2629</v>
      </c>
    </row>
    <row r="42" spans="1:105" ht="12" customHeight="1" x14ac:dyDescent="0.25">
      <c r="A42" s="64" t="s">
        <v>35</v>
      </c>
      <c r="B42" s="229">
        <v>71.432693750431554</v>
      </c>
      <c r="C42" s="229">
        <v>70.258614252159248</v>
      </c>
      <c r="D42" s="229">
        <v>69.714709690369503</v>
      </c>
      <c r="E42" s="229">
        <v>63.226918682168588</v>
      </c>
      <c r="F42" s="229">
        <v>62.958938723696292</v>
      </c>
      <c r="G42" s="229">
        <v>62.350311213315202</v>
      </c>
      <c r="H42" s="229">
        <v>60.015529206058879</v>
      </c>
      <c r="I42" s="229">
        <v>59.036753422389367</v>
      </c>
      <c r="J42" s="229">
        <v>59.82228272728964</v>
      </c>
      <c r="K42" s="229">
        <v>64.474812635300609</v>
      </c>
      <c r="L42" s="229">
        <v>65.933556078083555</v>
      </c>
      <c r="M42" s="229">
        <v>52.692648770037337</v>
      </c>
      <c r="N42" s="229">
        <v>55.342508616881041</v>
      </c>
      <c r="O42" s="229">
        <v>53.386272715533501</v>
      </c>
      <c r="P42" s="229">
        <v>49.129716323912561</v>
      </c>
      <c r="Q42" s="229">
        <v>51.89962109821321</v>
      </c>
      <c r="R42" s="229">
        <v>54.499410875077778</v>
      </c>
      <c r="S42" s="229">
        <v>55.622590880800793</v>
      </c>
      <c r="T42" s="229">
        <v>53.44333150824572</v>
      </c>
      <c r="U42" s="229">
        <v>52.879892781823351</v>
      </c>
      <c r="V42" s="229">
        <v>49.188583528154439</v>
      </c>
      <c r="W42" s="229">
        <v>52.299854583398123</v>
      </c>
      <c r="X42" s="229">
        <v>43.061340013629227</v>
      </c>
      <c r="Y42" s="229">
        <v>43.050812517049927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2632</v>
      </c>
    </row>
    <row r="45" spans="1:105" ht="12" customHeight="1" x14ac:dyDescent="0.25">
      <c r="A45" s="64" t="s">
        <v>39</v>
      </c>
      <c r="B45" s="229">
        <v>8.4191695259482007</v>
      </c>
      <c r="C45" s="229">
        <v>9.7834604105627196</v>
      </c>
      <c r="D45" s="229">
        <v>9.5680664681337326</v>
      </c>
      <c r="E45" s="229">
        <v>11.56063815324857</v>
      </c>
      <c r="F45" s="229">
        <v>11.237514927311141</v>
      </c>
      <c r="G45" s="229">
        <v>13.912264367050589</v>
      </c>
      <c r="H45" s="229">
        <v>12.02735734078207</v>
      </c>
      <c r="I45" s="229">
        <v>4.7212180789382039</v>
      </c>
      <c r="J45" s="229">
        <v>4.7750504083882372</v>
      </c>
      <c r="K45" s="229">
        <v>6.8573857256792641</v>
      </c>
      <c r="L45" s="229">
        <v>5.9059816991996001</v>
      </c>
      <c r="M45" s="229">
        <v>2.0105373364804131</v>
      </c>
      <c r="N45" s="229">
        <v>1.36429088458573</v>
      </c>
      <c r="O45" s="229">
        <v>1.472020168121011</v>
      </c>
      <c r="P45" s="229">
        <v>1.6874141105282141</v>
      </c>
      <c r="Q45" s="229">
        <v>1.31575777605286</v>
      </c>
      <c r="R45" s="229">
        <v>1.102367197637993</v>
      </c>
      <c r="S45" s="229">
        <v>0.75778858948916383</v>
      </c>
      <c r="T45" s="229">
        <v>0.84716447378360704</v>
      </c>
      <c r="U45" s="229">
        <v>1.144954838815766</v>
      </c>
      <c r="V45" s="229">
        <v>1.795595766579654</v>
      </c>
      <c r="W45" s="229">
        <v>1.8270679687864559</v>
      </c>
      <c r="X45" s="229">
        <v>2.0455638941648528</v>
      </c>
      <c r="Y45" s="229">
        <v>1.272136140545211</v>
      </c>
      <c r="DA45" s="73" t="s">
        <v>2633</v>
      </c>
    </row>
    <row r="46" spans="1:105" ht="12" customHeight="1" x14ac:dyDescent="0.25">
      <c r="A46" s="39" t="s">
        <v>2592</v>
      </c>
      <c r="B46" s="228">
        <v>45.607258780151547</v>
      </c>
      <c r="C46" s="228">
        <v>45.252306681009877</v>
      </c>
      <c r="D46" s="228">
        <v>45.927313752968693</v>
      </c>
      <c r="E46" s="228">
        <v>42.310250053349833</v>
      </c>
      <c r="F46" s="228">
        <v>42.939144228009347</v>
      </c>
      <c r="G46" s="228">
        <v>44.052787869111427</v>
      </c>
      <c r="H46" s="228">
        <v>42.889431047089957</v>
      </c>
      <c r="I46" s="228">
        <v>39.783525727852577</v>
      </c>
      <c r="J46" s="228">
        <v>42.053440460501641</v>
      </c>
      <c r="K46" s="228">
        <v>42.871576916621308</v>
      </c>
      <c r="L46" s="228">
        <v>42.920157425793747</v>
      </c>
      <c r="M46" s="228">
        <v>34.735822210563313</v>
      </c>
      <c r="N46" s="228">
        <v>35.568652669206237</v>
      </c>
      <c r="O46" s="228">
        <v>33.798419657008871</v>
      </c>
      <c r="P46" s="228">
        <v>33.962132713427451</v>
      </c>
      <c r="Q46" s="228">
        <v>34.449552564484542</v>
      </c>
      <c r="R46" s="228">
        <v>35.931819728758292</v>
      </c>
      <c r="S46" s="228">
        <v>36.793621669473573</v>
      </c>
      <c r="T46" s="228">
        <v>36.599538124027497</v>
      </c>
      <c r="U46" s="228">
        <v>36.715753982907238</v>
      </c>
      <c r="V46" s="228">
        <v>34.928753416511633</v>
      </c>
      <c r="W46" s="228">
        <v>36.809475332722378</v>
      </c>
      <c r="X46" s="228">
        <v>33.464451074802348</v>
      </c>
      <c r="Y46" s="228">
        <v>33.329680272728417</v>
      </c>
      <c r="DA46" s="92" t="s">
        <v>2634</v>
      </c>
    </row>
    <row r="47" spans="1:105" ht="12" customHeight="1" x14ac:dyDescent="0.25">
      <c r="A47" s="39" t="s">
        <v>2594</v>
      </c>
      <c r="B47" s="228">
        <v>28.564767315409789</v>
      </c>
      <c r="C47" s="228">
        <v>28.34245349100361</v>
      </c>
      <c r="D47" s="228">
        <v>28.765224349469459</v>
      </c>
      <c r="E47" s="228">
        <v>26.499782713464061</v>
      </c>
      <c r="F47" s="228">
        <v>26.893672112775761</v>
      </c>
      <c r="G47" s="228">
        <v>27.59117010610418</v>
      </c>
      <c r="H47" s="228">
        <v>26.862535721695611</v>
      </c>
      <c r="I47" s="228">
        <v>24.917243127475519</v>
      </c>
      <c r="J47" s="228">
        <v>26.338937565996741</v>
      </c>
      <c r="K47" s="228">
        <v>26.851353311349179</v>
      </c>
      <c r="L47" s="228">
        <v>26.881780286740621</v>
      </c>
      <c r="M47" s="228">
        <v>21.75576225129327</v>
      </c>
      <c r="N47" s="228">
        <v>22.277381153648221</v>
      </c>
      <c r="O47" s="228">
        <v>21.168647687968381</v>
      </c>
      <c r="P47" s="228">
        <v>21.2711845535501</v>
      </c>
      <c r="Q47" s="228">
        <v>21.57646566455643</v>
      </c>
      <c r="R47" s="228">
        <v>22.504840177281562</v>
      </c>
      <c r="S47" s="228">
        <v>23.04460451670759</v>
      </c>
      <c r="T47" s="228">
        <v>22.923045987129189</v>
      </c>
      <c r="U47" s="228">
        <v>22.99583437775058</v>
      </c>
      <c r="V47" s="228">
        <v>21.876599046864801</v>
      </c>
      <c r="W47" s="228">
        <v>23.054533993153029</v>
      </c>
      <c r="X47" s="228">
        <v>20.959476273229949</v>
      </c>
      <c r="Y47" s="228">
        <v>20.875066538790279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0.99999999999999989</v>
      </c>
      <c r="C51" s="232">
        <f t="shared" si="3"/>
        <v>1</v>
      </c>
      <c r="D51" s="232">
        <f t="shared" si="3"/>
        <v>1.0000000000000002</v>
      </c>
      <c r="E51" s="232">
        <f t="shared" si="3"/>
        <v>0.99999999999999989</v>
      </c>
      <c r="F51" s="232">
        <f t="shared" si="3"/>
        <v>1</v>
      </c>
      <c r="G51" s="232">
        <f t="shared" si="3"/>
        <v>1</v>
      </c>
      <c r="H51" s="232">
        <f t="shared" si="3"/>
        <v>0.99999999999999989</v>
      </c>
      <c r="I51" s="232">
        <f t="shared" si="3"/>
        <v>1.0000000000000002</v>
      </c>
      <c r="J51" s="232">
        <f t="shared" si="3"/>
        <v>1.0000000000000002</v>
      </c>
      <c r="K51" s="232">
        <f t="shared" si="3"/>
        <v>1.0000000000000002</v>
      </c>
      <c r="L51" s="232">
        <f t="shared" si="3"/>
        <v>1</v>
      </c>
      <c r="M51" s="232">
        <f t="shared" si="3"/>
        <v>1</v>
      </c>
      <c r="N51" s="232">
        <f t="shared" si="3"/>
        <v>1.0000000000000002</v>
      </c>
      <c r="O51" s="232">
        <f t="shared" si="3"/>
        <v>1.0000000000000004</v>
      </c>
      <c r="P51" s="232">
        <f t="shared" si="3"/>
        <v>1.0000000000000002</v>
      </c>
      <c r="Q51" s="232">
        <f t="shared" si="3"/>
        <v>1.0000000000000002</v>
      </c>
      <c r="R51" s="232">
        <f t="shared" si="3"/>
        <v>0.99999999999999989</v>
      </c>
      <c r="S51" s="232">
        <f t="shared" si="3"/>
        <v>1.0000000000000002</v>
      </c>
      <c r="T51" s="232">
        <f t="shared" si="3"/>
        <v>1</v>
      </c>
      <c r="U51" s="232">
        <f t="shared" si="3"/>
        <v>1.0000000000000002</v>
      </c>
      <c r="V51" s="232">
        <f t="shared" si="3"/>
        <v>1</v>
      </c>
      <c r="W51" s="232">
        <f t="shared" si="3"/>
        <v>0.99999999999999978</v>
      </c>
      <c r="X51" s="232">
        <f t="shared" si="3"/>
        <v>0.99999999999999978</v>
      </c>
      <c r="Y51" s="232">
        <f t="shared" si="3"/>
        <v>0.99999999999999978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1.8414133679930021E-2</v>
      </c>
      <c r="C52" s="233">
        <f t="shared" si="4"/>
        <v>1.83700808208569E-2</v>
      </c>
      <c r="D52" s="233">
        <f t="shared" si="4"/>
        <v>1.8661160822028931E-2</v>
      </c>
      <c r="E52" s="233">
        <f t="shared" si="4"/>
        <v>1.8566661834416628E-2</v>
      </c>
      <c r="F52" s="233">
        <f t="shared" si="4"/>
        <v>1.8750538626745708E-2</v>
      </c>
      <c r="G52" s="233">
        <f t="shared" si="4"/>
        <v>1.8799547586282734E-2</v>
      </c>
      <c r="H52" s="233">
        <f t="shared" si="4"/>
        <v>1.9060932798888174E-2</v>
      </c>
      <c r="I52" s="233">
        <f t="shared" si="4"/>
        <v>1.9233002231532272E-2</v>
      </c>
      <c r="J52" s="233">
        <f t="shared" si="4"/>
        <v>1.9590020112681298E-2</v>
      </c>
      <c r="K52" s="233">
        <f t="shared" si="4"/>
        <v>1.8951765647964143E-2</v>
      </c>
      <c r="L52" s="233">
        <f t="shared" si="4"/>
        <v>1.8794301025759089E-2</v>
      </c>
      <c r="M52" s="233">
        <f t="shared" si="4"/>
        <v>1.9323799461220426E-2</v>
      </c>
      <c r="N52" s="233">
        <f t="shared" si="4"/>
        <v>1.9029511035915853E-2</v>
      </c>
      <c r="O52" s="233">
        <f t="shared" si="4"/>
        <v>1.8919476217280483E-2</v>
      </c>
      <c r="P52" s="233">
        <f t="shared" si="4"/>
        <v>1.9637305866215676E-2</v>
      </c>
      <c r="Q52" s="233">
        <f t="shared" si="4"/>
        <v>1.9533700313620683E-2</v>
      </c>
      <c r="R52" s="233">
        <f t="shared" si="4"/>
        <v>1.9530909534921117E-2</v>
      </c>
      <c r="S52" s="233">
        <f t="shared" si="4"/>
        <v>1.9598733350248525E-2</v>
      </c>
      <c r="T52" s="233">
        <f t="shared" si="4"/>
        <v>1.9877525082172214E-2</v>
      </c>
      <c r="U52" s="233">
        <f t="shared" si="4"/>
        <v>2.0001760799134738E-2</v>
      </c>
      <c r="V52" s="233">
        <f t="shared" si="4"/>
        <v>1.9998367328159395E-2</v>
      </c>
      <c r="W52" s="233">
        <f t="shared" si="4"/>
        <v>1.99659972286035E-2</v>
      </c>
      <c r="X52" s="233">
        <f t="shared" si="4"/>
        <v>2.0622357104244128E-2</v>
      </c>
      <c r="Y52" s="233">
        <f t="shared" si="4"/>
        <v>2.0705994772779138E-2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6.5027130500667331E-3</v>
      </c>
      <c r="C53" s="233">
        <f t="shared" si="5"/>
        <v>6.4871563528814758E-3</v>
      </c>
      <c r="D53" s="233">
        <f t="shared" si="5"/>
        <v>6.5899474890345634E-3</v>
      </c>
      <c r="E53" s="233">
        <f t="shared" si="5"/>
        <v>6.5565763942741027E-3</v>
      </c>
      <c r="F53" s="233">
        <f t="shared" si="5"/>
        <v>6.6215101043180331E-3</v>
      </c>
      <c r="G53" s="233">
        <f t="shared" si="5"/>
        <v>6.6388169842555335E-3</v>
      </c>
      <c r="H53" s="233">
        <f t="shared" si="5"/>
        <v>6.7311217900448226E-3</v>
      </c>
      <c r="I53" s="233">
        <f t="shared" si="5"/>
        <v>6.7918858837904775E-3</v>
      </c>
      <c r="J53" s="233">
        <f t="shared" si="5"/>
        <v>6.9179621290924908E-3</v>
      </c>
      <c r="K53" s="233">
        <f t="shared" si="5"/>
        <v>6.6925708232010162E-3</v>
      </c>
      <c r="L53" s="233">
        <f t="shared" si="5"/>
        <v>6.6369642292914343E-3</v>
      </c>
      <c r="M53" s="233">
        <f t="shared" si="5"/>
        <v>6.8239497506367638E-3</v>
      </c>
      <c r="N53" s="233">
        <f t="shared" si="5"/>
        <v>6.7200256010148144E-3</v>
      </c>
      <c r="O53" s="233">
        <f t="shared" si="5"/>
        <v>6.6811682285454373E-3</v>
      </c>
      <c r="P53" s="233">
        <f t="shared" si="5"/>
        <v>6.9346604811265826E-3</v>
      </c>
      <c r="Q53" s="233">
        <f t="shared" si="5"/>
        <v>6.8980735207716014E-3</v>
      </c>
      <c r="R53" s="233">
        <f t="shared" si="5"/>
        <v>6.897087993383514E-3</v>
      </c>
      <c r="S53" s="233">
        <f t="shared" si="5"/>
        <v>6.9210390961994741E-3</v>
      </c>
      <c r="T53" s="233">
        <f t="shared" si="5"/>
        <v>7.0194907890644403E-3</v>
      </c>
      <c r="U53" s="233">
        <f t="shared" si="5"/>
        <v>7.0633630250337654E-3</v>
      </c>
      <c r="V53" s="233">
        <f t="shared" si="5"/>
        <v>7.062164664666669E-3</v>
      </c>
      <c r="W53" s="233">
        <f t="shared" si="5"/>
        <v>7.0507335828426327E-3</v>
      </c>
      <c r="X53" s="233">
        <f t="shared" si="5"/>
        <v>7.2825185803372678E-3</v>
      </c>
      <c r="Y53" s="233">
        <f t="shared" si="5"/>
        <v>7.3120541407993142E-3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4.3043989991987115E-2</v>
      </c>
      <c r="C54" s="233">
        <f t="shared" si="6"/>
        <v>4.2941014155164062E-2</v>
      </c>
      <c r="D54" s="233">
        <f t="shared" si="6"/>
        <v>4.3621428714713667E-2</v>
      </c>
      <c r="E54" s="233">
        <f t="shared" si="6"/>
        <v>4.340053244298351E-2</v>
      </c>
      <c r="F54" s="233">
        <f t="shared" si="6"/>
        <v>4.3830353956520025E-2</v>
      </c>
      <c r="G54" s="233">
        <f t="shared" si="6"/>
        <v>4.3944914934543611E-2</v>
      </c>
      <c r="H54" s="233">
        <f t="shared" si="6"/>
        <v>4.4555916389784768E-2</v>
      </c>
      <c r="I54" s="233">
        <f t="shared" si="6"/>
        <v>4.4958137589293699E-2</v>
      </c>
      <c r="J54" s="233">
        <f t="shared" si="6"/>
        <v>4.5792685354084185E-2</v>
      </c>
      <c r="K54" s="233">
        <f t="shared" si="6"/>
        <v>4.4300732527567575E-2</v>
      </c>
      <c r="L54" s="233">
        <f t="shared" si="6"/>
        <v>4.3932650827928681E-2</v>
      </c>
      <c r="M54" s="233">
        <f t="shared" si="6"/>
        <v>4.5170380810393825E-2</v>
      </c>
      <c r="N54" s="233">
        <f t="shared" si="6"/>
        <v>4.4482466393471011E-2</v>
      </c>
      <c r="O54" s="233">
        <f t="shared" si="6"/>
        <v>4.4225254313096408E-2</v>
      </c>
      <c r="P54" s="233">
        <f t="shared" si="6"/>
        <v>4.5903218248939615E-2</v>
      </c>
      <c r="Q54" s="233">
        <f t="shared" si="6"/>
        <v>4.5661034910503565E-2</v>
      </c>
      <c r="R54" s="233">
        <f t="shared" si="6"/>
        <v>4.5654511320933615E-2</v>
      </c>
      <c r="S54" s="233">
        <f t="shared" si="6"/>
        <v>4.5813052997610654E-2</v>
      </c>
      <c r="T54" s="233">
        <f t="shared" si="6"/>
        <v>4.6464743092152073E-2</v>
      </c>
      <c r="U54" s="233">
        <f t="shared" si="6"/>
        <v>4.6755150506941887E-2</v>
      </c>
      <c r="V54" s="233">
        <f t="shared" si="6"/>
        <v>4.6747218093001572E-2</v>
      </c>
      <c r="W54" s="233">
        <f t="shared" si="6"/>
        <v>4.6671551310868788E-2</v>
      </c>
      <c r="X54" s="233">
        <f t="shared" si="6"/>
        <v>4.8205826471964745E-2</v>
      </c>
      <c r="Y54" s="233">
        <f t="shared" si="6"/>
        <v>4.8401333848523992E-2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1.8877762757972934E-2</v>
      </c>
      <c r="C55" s="233">
        <f t="shared" si="7"/>
        <v>1.8832600740750296E-2</v>
      </c>
      <c r="D55" s="233">
        <f t="shared" si="7"/>
        <v>1.9131009522897088E-2</v>
      </c>
      <c r="E55" s="233">
        <f t="shared" si="7"/>
        <v>1.9034131249934499E-2</v>
      </c>
      <c r="F55" s="233">
        <f t="shared" si="7"/>
        <v>1.9222637672371787E-2</v>
      </c>
      <c r="G55" s="233">
        <f t="shared" si="7"/>
        <v>1.9272880574222963E-2</v>
      </c>
      <c r="H55" s="233">
        <f t="shared" si="7"/>
        <v>1.9540846915609197E-2</v>
      </c>
      <c r="I55" s="233">
        <f t="shared" si="7"/>
        <v>1.9717248693928779E-2</v>
      </c>
      <c r="J55" s="233">
        <f t="shared" si="7"/>
        <v>2.0083255532905471E-2</v>
      </c>
      <c r="K55" s="233">
        <f t="shared" si="7"/>
        <v>1.9428931165896023E-2</v>
      </c>
      <c r="L55" s="233">
        <f t="shared" si="7"/>
        <v>1.926750191636251E-2</v>
      </c>
      <c r="M55" s="233">
        <f t="shared" si="7"/>
        <v>1.9810332006504183E-2</v>
      </c>
      <c r="N55" s="233">
        <f t="shared" si="7"/>
        <v>1.9508634018866981E-2</v>
      </c>
      <c r="O55" s="233">
        <f t="shared" si="7"/>
        <v>1.9395828755398116E-2</v>
      </c>
      <c r="P55" s="233">
        <f t="shared" si="7"/>
        <v>2.0131731842058527E-2</v>
      </c>
      <c r="Q55" s="233">
        <f t="shared" si="7"/>
        <v>2.0025517719999195E-2</v>
      </c>
      <c r="R55" s="233">
        <f t="shared" si="7"/>
        <v>2.0022656675373569E-2</v>
      </c>
      <c r="S55" s="233">
        <f t="shared" si="7"/>
        <v>2.0092188151431382E-2</v>
      </c>
      <c r="T55" s="233">
        <f t="shared" si="7"/>
        <v>2.0377999271607845E-2</v>
      </c>
      <c r="U55" s="233">
        <f t="shared" si="7"/>
        <v>2.0505362982095144E-2</v>
      </c>
      <c r="V55" s="233">
        <f t="shared" si="7"/>
        <v>2.0501884070672421E-2</v>
      </c>
      <c r="W55" s="233">
        <f t="shared" si="7"/>
        <v>2.0468698960230108E-2</v>
      </c>
      <c r="X55" s="233">
        <f t="shared" si="7"/>
        <v>2.1141584594252697E-2</v>
      </c>
      <c r="Y55" s="233">
        <f t="shared" si="7"/>
        <v>2.1227328083013978E-2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3.7343936442290337E-2</v>
      </c>
      <c r="C56" s="233">
        <f t="shared" si="8"/>
        <v>3.7300154321124573E-2</v>
      </c>
      <c r="D56" s="233">
        <f t="shared" si="8"/>
        <v>3.7189534139700046E-2</v>
      </c>
      <c r="E56" s="233">
        <f t="shared" si="8"/>
        <v>3.7074630776689453E-2</v>
      </c>
      <c r="F56" s="233">
        <f t="shared" si="8"/>
        <v>3.7022033202221312E-2</v>
      </c>
      <c r="G56" s="233">
        <f t="shared" si="8"/>
        <v>3.6874850538651145E-2</v>
      </c>
      <c r="H56" s="233">
        <f t="shared" si="8"/>
        <v>3.6876102652066561E-2</v>
      </c>
      <c r="I56" s="233">
        <f t="shared" si="8"/>
        <v>3.7182268301531846E-2</v>
      </c>
      <c r="J56" s="233">
        <f t="shared" si="8"/>
        <v>3.7115869185190553E-2</v>
      </c>
      <c r="K56" s="233">
        <f t="shared" si="8"/>
        <v>3.7178582313721266E-2</v>
      </c>
      <c r="L56" s="233">
        <f t="shared" si="8"/>
        <v>3.7279347674318432E-2</v>
      </c>
      <c r="M56" s="233">
        <f t="shared" si="8"/>
        <v>3.7296823394720291E-2</v>
      </c>
      <c r="N56" s="233">
        <f t="shared" si="8"/>
        <v>3.7417880068036043E-2</v>
      </c>
      <c r="O56" s="233">
        <f t="shared" si="8"/>
        <v>3.7447426069345424E-2</v>
      </c>
      <c r="P56" s="233">
        <f t="shared" si="8"/>
        <v>3.7230447664465462E-2</v>
      </c>
      <c r="Q56" s="233">
        <f t="shared" si="8"/>
        <v>3.7292295394896494E-2</v>
      </c>
      <c r="R56" s="233">
        <f t="shared" si="8"/>
        <v>3.7309862267552729E-2</v>
      </c>
      <c r="S56" s="233">
        <f t="shared" si="8"/>
        <v>3.7317719296516776E-2</v>
      </c>
      <c r="T56" s="233">
        <f t="shared" si="8"/>
        <v>3.7273080846830287E-2</v>
      </c>
      <c r="U56" s="233">
        <f t="shared" si="8"/>
        <v>3.725543518605666E-2</v>
      </c>
      <c r="V56" s="233">
        <f t="shared" si="8"/>
        <v>3.7208978945411864E-2</v>
      </c>
      <c r="W56" s="233">
        <f t="shared" si="8"/>
        <v>3.7215861211531892E-2</v>
      </c>
      <c r="X56" s="233">
        <f t="shared" si="8"/>
        <v>3.7304000845580838E-2</v>
      </c>
      <c r="Y56" s="233">
        <f t="shared" si="8"/>
        <v>3.7364459178953188E-2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0.18159651241279745</v>
      </c>
      <c r="C57" s="234">
        <f t="shared" si="9"/>
        <v>0.181320629361056</v>
      </c>
      <c r="D57" s="234">
        <f t="shared" si="9"/>
        <v>0.18075896373298048</v>
      </c>
      <c r="E57" s="234">
        <f t="shared" si="9"/>
        <v>0.18020997069676123</v>
      </c>
      <c r="F57" s="234">
        <f t="shared" si="9"/>
        <v>0.1799703732224201</v>
      </c>
      <c r="G57" s="234">
        <f t="shared" si="9"/>
        <v>0.17925118282831717</v>
      </c>
      <c r="H57" s="234">
        <f t="shared" si="9"/>
        <v>0.17922837215557347</v>
      </c>
      <c r="I57" s="234">
        <f t="shared" si="9"/>
        <v>0.18075967510418403</v>
      </c>
      <c r="J57" s="234">
        <f t="shared" si="9"/>
        <v>0.18040015301866907</v>
      </c>
      <c r="K57" s="234">
        <f t="shared" si="9"/>
        <v>0.18076259101933503</v>
      </c>
      <c r="L57" s="234">
        <f t="shared" si="9"/>
        <v>0.18131266253294259</v>
      </c>
      <c r="M57" s="234">
        <f t="shared" si="9"/>
        <v>0.18126067218235287</v>
      </c>
      <c r="N57" s="234">
        <f t="shared" si="9"/>
        <v>0.1819418825597425</v>
      </c>
      <c r="O57" s="234">
        <f t="shared" si="9"/>
        <v>0.18210723059070569</v>
      </c>
      <c r="P57" s="234">
        <f t="shared" si="9"/>
        <v>0.18098699900360862</v>
      </c>
      <c r="Q57" s="234">
        <f t="shared" si="9"/>
        <v>0.18121170552072935</v>
      </c>
      <c r="R57" s="234">
        <f t="shared" si="9"/>
        <v>0.18128773249699637</v>
      </c>
      <c r="S57" s="234">
        <f t="shared" si="9"/>
        <v>0.18131770887287332</v>
      </c>
      <c r="T57" s="234">
        <f t="shared" si="9"/>
        <v>0.18108101443226429</v>
      </c>
      <c r="U57" s="234">
        <f t="shared" si="9"/>
        <v>0.1809621957409791</v>
      </c>
      <c r="V57" s="234">
        <f t="shared" si="9"/>
        <v>0.18075995591759975</v>
      </c>
      <c r="W57" s="234">
        <f t="shared" si="9"/>
        <v>0.18079066541012259</v>
      </c>
      <c r="X57" s="234">
        <f t="shared" si="9"/>
        <v>0.18110803203543396</v>
      </c>
      <c r="Y57" s="234">
        <f t="shared" si="9"/>
        <v>0.18139493549268829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0.12226240929384513</v>
      </c>
      <c r="C58" s="302">
        <f t="shared" si="10"/>
        <v>0.12219572800725474</v>
      </c>
      <c r="D58" s="302">
        <f t="shared" si="10"/>
        <v>0.11679520555979721</v>
      </c>
      <c r="E58" s="302">
        <f t="shared" si="10"/>
        <v>0.11656009011998869</v>
      </c>
      <c r="F58" s="302">
        <f t="shared" si="10"/>
        <v>0.11323321817807404</v>
      </c>
      <c r="G58" s="302">
        <f t="shared" si="10"/>
        <v>0.11042052105038616</v>
      </c>
      <c r="H58" s="302">
        <f t="shared" si="10"/>
        <v>0.10596278732831027</v>
      </c>
      <c r="I58" s="302">
        <f t="shared" si="10"/>
        <v>0.10788272136549394</v>
      </c>
      <c r="J58" s="302">
        <f t="shared" si="10"/>
        <v>0.10007618312987004</v>
      </c>
      <c r="K58" s="302">
        <f t="shared" si="10"/>
        <v>0.11241187151702695</v>
      </c>
      <c r="L58" s="302">
        <f t="shared" si="10"/>
        <v>0.11635148228008672</v>
      </c>
      <c r="M58" s="302">
        <f t="shared" si="10"/>
        <v>0.1080657761874526</v>
      </c>
      <c r="N58" s="302">
        <f t="shared" si="10"/>
        <v>0.11491884855373931</v>
      </c>
      <c r="O58" s="302">
        <f t="shared" si="10"/>
        <v>0.11685373654690395</v>
      </c>
      <c r="P58" s="302">
        <f t="shared" si="10"/>
        <v>0.10148793895446315</v>
      </c>
      <c r="Q58" s="302">
        <f t="shared" si="10"/>
        <v>0.10407630101300207</v>
      </c>
      <c r="R58" s="302">
        <f t="shared" si="10"/>
        <v>0.10435250824060018</v>
      </c>
      <c r="S58" s="302">
        <f t="shared" si="10"/>
        <v>0.10324907195690319</v>
      </c>
      <c r="T58" s="302">
        <f t="shared" si="10"/>
        <v>9.6674824225537123E-2</v>
      </c>
      <c r="U58" s="302">
        <f t="shared" si="10"/>
        <v>9.3301541873903188E-2</v>
      </c>
      <c r="V58" s="302">
        <f t="shared" si="10"/>
        <v>9.2670859879689482E-2</v>
      </c>
      <c r="W58" s="302">
        <f t="shared" si="10"/>
        <v>9.3451924168010417E-2</v>
      </c>
      <c r="X58" s="302">
        <f t="shared" si="10"/>
        <v>7.5651349358829917E-2</v>
      </c>
      <c r="Y58" s="302">
        <f t="shared" si="10"/>
        <v>7.438364240620407E-2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5.9334103118952326E-2</v>
      </c>
      <c r="C59" s="302">
        <f t="shared" si="11"/>
        <v>5.9124901353801253E-2</v>
      </c>
      <c r="D59" s="302">
        <f t="shared" si="11"/>
        <v>6.3963758173183269E-2</v>
      </c>
      <c r="E59" s="302">
        <f t="shared" si="11"/>
        <v>6.3649880576772552E-2</v>
      </c>
      <c r="F59" s="302">
        <f t="shared" si="11"/>
        <v>6.6737155044346061E-2</v>
      </c>
      <c r="G59" s="302">
        <f t="shared" si="11"/>
        <v>6.8830661777930999E-2</v>
      </c>
      <c r="H59" s="302">
        <f t="shared" si="11"/>
        <v>7.3265584827263183E-2</v>
      </c>
      <c r="I59" s="302">
        <f t="shared" si="11"/>
        <v>7.287695373869009E-2</v>
      </c>
      <c r="J59" s="302">
        <f t="shared" si="11"/>
        <v>8.0323969888799029E-2</v>
      </c>
      <c r="K59" s="302">
        <f t="shared" si="11"/>
        <v>6.8350719502308102E-2</v>
      </c>
      <c r="L59" s="302">
        <f t="shared" si="11"/>
        <v>6.4961180252855896E-2</v>
      </c>
      <c r="M59" s="302">
        <f t="shared" si="11"/>
        <v>7.3194895994900283E-2</v>
      </c>
      <c r="N59" s="302">
        <f t="shared" si="11"/>
        <v>6.7023034006003207E-2</v>
      </c>
      <c r="O59" s="302">
        <f t="shared" si="11"/>
        <v>6.5253494043801749E-2</v>
      </c>
      <c r="P59" s="302">
        <f t="shared" si="11"/>
        <v>7.9499060049145462E-2</v>
      </c>
      <c r="Q59" s="302">
        <f t="shared" si="11"/>
        <v>7.7135404507727268E-2</v>
      </c>
      <c r="R59" s="302">
        <f t="shared" si="11"/>
        <v>7.6935224256396179E-2</v>
      </c>
      <c r="S59" s="302">
        <f t="shared" si="11"/>
        <v>7.806863691597013E-2</v>
      </c>
      <c r="T59" s="302">
        <f t="shared" si="11"/>
        <v>8.4406190206727169E-2</v>
      </c>
      <c r="U59" s="302">
        <f t="shared" si="11"/>
        <v>8.7660653867075902E-2</v>
      </c>
      <c r="V59" s="302">
        <f t="shared" si="11"/>
        <v>8.8089096037910264E-2</v>
      </c>
      <c r="W59" s="302">
        <f t="shared" si="11"/>
        <v>8.7338741242112175E-2</v>
      </c>
      <c r="X59" s="302">
        <f t="shared" si="11"/>
        <v>0.10545668267660405</v>
      </c>
      <c r="Y59" s="302">
        <f t="shared" si="11"/>
        <v>0.10701129308648423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7.7086291629637094E-2</v>
      </c>
      <c r="C60" s="301">
        <f t="shared" si="12"/>
        <v>7.7011305404427341E-2</v>
      </c>
      <c r="D60" s="301">
        <f t="shared" si="12"/>
        <v>7.6673352070994752E-2</v>
      </c>
      <c r="E60" s="301">
        <f t="shared" si="12"/>
        <v>7.6466076174912245E-2</v>
      </c>
      <c r="F60" s="301">
        <f t="shared" si="12"/>
        <v>7.62586099149163E-2</v>
      </c>
      <c r="G60" s="301">
        <f t="shared" si="12"/>
        <v>7.5898589446633302E-2</v>
      </c>
      <c r="H60" s="301">
        <f t="shared" si="12"/>
        <v>7.5667342570007692E-2</v>
      </c>
      <c r="I60" s="301">
        <f t="shared" si="12"/>
        <v>7.6241716194295359E-2</v>
      </c>
      <c r="J60" s="301">
        <f t="shared" si="12"/>
        <v>7.561505523988013E-2</v>
      </c>
      <c r="K60" s="301">
        <f t="shared" si="12"/>
        <v>7.6471028032779248E-2</v>
      </c>
      <c r="L60" s="301">
        <f t="shared" si="12"/>
        <v>7.6801654470129321E-2</v>
      </c>
      <c r="M60" s="301">
        <f t="shared" si="12"/>
        <v>7.6444502202797207E-2</v>
      </c>
      <c r="N60" s="301">
        <f t="shared" si="12"/>
        <v>7.6989382711519158E-2</v>
      </c>
      <c r="O60" s="301">
        <f t="shared" si="12"/>
        <v>7.7104588328368542E-2</v>
      </c>
      <c r="P60" s="301">
        <f t="shared" si="12"/>
        <v>7.5890519806569787E-2</v>
      </c>
      <c r="Q60" s="301">
        <f t="shared" si="12"/>
        <v>7.6177617541425935E-2</v>
      </c>
      <c r="R60" s="301">
        <f t="shared" si="12"/>
        <v>7.6222065950242557E-2</v>
      </c>
      <c r="S60" s="301">
        <f t="shared" si="12"/>
        <v>7.6161993106101916E-2</v>
      </c>
      <c r="T60" s="301">
        <f t="shared" si="12"/>
        <v>7.5581385642794485E-2</v>
      </c>
      <c r="U60" s="301">
        <f t="shared" si="12"/>
        <v>7.5265845159643102E-2</v>
      </c>
      <c r="V60" s="301">
        <f t="shared" si="12"/>
        <v>7.5146312362257009E-2</v>
      </c>
      <c r="W60" s="301">
        <f t="shared" si="12"/>
        <v>7.5220518866668473E-2</v>
      </c>
      <c r="X60" s="301">
        <f t="shared" si="12"/>
        <v>7.3339995232757929E-2</v>
      </c>
      <c r="Y60" s="301">
        <f t="shared" si="12"/>
        <v>7.324613401993324E-2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5.5872057647715828E-2</v>
      </c>
      <c r="C61" s="302">
        <f t="shared" si="13"/>
        <v>5.5847823072091865E-2</v>
      </c>
      <c r="D61" s="302">
        <f t="shared" si="13"/>
        <v>5.5174527367432127E-2</v>
      </c>
      <c r="E61" s="302">
        <f t="shared" si="13"/>
        <v>5.5076120216907123E-2</v>
      </c>
      <c r="F61" s="302">
        <f t="shared" si="13"/>
        <v>5.4656816388871474E-2</v>
      </c>
      <c r="G61" s="302">
        <f t="shared" si="13"/>
        <v>5.4240334533216111E-2</v>
      </c>
      <c r="H61" s="302">
        <f t="shared" si="13"/>
        <v>5.3707955539489066E-2</v>
      </c>
      <c r="I61" s="302">
        <f t="shared" si="13"/>
        <v>5.4084094412759007E-2</v>
      </c>
      <c r="J61" s="302">
        <f t="shared" si="13"/>
        <v>5.304612652432928E-2</v>
      </c>
      <c r="K61" s="302">
        <f t="shared" si="13"/>
        <v>5.4637408389589109E-2</v>
      </c>
      <c r="L61" s="302">
        <f t="shared" si="13"/>
        <v>5.5149443922658616E-2</v>
      </c>
      <c r="M61" s="302">
        <f t="shared" si="13"/>
        <v>5.4182276332412835E-2</v>
      </c>
      <c r="N61" s="302">
        <f t="shared" si="13"/>
        <v>5.5066195517680668E-2</v>
      </c>
      <c r="O61" s="302">
        <f t="shared" si="13"/>
        <v>5.5308168129343041E-2</v>
      </c>
      <c r="P61" s="302">
        <f t="shared" si="13"/>
        <v>5.3267114944764868E-2</v>
      </c>
      <c r="Q61" s="302">
        <f t="shared" si="13"/>
        <v>5.3673572757742524E-2</v>
      </c>
      <c r="R61" s="302">
        <f t="shared" si="13"/>
        <v>5.3721236318211338E-2</v>
      </c>
      <c r="S61" s="302">
        <f t="shared" si="13"/>
        <v>5.3583026195776103E-2</v>
      </c>
      <c r="T61" s="302">
        <f t="shared" si="13"/>
        <v>5.2681233216166037E-2</v>
      </c>
      <c r="U61" s="302">
        <f t="shared" si="13"/>
        <v>5.2222565414924899E-2</v>
      </c>
      <c r="V61" s="302">
        <f t="shared" si="13"/>
        <v>5.2106942108396934E-2</v>
      </c>
      <c r="W61" s="302">
        <f t="shared" si="13"/>
        <v>5.2218440992560421E-2</v>
      </c>
      <c r="X61" s="302">
        <f t="shared" si="13"/>
        <v>4.9581749720236275E-2</v>
      </c>
      <c r="Y61" s="302">
        <f t="shared" si="13"/>
        <v>4.9391532680911981E-2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2.1214233981921272E-2</v>
      </c>
      <c r="C62" s="302">
        <f t="shared" si="14"/>
        <v>2.1163482332335472E-2</v>
      </c>
      <c r="D62" s="302">
        <f t="shared" si="14"/>
        <v>2.1498824703562625E-2</v>
      </c>
      <c r="E62" s="302">
        <f t="shared" si="14"/>
        <v>2.1389955958005122E-2</v>
      </c>
      <c r="F62" s="302">
        <f t="shared" si="14"/>
        <v>2.1601793526044827E-2</v>
      </c>
      <c r="G62" s="302">
        <f t="shared" si="14"/>
        <v>2.1658254913417191E-2</v>
      </c>
      <c r="H62" s="302">
        <f t="shared" si="14"/>
        <v>2.1959387030518619E-2</v>
      </c>
      <c r="I62" s="302">
        <f t="shared" si="14"/>
        <v>2.2157621781536348E-2</v>
      </c>
      <c r="J62" s="302">
        <f t="shared" si="14"/>
        <v>2.256892871555085E-2</v>
      </c>
      <c r="K62" s="302">
        <f t="shared" si="14"/>
        <v>2.1833619643190128E-2</v>
      </c>
      <c r="L62" s="302">
        <f t="shared" si="14"/>
        <v>2.1652210547470699E-2</v>
      </c>
      <c r="M62" s="302">
        <f t="shared" si="14"/>
        <v>2.2262225870384369E-2</v>
      </c>
      <c r="N62" s="302">
        <f t="shared" si="14"/>
        <v>2.1923187193838487E-2</v>
      </c>
      <c r="O62" s="302">
        <f t="shared" si="14"/>
        <v>2.1796420199025512E-2</v>
      </c>
      <c r="P62" s="302">
        <f t="shared" si="14"/>
        <v>2.2623404861804922E-2</v>
      </c>
      <c r="Q62" s="302">
        <f t="shared" si="14"/>
        <v>2.25040447836834E-2</v>
      </c>
      <c r="R62" s="302">
        <f t="shared" si="14"/>
        <v>2.2500829632031226E-2</v>
      </c>
      <c r="S62" s="302">
        <f t="shared" si="14"/>
        <v>2.2578966910325817E-2</v>
      </c>
      <c r="T62" s="302">
        <f t="shared" si="14"/>
        <v>2.2900152426628451E-2</v>
      </c>
      <c r="U62" s="302">
        <f t="shared" si="14"/>
        <v>2.3043279744718207E-2</v>
      </c>
      <c r="V62" s="302">
        <f t="shared" si="14"/>
        <v>2.3039370253860089E-2</v>
      </c>
      <c r="W62" s="302">
        <f t="shared" si="14"/>
        <v>2.3002077874108049E-2</v>
      </c>
      <c r="X62" s="302">
        <f t="shared" si="14"/>
        <v>2.3758245512521647E-2</v>
      </c>
      <c r="Y62" s="302">
        <f t="shared" si="14"/>
        <v>2.3854601339021262E-2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0.22236307642383363</v>
      </c>
      <c r="C63" s="301">
        <f t="shared" si="15"/>
        <v>0.22202526044210935</v>
      </c>
      <c r="D63" s="301">
        <f t="shared" si="15"/>
        <v>0.22133750661181281</v>
      </c>
      <c r="E63" s="301">
        <f t="shared" si="15"/>
        <v>0.22066527024093216</v>
      </c>
      <c r="F63" s="301">
        <f t="shared" si="15"/>
        <v>0.22037188557847351</v>
      </c>
      <c r="G63" s="301">
        <f t="shared" si="15"/>
        <v>0.21949124427957215</v>
      </c>
      <c r="H63" s="301">
        <f t="shared" si="15"/>
        <v>0.21946331284355938</v>
      </c>
      <c r="I63" s="301">
        <f t="shared" si="15"/>
        <v>0.22133837767859274</v>
      </c>
      <c r="J63" s="301">
        <f t="shared" si="15"/>
        <v>0.22089814655347231</v>
      </c>
      <c r="K63" s="301">
        <f t="shared" si="15"/>
        <v>0.22134194818694086</v>
      </c>
      <c r="L63" s="301">
        <f t="shared" si="15"/>
        <v>0.22201550514237878</v>
      </c>
      <c r="M63" s="301">
        <f t="shared" si="15"/>
        <v>0.22195184348859531</v>
      </c>
      <c r="N63" s="301">
        <f t="shared" si="15"/>
        <v>0.22278597864458255</v>
      </c>
      <c r="O63" s="301">
        <f t="shared" si="15"/>
        <v>0.22298844562127235</v>
      </c>
      <c r="P63" s="301">
        <f t="shared" si="15"/>
        <v>0.22161673347380648</v>
      </c>
      <c r="Q63" s="301">
        <f t="shared" si="15"/>
        <v>0.22189188431109721</v>
      </c>
      <c r="R63" s="301">
        <f t="shared" si="15"/>
        <v>0.22198497856775062</v>
      </c>
      <c r="S63" s="301">
        <f t="shared" si="15"/>
        <v>0.22202168433413069</v>
      </c>
      <c r="T63" s="301">
        <f t="shared" si="15"/>
        <v>0.22173185440685422</v>
      </c>
      <c r="U63" s="301">
        <f t="shared" si="15"/>
        <v>0.2215863621318111</v>
      </c>
      <c r="V63" s="301">
        <f t="shared" si="15"/>
        <v>0.22133872153175474</v>
      </c>
      <c r="W63" s="301">
        <f t="shared" si="15"/>
        <v>0.22137632499198687</v>
      </c>
      <c r="X63" s="301">
        <f t="shared" si="15"/>
        <v>0.22176493718624571</v>
      </c>
      <c r="Y63" s="301">
        <f t="shared" si="15"/>
        <v>0.22211624754206735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0.14970907260470837</v>
      </c>
      <c r="C64" s="302">
        <f t="shared" si="16"/>
        <v>0.14962742204969964</v>
      </c>
      <c r="D64" s="302">
        <f t="shared" si="16"/>
        <v>0.14301453742015982</v>
      </c>
      <c r="E64" s="302">
        <f t="shared" si="16"/>
        <v>0.14272664096325147</v>
      </c>
      <c r="F64" s="302">
        <f t="shared" si="16"/>
        <v>0.13865292021804979</v>
      </c>
      <c r="G64" s="302">
        <f t="shared" si="16"/>
        <v>0.1352088012861872</v>
      </c>
      <c r="H64" s="302">
        <f t="shared" si="16"/>
        <v>0.12975035183058398</v>
      </c>
      <c r="I64" s="302">
        <f t="shared" si="16"/>
        <v>0.13210129146795183</v>
      </c>
      <c r="J64" s="302">
        <f t="shared" si="16"/>
        <v>0.12254226505698369</v>
      </c>
      <c r="K64" s="302">
        <f t="shared" si="16"/>
        <v>0.13764718961268602</v>
      </c>
      <c r="L64" s="302">
        <f t="shared" si="16"/>
        <v>0.14247120279194295</v>
      </c>
      <c r="M64" s="302">
        <f t="shared" si="16"/>
        <v>0.13232544022953374</v>
      </c>
      <c r="N64" s="302">
        <f t="shared" si="16"/>
        <v>0.14071695741274193</v>
      </c>
      <c r="O64" s="302">
        <f t="shared" si="16"/>
        <v>0.14308620801661717</v>
      </c>
      <c r="P64" s="302">
        <f t="shared" si="16"/>
        <v>0.12427094565852628</v>
      </c>
      <c r="Q64" s="302">
        <f t="shared" si="16"/>
        <v>0.12744036858734947</v>
      </c>
      <c r="R64" s="302">
        <f t="shared" si="16"/>
        <v>0.12777858151910224</v>
      </c>
      <c r="S64" s="302">
        <f t="shared" si="16"/>
        <v>0.12642743504926926</v>
      </c>
      <c r="T64" s="302">
        <f t="shared" si="16"/>
        <v>0.11837733578637201</v>
      </c>
      <c r="U64" s="302">
        <f t="shared" si="16"/>
        <v>0.1142467859680447</v>
      </c>
      <c r="V64" s="302">
        <f t="shared" si="16"/>
        <v>0.11347452230166051</v>
      </c>
      <c r="W64" s="302">
        <f t="shared" si="16"/>
        <v>0.11443092755266583</v>
      </c>
      <c r="X64" s="302">
        <f t="shared" si="16"/>
        <v>9.2634305337342765E-2</v>
      </c>
      <c r="Y64" s="302">
        <f t="shared" si="16"/>
        <v>9.1082011109637664E-2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7.265400381912529E-2</v>
      </c>
      <c r="C65" s="302">
        <f t="shared" si="17"/>
        <v>7.2397838392409694E-2</v>
      </c>
      <c r="D65" s="302">
        <f t="shared" si="17"/>
        <v>7.8322969191652991E-2</v>
      </c>
      <c r="E65" s="302">
        <f t="shared" si="17"/>
        <v>7.7938629277680693E-2</v>
      </c>
      <c r="F65" s="302">
        <f t="shared" si="17"/>
        <v>8.1718965360423723E-2</v>
      </c>
      <c r="G65" s="302">
        <f t="shared" si="17"/>
        <v>8.4282442993384915E-2</v>
      </c>
      <c r="H65" s="302">
        <f t="shared" si="17"/>
        <v>8.971296101297542E-2</v>
      </c>
      <c r="I65" s="302">
        <f t="shared" si="17"/>
        <v>8.9237086210640915E-2</v>
      </c>
      <c r="J65" s="302">
        <f t="shared" si="17"/>
        <v>9.835588149648862E-2</v>
      </c>
      <c r="K65" s="302">
        <f t="shared" si="17"/>
        <v>8.3694758574254846E-2</v>
      </c>
      <c r="L65" s="302">
        <f t="shared" si="17"/>
        <v>7.9544302350435817E-2</v>
      </c>
      <c r="M65" s="302">
        <f t="shared" si="17"/>
        <v>8.9626403259061571E-2</v>
      </c>
      <c r="N65" s="302">
        <f t="shared" si="17"/>
        <v>8.206902123184065E-2</v>
      </c>
      <c r="O65" s="302">
        <f t="shared" si="17"/>
        <v>7.9902237604655174E-2</v>
      </c>
      <c r="P65" s="302">
        <f t="shared" si="17"/>
        <v>9.7345787815280194E-2</v>
      </c>
      <c r="Q65" s="302">
        <f t="shared" si="17"/>
        <v>9.4451515723747742E-2</v>
      </c>
      <c r="R65" s="302">
        <f t="shared" si="17"/>
        <v>9.4206397048648388E-2</v>
      </c>
      <c r="S65" s="302">
        <f t="shared" si="17"/>
        <v>9.5594249284861404E-2</v>
      </c>
      <c r="T65" s="302">
        <f t="shared" si="17"/>
        <v>0.10335451862048224</v>
      </c>
      <c r="U65" s="302">
        <f t="shared" si="17"/>
        <v>0.1073395761637664</v>
      </c>
      <c r="V65" s="302">
        <f t="shared" si="17"/>
        <v>0.10786419923009423</v>
      </c>
      <c r="W65" s="302">
        <f t="shared" si="17"/>
        <v>0.10694539743932102</v>
      </c>
      <c r="X65" s="302">
        <f t="shared" si="17"/>
        <v>0.12913063184890294</v>
      </c>
      <c r="Y65" s="302">
        <f t="shared" si="17"/>
        <v>0.1310342364324297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0.20698522209458825</v>
      </c>
      <c r="C66" s="301">
        <f t="shared" si="18"/>
        <v>0.20837468561201827</v>
      </c>
      <c r="D66" s="301">
        <f t="shared" si="18"/>
        <v>0.20573156564676809</v>
      </c>
      <c r="E66" s="301">
        <f t="shared" si="18"/>
        <v>0.2086843146185306</v>
      </c>
      <c r="F66" s="301">
        <f t="shared" si="18"/>
        <v>0.20673505634679679</v>
      </c>
      <c r="G66" s="301">
        <f t="shared" si="18"/>
        <v>0.20811118067457096</v>
      </c>
      <c r="H66" s="301">
        <f t="shared" si="18"/>
        <v>0.20449366715558051</v>
      </c>
      <c r="I66" s="301">
        <f t="shared" si="18"/>
        <v>0.19764054861900165</v>
      </c>
      <c r="J66" s="301">
        <f t="shared" si="18"/>
        <v>0.19380886369754874</v>
      </c>
      <c r="K66" s="301">
        <f t="shared" si="18"/>
        <v>0.20160274638600492</v>
      </c>
      <c r="L66" s="301">
        <f t="shared" si="18"/>
        <v>0.20229612417471757</v>
      </c>
      <c r="M66" s="301">
        <f t="shared" si="18"/>
        <v>0.19485461165198464</v>
      </c>
      <c r="N66" s="301">
        <f t="shared" si="18"/>
        <v>0.19706229171515485</v>
      </c>
      <c r="O66" s="301">
        <f t="shared" si="18"/>
        <v>0.19819076388602447</v>
      </c>
      <c r="P66" s="301">
        <f t="shared" si="18"/>
        <v>0.19140817682269048</v>
      </c>
      <c r="Q66" s="301">
        <f t="shared" si="18"/>
        <v>0.19210452792307378</v>
      </c>
      <c r="R66" s="301">
        <f t="shared" si="18"/>
        <v>0.19191501256256352</v>
      </c>
      <c r="S66" s="301">
        <f t="shared" si="18"/>
        <v>0.19088903448246236</v>
      </c>
      <c r="T66" s="301">
        <f t="shared" si="18"/>
        <v>0.18788295678436018</v>
      </c>
      <c r="U66" s="301">
        <f t="shared" si="18"/>
        <v>0.18662762554448425</v>
      </c>
      <c r="V66" s="301">
        <f t="shared" si="18"/>
        <v>0.1872941046002139</v>
      </c>
      <c r="W66" s="301">
        <f t="shared" si="18"/>
        <v>0.1876274645144021</v>
      </c>
      <c r="X66" s="301">
        <f t="shared" si="18"/>
        <v>0.1789250407233817</v>
      </c>
      <c r="Y66" s="301">
        <f t="shared" si="18"/>
        <v>0.17707287317453307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0.11546699794946956</v>
      </c>
      <c r="C67" s="301">
        <f t="shared" si="19"/>
        <v>0.11519076169113242</v>
      </c>
      <c r="D67" s="301">
        <f t="shared" si="19"/>
        <v>0.11701599737599634</v>
      </c>
      <c r="E67" s="301">
        <f t="shared" si="19"/>
        <v>0.11642343545597782</v>
      </c>
      <c r="F67" s="301">
        <f t="shared" si="19"/>
        <v>0.11757644659252436</v>
      </c>
      <c r="G67" s="301">
        <f t="shared" si="19"/>
        <v>0.1178837603944512</v>
      </c>
      <c r="H67" s="301">
        <f t="shared" si="19"/>
        <v>0.11952279301648709</v>
      </c>
      <c r="I67" s="301">
        <f t="shared" si="19"/>
        <v>0.12060176535217373</v>
      </c>
      <c r="J67" s="301">
        <f t="shared" si="19"/>
        <v>0.12284046871270654</v>
      </c>
      <c r="K67" s="301">
        <f t="shared" si="19"/>
        <v>0.11883825344427602</v>
      </c>
      <c r="L67" s="301">
        <f t="shared" si="19"/>
        <v>0.11785086150255891</v>
      </c>
      <c r="M67" s="301">
        <f t="shared" si="19"/>
        <v>0.1211711151633814</v>
      </c>
      <c r="N67" s="301">
        <f t="shared" si="19"/>
        <v>0.11932576085066493</v>
      </c>
      <c r="O67" s="301">
        <f t="shared" si="19"/>
        <v>0.11863578051281234</v>
      </c>
      <c r="P67" s="301">
        <f t="shared" si="19"/>
        <v>0.12313697704165087</v>
      </c>
      <c r="Q67" s="301">
        <f t="shared" si="19"/>
        <v>0.12248731182595413</v>
      </c>
      <c r="R67" s="301">
        <f t="shared" si="19"/>
        <v>0.1224698120703869</v>
      </c>
      <c r="S67" s="301">
        <f t="shared" si="19"/>
        <v>0.12289510562377692</v>
      </c>
      <c r="T67" s="301">
        <f t="shared" si="19"/>
        <v>0.12464328693373705</v>
      </c>
      <c r="U67" s="301">
        <f t="shared" si="19"/>
        <v>0.12542231490893838</v>
      </c>
      <c r="V67" s="301">
        <f t="shared" si="19"/>
        <v>0.12540103593307331</v>
      </c>
      <c r="W67" s="301">
        <f t="shared" si="19"/>
        <v>0.12519805716230886</v>
      </c>
      <c r="X67" s="301">
        <f t="shared" si="19"/>
        <v>0.12931380356298328</v>
      </c>
      <c r="Y67" s="301">
        <f t="shared" si="19"/>
        <v>0.12983825889002143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7.2319363567426784E-2</v>
      </c>
      <c r="C68" s="235">
        <f t="shared" si="20"/>
        <v>7.2146351098479347E-2</v>
      </c>
      <c r="D68" s="235">
        <f t="shared" si="20"/>
        <v>7.3289533873073298E-2</v>
      </c>
      <c r="E68" s="235">
        <f t="shared" si="20"/>
        <v>7.2918400114587723E-2</v>
      </c>
      <c r="F68" s="235">
        <f t="shared" si="20"/>
        <v>7.364055478269213E-2</v>
      </c>
      <c r="G68" s="235">
        <f t="shared" si="20"/>
        <v>7.3833031758499146E-2</v>
      </c>
      <c r="H68" s="235">
        <f t="shared" si="20"/>
        <v>7.4859591712398338E-2</v>
      </c>
      <c r="I68" s="235">
        <f t="shared" si="20"/>
        <v>7.5535374351675705E-2</v>
      </c>
      <c r="J68" s="235">
        <f t="shared" si="20"/>
        <v>7.6937520463769407E-2</v>
      </c>
      <c r="K68" s="235">
        <f t="shared" si="20"/>
        <v>7.4430850452313915E-2</v>
      </c>
      <c r="L68" s="235">
        <f t="shared" si="20"/>
        <v>7.3812426503612694E-2</v>
      </c>
      <c r="M68" s="235">
        <f t="shared" si="20"/>
        <v>7.5891969887412994E-2</v>
      </c>
      <c r="N68" s="235">
        <f t="shared" si="20"/>
        <v>7.4736186401031329E-2</v>
      </c>
      <c r="O68" s="235">
        <f t="shared" si="20"/>
        <v>7.4304037477151155E-2</v>
      </c>
      <c r="P68" s="235">
        <f t="shared" si="20"/>
        <v>7.7123229748868177E-2</v>
      </c>
      <c r="Q68" s="235">
        <f t="shared" si="20"/>
        <v>7.6716331017928269E-2</v>
      </c>
      <c r="R68" s="235">
        <f t="shared" si="20"/>
        <v>7.6705370559895417E-2</v>
      </c>
      <c r="S68" s="235">
        <f t="shared" si="20"/>
        <v>7.6971740688648177E-2</v>
      </c>
      <c r="T68" s="235">
        <f t="shared" si="20"/>
        <v>7.8066662718162746E-2</v>
      </c>
      <c r="U68" s="235">
        <f t="shared" si="20"/>
        <v>7.8554584014881967E-2</v>
      </c>
      <c r="V68" s="235">
        <f t="shared" si="20"/>
        <v>7.8541256553189373E-2</v>
      </c>
      <c r="W68" s="235">
        <f t="shared" si="20"/>
        <v>7.8414126760434133E-2</v>
      </c>
      <c r="X68" s="235">
        <f t="shared" si="20"/>
        <v>8.0991903662817652E-2</v>
      </c>
      <c r="Y68" s="235">
        <f t="shared" si="20"/>
        <v>8.1320380856686802E-2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0.55373761800536092</v>
      </c>
      <c r="C72" s="322">
        <f>IF(C$5=0,0,C$5/MAE_fec!C$5)</f>
        <v>0.5538928439620121</v>
      </c>
      <c r="D72" s="322">
        <f>IF(D$5=0,0,D$5/MAE_fec!D$5)</f>
        <v>0.55538568003657929</v>
      </c>
      <c r="E72" s="322">
        <f>IF(E$5=0,0,E$5/MAE_fec!E$5)</f>
        <v>0.55613681741856158</v>
      </c>
      <c r="F72" s="322">
        <f>IF(F$5=0,0,F$5/MAE_fec!F$5)</f>
        <v>0.55688586804536977</v>
      </c>
      <c r="G72" s="322">
        <f>IF(G$5=0,0,G$5/MAE_fec!G$5)</f>
        <v>0.55803325947635807</v>
      </c>
      <c r="H72" s="322">
        <f>IF(H$5=0,0,H$5/MAE_fec!H$5)</f>
        <v>0.5589663173730044</v>
      </c>
      <c r="I72" s="322">
        <f>IF(I$5=0,0,I$5/MAE_fec!I$5)</f>
        <v>0.55712071678690211</v>
      </c>
      <c r="J72" s="322">
        <f>IF(J$5=0,0,J$5/MAE_fec!J$5)</f>
        <v>0.55911982924938941</v>
      </c>
      <c r="K72" s="322">
        <f>IF(K$5=0,0,K$5/MAE_fec!K$5)</f>
        <v>0.55631014502229925</v>
      </c>
      <c r="L72" s="322">
        <f>IF(L$5=0,0,L$5/MAE_fec!L$5)</f>
        <v>0.55501427770607936</v>
      </c>
      <c r="M72" s="322">
        <f>IF(M$5=0,0,M$5/MAE_fec!M$5)</f>
        <v>0.5564543165079765</v>
      </c>
      <c r="N72" s="322">
        <f>IF(N$5=0,0,N$5/MAE_fec!N$5)</f>
        <v>0.55427228985431554</v>
      </c>
      <c r="O72" s="322">
        <f>IF(O$5=0,0,O$5/MAE_fec!O$5)</f>
        <v>0.5540001101631824</v>
      </c>
      <c r="P72" s="322">
        <f>IF(P$5=0,0,P$5/MAE_fec!P$5)</f>
        <v>0.55798992534388225</v>
      </c>
      <c r="Q72" s="322">
        <f>IF(Q$5=0,0,Q$5/MAE_fec!Q$5)</f>
        <v>0.55748496857606811</v>
      </c>
      <c r="R72" s="322">
        <f>IF(R$5=0,0,R$5/MAE_fec!R$5)</f>
        <v>0.5573939252087915</v>
      </c>
      <c r="S72" s="322">
        <f>IF(S$5=0,0,S$5/MAE_fec!S$5)</f>
        <v>0.55755180130875459</v>
      </c>
      <c r="T72" s="322">
        <f>IF(T$5=0,0,T$5/MAE_fec!T$5)</f>
        <v>0.55933319814498694</v>
      </c>
      <c r="U72" s="322">
        <f>IF(U$5=0,0,U$5/MAE_fec!U$5)</f>
        <v>0.56036108273856944</v>
      </c>
      <c r="V72" s="322">
        <f>IF(V$5=0,0,V$5/MAE_fec!V$5)</f>
        <v>0.5605098921095113</v>
      </c>
      <c r="W72" s="322">
        <f>IF(W$5=0,0,W$5/MAE_fec!W$5)</f>
        <v>0.56039159534534044</v>
      </c>
      <c r="X72" s="322">
        <f>IF(X$5=0,0,X$5/MAE_fec!X$5)</f>
        <v>0.56530705182043661</v>
      </c>
      <c r="Y72" s="322">
        <f>IF(Y$5=0,0,Y$5/MAE_fec!Y$5)</f>
        <v>0.56544137231874891</v>
      </c>
      <c r="DA72" s="95"/>
    </row>
    <row r="73" spans="1:105" ht="12" customHeight="1" x14ac:dyDescent="0.25">
      <c r="A73" s="173" t="s">
        <v>91</v>
      </c>
      <c r="B73" s="335">
        <f>IF(B$6=0,0,B$6/MAE_fec!B$6)</f>
        <v>0.48772677648820112</v>
      </c>
      <c r="C73" s="335">
        <f>IF(C$6=0,0,C$6/MAE_fec!C$6)</f>
        <v>0.48772677648820084</v>
      </c>
      <c r="D73" s="335">
        <f>IF(D$6=0,0,D$6/MAE_fec!D$6)</f>
        <v>0.4877267764882009</v>
      </c>
      <c r="E73" s="335">
        <f>IF(E$6=0,0,E$6/MAE_fec!E$6)</f>
        <v>0.48772677648820112</v>
      </c>
      <c r="F73" s="335">
        <f>IF(F$6=0,0,F$6/MAE_fec!F$6)</f>
        <v>0.48772677648820101</v>
      </c>
      <c r="G73" s="335">
        <f>IF(G$6=0,0,G$6/MAE_fec!G$6)</f>
        <v>0.48772677648820095</v>
      </c>
      <c r="H73" s="335">
        <f>IF(H$6=0,0,H$6/MAE_fec!H$6)</f>
        <v>0.48772677648820073</v>
      </c>
      <c r="I73" s="335">
        <f>IF(I$6=0,0,I$6/MAE_fec!I$6)</f>
        <v>0.48772677648820101</v>
      </c>
      <c r="J73" s="335">
        <f>IF(J$6=0,0,J$6/MAE_fec!J$6)</f>
        <v>0.4877267764882009</v>
      </c>
      <c r="K73" s="335">
        <f>IF(K$6=0,0,K$6/MAE_fec!K$6)</f>
        <v>0.48772677648820106</v>
      </c>
      <c r="L73" s="335">
        <f>IF(L$6=0,0,L$6/MAE_fec!L$6)</f>
        <v>0.48772677648820106</v>
      </c>
      <c r="M73" s="335">
        <f>IF(M$6=0,0,M$6/MAE_fec!M$6)</f>
        <v>0.48772677648820084</v>
      </c>
      <c r="N73" s="335">
        <f>IF(N$6=0,0,N$6/MAE_fec!N$6)</f>
        <v>0.48772677648820112</v>
      </c>
      <c r="O73" s="335">
        <f>IF(O$6=0,0,O$6/MAE_fec!O$6)</f>
        <v>0.4877267764882009</v>
      </c>
      <c r="P73" s="335">
        <f>IF(P$6=0,0,P$6/MAE_fec!P$6)</f>
        <v>0.4877267764882009</v>
      </c>
      <c r="Q73" s="335">
        <f>IF(Q$6=0,0,Q$6/MAE_fec!Q$6)</f>
        <v>0.48772677648820101</v>
      </c>
      <c r="R73" s="335">
        <f>IF(R$6=0,0,R$6/MAE_fec!R$6)</f>
        <v>0.48772677648820117</v>
      </c>
      <c r="S73" s="335">
        <f>IF(S$6=0,0,S$6/MAE_fec!S$6)</f>
        <v>0.48772677648820117</v>
      </c>
      <c r="T73" s="335">
        <f>IF(T$6=0,0,T$6/MAE_fec!T$6)</f>
        <v>0.48772677648820079</v>
      </c>
      <c r="U73" s="335">
        <f>IF(U$6=0,0,U$6/MAE_fec!U$6)</f>
        <v>0.48772677648820079</v>
      </c>
      <c r="V73" s="335">
        <f>IF(V$6=0,0,V$6/MAE_fec!V$6)</f>
        <v>0.48772677648820095</v>
      </c>
      <c r="W73" s="335">
        <f>IF(W$6=0,0,W$6/MAE_fec!W$6)</f>
        <v>0.48772677648820095</v>
      </c>
      <c r="X73" s="335">
        <f>IF(X$6=0,0,X$6/MAE_fec!X$6)</f>
        <v>0.48772677648820101</v>
      </c>
      <c r="Y73" s="335">
        <f>IF(Y$6=0,0,Y$6/MAE_fec!Y$6)</f>
        <v>0.48772677648820123</v>
      </c>
      <c r="DA73" s="177"/>
    </row>
    <row r="74" spans="1:105" ht="12" customHeight="1" x14ac:dyDescent="0.25">
      <c r="A74" s="173" t="s">
        <v>92</v>
      </c>
      <c r="B74" s="335">
        <f>IF(B$7=0,0,B$7/MAE_fec!B$7)</f>
        <v>0.12664294151405756</v>
      </c>
      <c r="C74" s="335">
        <f>IF(C$7=0,0,C$7/MAE_fec!C$7)</f>
        <v>0.12664294151405761</v>
      </c>
      <c r="D74" s="335">
        <f>IF(D$7=0,0,D$7/MAE_fec!D$7)</f>
        <v>0.12664294151405758</v>
      </c>
      <c r="E74" s="335">
        <f>IF(E$7=0,0,E$7/MAE_fec!E$7)</f>
        <v>0.12664294151405756</v>
      </c>
      <c r="F74" s="335">
        <f>IF(F$7=0,0,F$7/MAE_fec!F$7)</f>
        <v>0.12664294151405753</v>
      </c>
      <c r="G74" s="335">
        <f>IF(G$7=0,0,G$7/MAE_fec!G$7)</f>
        <v>0.12664294151405758</v>
      </c>
      <c r="H74" s="335">
        <f>IF(H$7=0,0,H$7/MAE_fec!H$7)</f>
        <v>0.12664294151405756</v>
      </c>
      <c r="I74" s="335">
        <f>IF(I$7=0,0,I$7/MAE_fec!I$7)</f>
        <v>0.12664294151405761</v>
      </c>
      <c r="J74" s="335">
        <f>IF(J$7=0,0,J$7/MAE_fec!J$7)</f>
        <v>0.12664294151405758</v>
      </c>
      <c r="K74" s="335">
        <f>IF(K$7=0,0,K$7/MAE_fec!K$7)</f>
        <v>0.12664294151405756</v>
      </c>
      <c r="L74" s="335">
        <f>IF(L$7=0,0,L$7/MAE_fec!L$7)</f>
        <v>0.12664294151405758</v>
      </c>
      <c r="M74" s="335">
        <f>IF(M$7=0,0,M$7/MAE_fec!M$7)</f>
        <v>0.12664294151405753</v>
      </c>
      <c r="N74" s="335">
        <f>IF(N$7=0,0,N$7/MAE_fec!N$7)</f>
        <v>0.12664294151405756</v>
      </c>
      <c r="O74" s="335">
        <f>IF(O$7=0,0,O$7/MAE_fec!O$7)</f>
        <v>0.12664294151405753</v>
      </c>
      <c r="P74" s="335">
        <f>IF(P$7=0,0,P$7/MAE_fec!P$7)</f>
        <v>0.12664294151405758</v>
      </c>
      <c r="Q74" s="335">
        <f>IF(Q$7=0,0,Q$7/MAE_fec!Q$7)</f>
        <v>0.1266429415140575</v>
      </c>
      <c r="R74" s="335">
        <f>IF(R$7=0,0,R$7/MAE_fec!R$7)</f>
        <v>0.12664294151405761</v>
      </c>
      <c r="S74" s="335">
        <f>IF(S$7=0,0,S$7/MAE_fec!S$7)</f>
        <v>0.12664294151405758</v>
      </c>
      <c r="T74" s="335">
        <f>IF(T$7=0,0,T$7/MAE_fec!T$7)</f>
        <v>0.12664294151405761</v>
      </c>
      <c r="U74" s="335">
        <f>IF(U$7=0,0,U$7/MAE_fec!U$7)</f>
        <v>0.12664294151405753</v>
      </c>
      <c r="V74" s="335">
        <f>IF(V$7=0,0,V$7/MAE_fec!V$7)</f>
        <v>0.12664294151405756</v>
      </c>
      <c r="W74" s="335">
        <f>IF(W$7=0,0,W$7/MAE_fec!W$7)</f>
        <v>0.12664294151405758</v>
      </c>
      <c r="X74" s="335">
        <f>IF(X$7=0,0,X$7/MAE_fec!X$7)</f>
        <v>0.1266429415140575</v>
      </c>
      <c r="Y74" s="335">
        <f>IF(Y$7=0,0,Y$7/MAE_fec!Y$7)</f>
        <v>0.12664294151405756</v>
      </c>
      <c r="DA74" s="177"/>
    </row>
    <row r="75" spans="1:105" ht="12" customHeight="1" x14ac:dyDescent="0.25">
      <c r="A75" s="173" t="s">
        <v>93</v>
      </c>
      <c r="B75" s="335">
        <f>IF(B$8=0,0,B$8/MAE_fec!B$8)</f>
        <v>0.67862295766450698</v>
      </c>
      <c r="C75" s="335">
        <f>IF(C$8=0,0,C$8/MAE_fec!C$8)</f>
        <v>0.67862295766450653</v>
      </c>
      <c r="D75" s="335">
        <f>IF(D$8=0,0,D$8/MAE_fec!D$8)</f>
        <v>0.6786229576645072</v>
      </c>
      <c r="E75" s="335">
        <f>IF(E$8=0,0,E$8/MAE_fec!E$8)</f>
        <v>0.67862295766450709</v>
      </c>
      <c r="F75" s="335">
        <f>IF(F$8=0,0,F$8/MAE_fec!F$8)</f>
        <v>0.67862295766450664</v>
      </c>
      <c r="G75" s="335">
        <f>IF(G$8=0,0,G$8/MAE_fec!G$8)</f>
        <v>0.67862295766450664</v>
      </c>
      <c r="H75" s="335">
        <f>IF(H$8=0,0,H$8/MAE_fec!H$8)</f>
        <v>0.67862295766450709</v>
      </c>
      <c r="I75" s="335">
        <f>IF(I$8=0,0,I$8/MAE_fec!I$8)</f>
        <v>0.67862295766450687</v>
      </c>
      <c r="J75" s="335">
        <f>IF(J$8=0,0,J$8/MAE_fec!J$8)</f>
        <v>0.67862295766450687</v>
      </c>
      <c r="K75" s="335">
        <f>IF(K$8=0,0,K$8/MAE_fec!K$8)</f>
        <v>0.67862295766450698</v>
      </c>
      <c r="L75" s="335">
        <f>IF(L$8=0,0,L$8/MAE_fec!L$8)</f>
        <v>0.67862295766450675</v>
      </c>
      <c r="M75" s="335">
        <f>IF(M$8=0,0,M$8/MAE_fec!M$8)</f>
        <v>0.67862295766450698</v>
      </c>
      <c r="N75" s="335">
        <f>IF(N$8=0,0,N$8/MAE_fec!N$8)</f>
        <v>0.67862295766450687</v>
      </c>
      <c r="O75" s="335">
        <f>IF(O$8=0,0,O$8/MAE_fec!O$8)</f>
        <v>0.67862295766450709</v>
      </c>
      <c r="P75" s="335">
        <f>IF(P$8=0,0,P$8/MAE_fec!P$8)</f>
        <v>0.67862295766450709</v>
      </c>
      <c r="Q75" s="335">
        <f>IF(Q$8=0,0,Q$8/MAE_fec!Q$8)</f>
        <v>0.6786229576645072</v>
      </c>
      <c r="R75" s="335">
        <f>IF(R$8=0,0,R$8/MAE_fec!R$8)</f>
        <v>0.6786229576645072</v>
      </c>
      <c r="S75" s="335">
        <f>IF(S$8=0,0,S$8/MAE_fec!S$8)</f>
        <v>0.67862295766450709</v>
      </c>
      <c r="T75" s="335">
        <f>IF(T$8=0,0,T$8/MAE_fec!T$8)</f>
        <v>0.67862295766450709</v>
      </c>
      <c r="U75" s="335">
        <f>IF(U$8=0,0,U$8/MAE_fec!U$8)</f>
        <v>0.67862295766450687</v>
      </c>
      <c r="V75" s="335">
        <f>IF(V$8=0,0,V$8/MAE_fec!V$8)</f>
        <v>0.67862295766450675</v>
      </c>
      <c r="W75" s="335">
        <f>IF(W$8=0,0,W$8/MAE_fec!W$8)</f>
        <v>0.67862295766450687</v>
      </c>
      <c r="X75" s="335">
        <f>IF(X$8=0,0,X$8/MAE_fec!X$8)</f>
        <v>0.67862295766450687</v>
      </c>
      <c r="Y75" s="335">
        <f>IF(Y$8=0,0,Y$8/MAE_fec!Y$8)</f>
        <v>0.6786229576645072</v>
      </c>
      <c r="DA75" s="177"/>
    </row>
    <row r="76" spans="1:105" ht="12" customHeight="1" x14ac:dyDescent="0.25">
      <c r="A76" s="173" t="s">
        <v>94</v>
      </c>
      <c r="B76" s="335">
        <f>IF(B$9=0,0,B$9/MAE_fec!B$9)</f>
        <v>0.48077568156718653</v>
      </c>
      <c r="C76" s="335">
        <f>IF(C$9=0,0,C$9/MAE_fec!C$9)</f>
        <v>0.48077568156718664</v>
      </c>
      <c r="D76" s="335">
        <f>IF(D$9=0,0,D$9/MAE_fec!D$9)</f>
        <v>0.48077568156718659</v>
      </c>
      <c r="E76" s="335">
        <f>IF(E$9=0,0,E$9/MAE_fec!E$9)</f>
        <v>0.48077568156718647</v>
      </c>
      <c r="F76" s="335">
        <f>IF(F$9=0,0,F$9/MAE_fec!F$9)</f>
        <v>0.48077568156718642</v>
      </c>
      <c r="G76" s="335">
        <f>IF(G$9=0,0,G$9/MAE_fec!G$9)</f>
        <v>0.48077568156718659</v>
      </c>
      <c r="H76" s="335">
        <f>IF(H$9=0,0,H$9/MAE_fec!H$9)</f>
        <v>0.48077568156718647</v>
      </c>
      <c r="I76" s="335">
        <f>IF(I$9=0,0,I$9/MAE_fec!I$9)</f>
        <v>0.48077568156718636</v>
      </c>
      <c r="J76" s="335">
        <f>IF(J$9=0,0,J$9/MAE_fec!J$9)</f>
        <v>0.48077568156718636</v>
      </c>
      <c r="K76" s="335">
        <f>IF(K$9=0,0,K$9/MAE_fec!K$9)</f>
        <v>0.48077568156718659</v>
      </c>
      <c r="L76" s="335">
        <f>IF(L$9=0,0,L$9/MAE_fec!L$9)</f>
        <v>0.48077568156718659</v>
      </c>
      <c r="M76" s="335">
        <f>IF(M$9=0,0,M$9/MAE_fec!M$9)</f>
        <v>0.48077568156718675</v>
      </c>
      <c r="N76" s="335">
        <f>IF(N$9=0,0,N$9/MAE_fec!N$9)</f>
        <v>0.48077568156718647</v>
      </c>
      <c r="O76" s="335">
        <f>IF(O$9=0,0,O$9/MAE_fec!O$9)</f>
        <v>0.48077568156718642</v>
      </c>
      <c r="P76" s="335">
        <f>IF(P$9=0,0,P$9/MAE_fec!P$9)</f>
        <v>0.48077568156718664</v>
      </c>
      <c r="Q76" s="335">
        <f>IF(Q$9=0,0,Q$9/MAE_fec!Q$9)</f>
        <v>0.48077568156718653</v>
      </c>
      <c r="R76" s="335">
        <f>IF(R$9=0,0,R$9/MAE_fec!R$9)</f>
        <v>0.48077568156718653</v>
      </c>
      <c r="S76" s="335">
        <f>IF(S$9=0,0,S$9/MAE_fec!S$9)</f>
        <v>0.48077568156718625</v>
      </c>
      <c r="T76" s="335">
        <f>IF(T$9=0,0,T$9/MAE_fec!T$9)</f>
        <v>0.48077568156718664</v>
      </c>
      <c r="U76" s="335">
        <f>IF(U$9=0,0,U$9/MAE_fec!U$9)</f>
        <v>0.48077568156718659</v>
      </c>
      <c r="V76" s="335">
        <f>IF(V$9=0,0,V$9/MAE_fec!V$9)</f>
        <v>0.48077568156718642</v>
      </c>
      <c r="W76" s="335">
        <f>IF(W$9=0,0,W$9/MAE_fec!W$9)</f>
        <v>0.4807756815671867</v>
      </c>
      <c r="X76" s="335">
        <f>IF(X$9=0,0,X$9/MAE_fec!X$9)</f>
        <v>0.48077568156718659</v>
      </c>
      <c r="Y76" s="335">
        <f>IF(Y$9=0,0,Y$9/MAE_fec!Y$9)</f>
        <v>0.48077568156718636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0.73702698794520338</v>
      </c>
      <c r="C77" s="335">
        <f>IF(C$10=0,0,C$10/MAE_fec!C$10)</f>
        <v>0.73663583174478509</v>
      </c>
      <c r="D77" s="335">
        <f>IF(D$10=0,0,D$10/MAE_fec!D$10)</f>
        <v>0.74107258843889567</v>
      </c>
      <c r="E77" s="335">
        <f>IF(E$10=0,0,E$10/MAE_fec!E$10)</f>
        <v>0.7409826032393636</v>
      </c>
      <c r="F77" s="335">
        <f>IF(F$10=0,0,F$10/MAE_fec!F$10)</f>
        <v>0.74391309067744038</v>
      </c>
      <c r="G77" s="335">
        <f>IF(G$10=0,0,G$10/MAE_fec!G$10)</f>
        <v>0.74585686762030579</v>
      </c>
      <c r="H77" s="335">
        <f>IF(H$10=0,0,H$10/MAE_fec!H$10)</f>
        <v>0.75000628528531799</v>
      </c>
      <c r="I77" s="335">
        <f>IF(I$10=0,0,I$10/MAE_fec!I$10)</f>
        <v>0.74976280842181509</v>
      </c>
      <c r="J77" s="335">
        <f>IF(J$10=0,0,J$10/MAE_fec!J$10)</f>
        <v>0.75682207613897623</v>
      </c>
      <c r="K77" s="335">
        <f>IF(K$10=0,0,K$10/MAE_fec!K$10)</f>
        <v>0.74569350378890653</v>
      </c>
      <c r="L77" s="335">
        <f>IF(L$10=0,0,L$10/MAE_fec!L$10)</f>
        <v>0.74247686993511197</v>
      </c>
      <c r="M77" s="335">
        <f>IF(M$10=0,0,M$10/MAE_fec!M$10)</f>
        <v>0.74893744784958038</v>
      </c>
      <c r="N77" s="335">
        <f>IF(N$10=0,0,N$10/MAE_fec!N$10)</f>
        <v>0.74284426923688429</v>
      </c>
      <c r="O77" s="335">
        <f>IF(O$10=0,0,O$10/MAE_fec!O$10)</f>
        <v>0.74198446129337858</v>
      </c>
      <c r="P77" s="335">
        <f>IF(P$10=0,0,P$10/MAE_fec!P$10)</f>
        <v>0.7552932512961662</v>
      </c>
      <c r="Q77" s="335">
        <f>IF(Q$10=0,0,Q$10/MAE_fec!Q$10)</f>
        <v>0.75306687028169017</v>
      </c>
      <c r="R77" s="335">
        <f>IF(R$10=0,0,R$10/MAE_fec!R$10)</f>
        <v>0.75294654414366946</v>
      </c>
      <c r="S77" s="335">
        <f>IF(S$10=0,0,S$10/MAE_fec!S$10)</f>
        <v>0.75371307031180479</v>
      </c>
      <c r="T77" s="335">
        <f>IF(T$10=0,0,T$10/MAE_fec!T$10)</f>
        <v>0.75991480746723905</v>
      </c>
      <c r="U77" s="335">
        <f>IF(U$10=0,0,U$10/MAE_fec!U$10)</f>
        <v>0.76293566790681733</v>
      </c>
      <c r="V77" s="335">
        <f>IF(V$10=0,0,V$10/MAE_fec!V$10)</f>
        <v>0.76292559751056144</v>
      </c>
      <c r="W77" s="335">
        <f>IF(W$10=0,0,W$10/MAE_fec!W$10)</f>
        <v>0.76269202485062537</v>
      </c>
      <c r="X77" s="335">
        <f>IF(X$10=0,0,X$10/MAE_fec!X$10)</f>
        <v>0.77979039659704419</v>
      </c>
      <c r="Y77" s="335">
        <f>IF(Y$10=0,0,Y$10/MAE_fec!Y$10)</f>
        <v>0.7809715439900643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0.55209796429083746</v>
      </c>
      <c r="C78" s="353">
        <f>IF(C$16=0,0,C$16/MAE_fec!C$16)</f>
        <v>0.55184804832078771</v>
      </c>
      <c r="D78" s="353">
        <f>IF(D$16=0,0,D$16/MAE_fec!D$16)</f>
        <v>0.5553066282194099</v>
      </c>
      <c r="E78" s="353">
        <f>IF(E$16=0,0,E$16/MAE_fec!E$16)</f>
        <v>0.5554490598047831</v>
      </c>
      <c r="F78" s="353">
        <f>IF(F$16=0,0,F$16/MAE_fec!F$16)</f>
        <v>0.55745549575119901</v>
      </c>
      <c r="G78" s="353">
        <f>IF(G$16=0,0,G$16/MAE_fec!G$16)</f>
        <v>0.55890692710302892</v>
      </c>
      <c r="H78" s="353">
        <f>IF(H$16=0,0,H$16/MAE_fec!H$16)</f>
        <v>0.56191652388608637</v>
      </c>
      <c r="I78" s="353">
        <f>IF(I$16=0,0,I$16/MAE_fec!I$16)</f>
        <v>0.56133251884785962</v>
      </c>
      <c r="J78" s="353">
        <f>IF(J$16=0,0,J$16/MAE_fec!J$16)</f>
        <v>0.56632937802102834</v>
      </c>
      <c r="K78" s="353">
        <f>IF(K$16=0,0,K$16/MAE_fec!K$16)</f>
        <v>0.55841385443394198</v>
      </c>
      <c r="L78" s="353">
        <f>IF(L$16=0,0,L$16/MAE_fec!L$16)</f>
        <v>0.5559574134549875</v>
      </c>
      <c r="M78" s="353">
        <f>IF(M$16=0,0,M$16/MAE_fec!M$16)</f>
        <v>0.56128056105985091</v>
      </c>
      <c r="N78" s="353">
        <f>IF(N$16=0,0,N$16/MAE_fec!N$16)</f>
        <v>0.5567250159922823</v>
      </c>
      <c r="O78" s="353">
        <f>IF(O$16=0,0,O$16/MAE_fec!O$16)</f>
        <v>0.55582064359933847</v>
      </c>
      <c r="P78" s="353">
        <f>IF(P$16=0,0,P$16/MAE_fec!P$16)</f>
        <v>0.56530694376192636</v>
      </c>
      <c r="Q78" s="353">
        <f>IF(Q$16=0,0,Q$16/MAE_fec!Q$16)</f>
        <v>0.56412433927977323</v>
      </c>
      <c r="R78" s="353">
        <f>IF(R$16=0,0,R$16/MAE_fec!R$16)</f>
        <v>0.56405123327398465</v>
      </c>
      <c r="S78" s="353">
        <f>IF(S$16=0,0,S$16/MAE_fec!S$16)</f>
        <v>0.56472048771980965</v>
      </c>
      <c r="T78" s="353">
        <f>IF(T$16=0,0,T$16/MAE_fec!T$16)</f>
        <v>0.56904636428913935</v>
      </c>
      <c r="U78" s="353">
        <f>IF(U$16=0,0,U$16/MAE_fec!U$16)</f>
        <v>0.5713746869784323</v>
      </c>
      <c r="V78" s="353">
        <f>IF(V$16=0,0,V$16/MAE_fec!V$16)</f>
        <v>0.57143140784951718</v>
      </c>
      <c r="W78" s="353">
        <f>IF(W$16=0,0,W$16/MAE_fec!W$16)</f>
        <v>0.57107494328884023</v>
      </c>
      <c r="X78" s="353">
        <f>IF(X$16=0,0,X$16/MAE_fec!X$16)</f>
        <v>0.58344298518322268</v>
      </c>
      <c r="Y78" s="353">
        <f>IF(Y$16=0,0,Y$16/MAE_fec!Y$16)</f>
        <v>0.58442827162391753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0.46884853973428881</v>
      </c>
      <c r="C79" s="349">
        <f>IF(C$24=0,0,C$24/MAE_fec!C$24)</f>
        <v>0.46881087704577218</v>
      </c>
      <c r="D79" s="349">
        <f>IF(D$24=0,0,D$24/MAE_fec!D$24)</f>
        <v>0.46934934421349644</v>
      </c>
      <c r="E79" s="349">
        <f>IF(E$24=0,0,E$24/MAE_fec!E$24)</f>
        <v>0.46928529044281747</v>
      </c>
      <c r="F79" s="349">
        <f>IF(F$24=0,0,F$24/MAE_fec!F$24)</f>
        <v>0.46962703935277184</v>
      </c>
      <c r="G79" s="349">
        <f>IF(G$24=0,0,G$24/MAE_fec!G$24)</f>
        <v>0.46982886842077343</v>
      </c>
      <c r="H79" s="349">
        <f>IF(H$24=0,0,H$24/MAE_fec!H$24)</f>
        <v>0.47029861190848088</v>
      </c>
      <c r="I79" s="349">
        <f>IF(I$24=0,0,I$24/MAE_fec!I$24)</f>
        <v>0.47033871556727758</v>
      </c>
      <c r="J79" s="349">
        <f>IF(J$24=0,0,J$24/MAE_fec!J$24)</f>
        <v>0.47110067643694586</v>
      </c>
      <c r="K79" s="349">
        <f>IF(K$24=0,0,K$24/MAE_fec!K$24)</f>
        <v>0.46984406565755971</v>
      </c>
      <c r="L79" s="349">
        <f>IF(L$24=0,0,L$24/MAE_fec!L$24)</f>
        <v>0.46949695322748375</v>
      </c>
      <c r="M79" s="349">
        <f>IF(M$24=0,0,M$24/MAE_fec!M$24)</f>
        <v>0.47039663239871626</v>
      </c>
      <c r="N79" s="349">
        <f>IF(N$24=0,0,N$24/MAE_fec!N$24)</f>
        <v>0.4697706657436882</v>
      </c>
      <c r="O79" s="349">
        <f>IF(O$24=0,0,O$24/MAE_fec!O$24)</f>
        <v>0.46957062790650311</v>
      </c>
      <c r="P79" s="349">
        <f>IF(P$24=0,0,P$24/MAE_fec!P$24)</f>
        <v>0.47106513011660811</v>
      </c>
      <c r="Q79" s="349">
        <f>IF(Q$24=0,0,Q$24/MAE_fec!Q$24)</f>
        <v>0.47080368560132874</v>
      </c>
      <c r="R79" s="349">
        <f>IF(R$24=0,0,R$24/MAE_fec!R$24)</f>
        <v>0.47078285815045495</v>
      </c>
      <c r="S79" s="349">
        <f>IF(S$24=0,0,S$24/MAE_fec!S$24)</f>
        <v>0.47090513658207162</v>
      </c>
      <c r="T79" s="349">
        <f>IF(T$24=0,0,T$24/MAE_fec!T$24)</f>
        <v>0.47154018488196314</v>
      </c>
      <c r="U79" s="349">
        <f>IF(U$24=0,0,U$24/MAE_fec!U$24)</f>
        <v>0.47184941526276541</v>
      </c>
      <c r="V79" s="349">
        <f>IF(V$24=0,0,V$24/MAE_fec!V$24)</f>
        <v>0.47189185318493032</v>
      </c>
      <c r="W79" s="349">
        <f>IF(W$24=0,0,W$24/MAE_fec!W$24)</f>
        <v>0.47181397939456865</v>
      </c>
      <c r="X79" s="349">
        <f>IF(X$24=0,0,X$24/MAE_fec!X$24)</f>
        <v>0.47359116108065141</v>
      </c>
      <c r="Y79" s="349">
        <f>IF(Y$24=0,0,Y$24/MAE_fec!Y$24)</f>
        <v>0.47376130427913127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0.47322682653500336</v>
      </c>
      <c r="C80" s="349">
        <f>IF(C$27=0,0,C$27/MAE_fec!C$27)</f>
        <v>0.47301261284638974</v>
      </c>
      <c r="D80" s="349">
        <f>IF(D$27=0,0,D$27/MAE_fec!D$27)</f>
        <v>0.47597710990235143</v>
      </c>
      <c r="E80" s="349">
        <f>IF(E$27=0,0,E$27/MAE_fec!E$27)</f>
        <v>0.47609919411838547</v>
      </c>
      <c r="F80" s="349">
        <f>IF(F$27=0,0,F$27/MAE_fec!F$27)</f>
        <v>0.47781899635817043</v>
      </c>
      <c r="G80" s="349">
        <f>IF(G$27=0,0,G$27/MAE_fec!G$27)</f>
        <v>0.47906308037402473</v>
      </c>
      <c r="H80" s="349">
        <f>IF(H$27=0,0,H$27/MAE_fec!H$27)</f>
        <v>0.48164273475950248</v>
      </c>
      <c r="I80" s="349">
        <f>IF(I$27=0,0,I$27/MAE_fec!I$27)</f>
        <v>0.48114215901245105</v>
      </c>
      <c r="J80" s="349">
        <f>IF(J$27=0,0,J$27/MAE_fec!J$27)</f>
        <v>0.48542518116088135</v>
      </c>
      <c r="K80" s="349">
        <f>IF(K$27=0,0,K$27/MAE_fec!K$27)</f>
        <v>0.47864044665766436</v>
      </c>
      <c r="L80" s="349">
        <f>IF(L$27=0,0,L$27/MAE_fec!L$27)</f>
        <v>0.47653492581856083</v>
      </c>
      <c r="M80" s="349">
        <f>IF(M$27=0,0,M$27/MAE_fec!M$27)</f>
        <v>0.48109762376558646</v>
      </c>
      <c r="N80" s="349">
        <f>IF(N$27=0,0,N$27/MAE_fec!N$27)</f>
        <v>0.4771928708505277</v>
      </c>
      <c r="O80" s="349">
        <f>IF(O$27=0,0,O$27/MAE_fec!O$27)</f>
        <v>0.47641769451371868</v>
      </c>
      <c r="P80" s="349">
        <f>IF(P$27=0,0,P$27/MAE_fec!P$27)</f>
        <v>0.48454880893879398</v>
      </c>
      <c r="Q80" s="349">
        <f>IF(Q$27=0,0,Q$27/MAE_fec!Q$27)</f>
        <v>0.48353514795409136</v>
      </c>
      <c r="R80" s="349">
        <f>IF(R$27=0,0,R$27/MAE_fec!R$27)</f>
        <v>0.48347248566341516</v>
      </c>
      <c r="S80" s="349">
        <f>IF(S$27=0,0,S$27/MAE_fec!S$27)</f>
        <v>0.48404613233126553</v>
      </c>
      <c r="T80" s="349">
        <f>IF(T$27=0,0,T$27/MAE_fec!T$27)</f>
        <v>0.48775402653354799</v>
      </c>
      <c r="U80" s="349">
        <f>IF(U$27=0,0,U$27/MAE_fec!U$27)</f>
        <v>0.48974973169579905</v>
      </c>
      <c r="V80" s="349">
        <f>IF(V$27=0,0,V$27/MAE_fec!V$27)</f>
        <v>0.48979834958530027</v>
      </c>
      <c r="W80" s="349">
        <f>IF(W$27=0,0,W$27/MAE_fec!W$27)</f>
        <v>0.48949280853329169</v>
      </c>
      <c r="X80" s="349">
        <f>IF(X$27=0,0,X$27/MAE_fec!X$27)</f>
        <v>0.50009398729990528</v>
      </c>
      <c r="Y80" s="349">
        <f>IF(Y$27=0,0,Y$27/MAE_fec!Y$27)</f>
        <v>0.50093851853478655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0.69861185945476445</v>
      </c>
      <c r="C81" s="349">
        <f>IF(C$35=0,0,C$35/MAE_fec!C$35)</f>
        <v>0.69926219487475338</v>
      </c>
      <c r="D81" s="349">
        <f>IF(D$35=0,0,D$35/MAE_fec!D$35)</f>
        <v>0.69955245114054199</v>
      </c>
      <c r="E81" s="349">
        <f>IF(E$35=0,0,E$35/MAE_fec!E$35)</f>
        <v>0.70175744063334833</v>
      </c>
      <c r="F81" s="349">
        <f>IF(F$35=0,0,F$35/MAE_fec!F$35)</f>
        <v>0.70147940892586536</v>
      </c>
      <c r="G81" s="349">
        <f>IF(G$35=0,0,G$35/MAE_fec!G$35)</f>
        <v>0.70301765029194418</v>
      </c>
      <c r="H81" s="349">
        <f>IF(H$35=0,0,H$35/MAE_fec!H$35)</f>
        <v>0.70226281758867437</v>
      </c>
      <c r="I81" s="349">
        <f>IF(I$35=0,0,I$35/MAE_fec!I$35)</f>
        <v>0.69733195113281254</v>
      </c>
      <c r="J81" s="349">
        <f>IF(J$35=0,0,J$35/MAE_fec!J$35)</f>
        <v>0.69720613109961105</v>
      </c>
      <c r="K81" s="349">
        <f>IF(K$35=0,0,K$35/MAE_fec!K$35)</f>
        <v>0.69858823990584551</v>
      </c>
      <c r="L81" s="349">
        <f>IF(L$35=0,0,L$35/MAE_fec!L$35)</f>
        <v>0.69764619387168503</v>
      </c>
      <c r="M81" s="349">
        <f>IF(M$35=0,0,M$35/MAE_fec!M$35)</f>
        <v>0.69523834980407528</v>
      </c>
      <c r="N81" s="349">
        <f>IF(N$35=0,0,N$35/MAE_fec!N$35)</f>
        <v>0.69405114016376479</v>
      </c>
      <c r="O81" s="349">
        <f>IF(O$35=0,0,O$35/MAE_fec!O$35)</f>
        <v>0.69454835691121519</v>
      </c>
      <c r="P81" s="349">
        <f>IF(P$35=0,0,P$35/MAE_fec!P$35)</f>
        <v>0.69461563869679976</v>
      </c>
      <c r="Q81" s="349">
        <f>IF(Q$35=0,0,Q$35/MAE_fec!Q$35)</f>
        <v>0.69490322022320483</v>
      </c>
      <c r="R81" s="349">
        <f>IF(R$35=0,0,R$35/MAE_fec!R$35)</f>
        <v>0.69470305101108765</v>
      </c>
      <c r="S81" s="349">
        <f>IF(S$35=0,0,S$35/MAE_fec!S$35)</f>
        <v>0.69432747073946266</v>
      </c>
      <c r="T81" s="349">
        <f>IF(T$35=0,0,T$35/MAE_fec!T$35)</f>
        <v>0.69442620331794669</v>
      </c>
      <c r="U81" s="349">
        <f>IF(U$35=0,0,U$35/MAE_fec!U$35)</f>
        <v>0.69486845525719232</v>
      </c>
      <c r="V81" s="349">
        <f>IF(V$35=0,0,V$35/MAE_fec!V$35)</f>
        <v>0.69506910187797122</v>
      </c>
      <c r="W81" s="349">
        <f>IF(W$35=0,0,W$35/MAE_fec!W$35)</f>
        <v>0.69519576877471556</v>
      </c>
      <c r="X81" s="349">
        <f>IF(X$35=0,0,X$35/MAE_fec!X$35)</f>
        <v>0.69564326966615986</v>
      </c>
      <c r="Y81" s="349">
        <f>IF(Y$35=0,0,Y$35/MAE_fec!Y$35)</f>
        <v>0.69477518468220167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0.63715037770648419</v>
      </c>
      <c r="C82" s="349">
        <f>IF(C$46=0,0,C$46/MAE_fec!C$46)</f>
        <v>0.63715037770648419</v>
      </c>
      <c r="D82" s="349">
        <f>IF(D$46=0,0,D$46/MAE_fec!D$46)</f>
        <v>0.63715037770648442</v>
      </c>
      <c r="E82" s="349">
        <f>IF(E$46=0,0,E$46/MAE_fec!E$46)</f>
        <v>0.63715037770648442</v>
      </c>
      <c r="F82" s="349">
        <f>IF(F$46=0,0,F$46/MAE_fec!F$46)</f>
        <v>0.63715037770648431</v>
      </c>
      <c r="G82" s="349">
        <f>IF(G$46=0,0,G$46/MAE_fec!G$46)</f>
        <v>0.63715037770648419</v>
      </c>
      <c r="H82" s="349">
        <f>IF(H$46=0,0,H$46/MAE_fec!H$46)</f>
        <v>0.63715037770648442</v>
      </c>
      <c r="I82" s="349">
        <f>IF(I$46=0,0,I$46/MAE_fec!I$46)</f>
        <v>0.63715037770648408</v>
      </c>
      <c r="J82" s="349">
        <f>IF(J$46=0,0,J$46/MAE_fec!J$46)</f>
        <v>0.63715037770648431</v>
      </c>
      <c r="K82" s="349">
        <f>IF(K$46=0,0,K$46/MAE_fec!K$46)</f>
        <v>0.63715037770648419</v>
      </c>
      <c r="L82" s="349">
        <f>IF(L$46=0,0,L$46/MAE_fec!L$46)</f>
        <v>0.63715037770648419</v>
      </c>
      <c r="M82" s="349">
        <f>IF(M$46=0,0,M$46/MAE_fec!M$46)</f>
        <v>0.63715037770648431</v>
      </c>
      <c r="N82" s="349">
        <f>IF(N$46=0,0,N$46/MAE_fec!N$46)</f>
        <v>0.63715037770648431</v>
      </c>
      <c r="O82" s="349">
        <f>IF(O$46=0,0,O$46/MAE_fec!O$46)</f>
        <v>0.63715037770648419</v>
      </c>
      <c r="P82" s="349">
        <f>IF(P$46=0,0,P$46/MAE_fec!P$46)</f>
        <v>0.63715037770648431</v>
      </c>
      <c r="Q82" s="349">
        <f>IF(Q$46=0,0,Q$46/MAE_fec!Q$46)</f>
        <v>0.63715037770648431</v>
      </c>
      <c r="R82" s="349">
        <f>IF(R$46=0,0,R$46/MAE_fec!R$46)</f>
        <v>0.63715037770648431</v>
      </c>
      <c r="S82" s="349">
        <f>IF(S$46=0,0,S$46/MAE_fec!S$46)</f>
        <v>0.63715037770648453</v>
      </c>
      <c r="T82" s="349">
        <f>IF(T$46=0,0,T$46/MAE_fec!T$46)</f>
        <v>0.63715037770648431</v>
      </c>
      <c r="U82" s="349">
        <f>IF(U$46=0,0,U$46/MAE_fec!U$46)</f>
        <v>0.63715037770648419</v>
      </c>
      <c r="V82" s="349">
        <f>IF(V$46=0,0,V$46/MAE_fec!V$46)</f>
        <v>0.63715037770648442</v>
      </c>
      <c r="W82" s="349">
        <f>IF(W$46=0,0,W$46/MAE_fec!W$46)</f>
        <v>0.63715037770648442</v>
      </c>
      <c r="X82" s="349">
        <f>IF(X$46=0,0,X$46/MAE_fec!X$46)</f>
        <v>0.63715037770648408</v>
      </c>
      <c r="Y82" s="349">
        <f>IF(Y$46=0,0,Y$46/MAE_fec!Y$46)</f>
        <v>0.63715037770648431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0.58931858834252882</v>
      </c>
      <c r="C83" s="337">
        <f>IF(C$47=0,0,C$47/MAE_fec!C$47)</f>
        <v>0.58931858834252893</v>
      </c>
      <c r="D83" s="337">
        <f>IF(D$47=0,0,D$47/MAE_fec!D$47)</f>
        <v>0.58931858834252893</v>
      </c>
      <c r="E83" s="337">
        <f>IF(E$47=0,0,E$47/MAE_fec!E$47)</f>
        <v>0.58931858834252882</v>
      </c>
      <c r="F83" s="337">
        <f>IF(F$47=0,0,F$47/MAE_fec!F$47)</f>
        <v>0.58931858834252904</v>
      </c>
      <c r="G83" s="337">
        <f>IF(G$47=0,0,G$47/MAE_fec!G$47)</f>
        <v>0.58931858834252882</v>
      </c>
      <c r="H83" s="337">
        <f>IF(H$47=0,0,H$47/MAE_fec!H$47)</f>
        <v>0.58931858834252893</v>
      </c>
      <c r="I83" s="337">
        <f>IF(I$47=0,0,I$47/MAE_fec!I$47)</f>
        <v>0.58931858834252904</v>
      </c>
      <c r="J83" s="337">
        <f>IF(J$47=0,0,J$47/MAE_fec!J$47)</f>
        <v>0.58931858834252882</v>
      </c>
      <c r="K83" s="337">
        <f>IF(K$47=0,0,K$47/MAE_fec!K$47)</f>
        <v>0.58931858834252893</v>
      </c>
      <c r="L83" s="337">
        <f>IF(L$47=0,0,L$47/MAE_fec!L$47)</f>
        <v>0.58931858834252893</v>
      </c>
      <c r="M83" s="337">
        <f>IF(M$47=0,0,M$47/MAE_fec!M$47)</f>
        <v>0.58931858834252893</v>
      </c>
      <c r="N83" s="337">
        <f>IF(N$47=0,0,N$47/MAE_fec!N$47)</f>
        <v>0.58931858834252893</v>
      </c>
      <c r="O83" s="337">
        <f>IF(O$47=0,0,O$47/MAE_fec!O$47)</f>
        <v>0.58931858834252915</v>
      </c>
      <c r="P83" s="337">
        <f>IF(P$47=0,0,P$47/MAE_fec!P$47)</f>
        <v>0.58931858834252882</v>
      </c>
      <c r="Q83" s="337">
        <f>IF(Q$47=0,0,Q$47/MAE_fec!Q$47)</f>
        <v>0.58931858834252915</v>
      </c>
      <c r="R83" s="337">
        <f>IF(R$47=0,0,R$47/MAE_fec!R$47)</f>
        <v>0.58931858834252904</v>
      </c>
      <c r="S83" s="337">
        <f>IF(S$47=0,0,S$47/MAE_fec!S$47)</f>
        <v>0.58931858834252904</v>
      </c>
      <c r="T83" s="337">
        <f>IF(T$47=0,0,T$47/MAE_fec!T$47)</f>
        <v>0.58931858834252893</v>
      </c>
      <c r="U83" s="337">
        <f>IF(U$47=0,0,U$47/MAE_fec!U$47)</f>
        <v>0.58931858834252915</v>
      </c>
      <c r="V83" s="337">
        <f>IF(V$47=0,0,V$47/MAE_fec!V$47)</f>
        <v>0.58931858834252904</v>
      </c>
      <c r="W83" s="337">
        <f>IF(W$47=0,0,W$47/MAE_fec!W$47)</f>
        <v>0.58931858834252882</v>
      </c>
      <c r="X83" s="337">
        <f>IF(X$47=0,0,X$47/MAE_fec!X$47)</f>
        <v>0.58931858834252904</v>
      </c>
      <c r="Y83" s="337">
        <f>IF(Y$47=0,0,Y$47/MAE_fec!Y$47)</f>
        <v>0.58931858834252882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NL: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937.45515779153652</v>
      </c>
      <c r="C5" s="223">
        <v>930.60279344661842</v>
      </c>
      <c r="D5" s="223">
        <v>898.63610966056615</v>
      </c>
      <c r="E5" s="223">
        <v>823.7842152710823</v>
      </c>
      <c r="F5" s="223">
        <v>811.93452902510637</v>
      </c>
      <c r="G5" s="223">
        <v>812.08533216685146</v>
      </c>
      <c r="H5" s="223">
        <v>759.4198358895726</v>
      </c>
      <c r="I5" s="223">
        <v>719.17331493101415</v>
      </c>
      <c r="J5" s="223">
        <v>709.3930611494477</v>
      </c>
      <c r="K5" s="223">
        <v>805.52993570464309</v>
      </c>
      <c r="L5" s="223">
        <v>836.61561950920509</v>
      </c>
      <c r="M5" s="223">
        <v>631.32779795123679</v>
      </c>
      <c r="N5" s="223">
        <v>689.32102701446104</v>
      </c>
      <c r="O5" s="223">
        <v>663.69429316716855</v>
      </c>
      <c r="P5" s="223">
        <v>582.89879819028977</v>
      </c>
      <c r="Q5" s="223">
        <v>602.11699338994879</v>
      </c>
      <c r="R5" s="223">
        <v>629.31326051199221</v>
      </c>
      <c r="S5" s="223">
        <v>638.63648050543361</v>
      </c>
      <c r="T5" s="223">
        <v>598.58781887706891</v>
      </c>
      <c r="U5" s="223">
        <v>581.11138509962291</v>
      </c>
      <c r="V5" s="223">
        <v>550.35358961093539</v>
      </c>
      <c r="W5" s="223">
        <v>582.47764468405956</v>
      </c>
      <c r="X5" s="223">
        <v>445.68701176473388</v>
      </c>
      <c r="Y5" s="223">
        <v>437.9987150255497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33.839947851435717</v>
      </c>
      <c r="C10" s="260">
        <v>33.736802162964707</v>
      </c>
      <c r="D10" s="260">
        <v>32.205015313688072</v>
      </c>
      <c r="E10" s="260">
        <v>29.76068431897216</v>
      </c>
      <c r="F10" s="260">
        <v>29.00755282350849</v>
      </c>
      <c r="G10" s="260">
        <v>28.982256671948981</v>
      </c>
      <c r="H10" s="260">
        <v>26.67011573068805</v>
      </c>
      <c r="I10" s="260">
        <v>24.79806286953794</v>
      </c>
      <c r="J10" s="260">
        <v>23.81092524295552</v>
      </c>
      <c r="K10" s="260">
        <v>28.280076379132321</v>
      </c>
      <c r="L10" s="260">
        <v>29.558609721631679</v>
      </c>
      <c r="M10" s="260">
        <v>21.784198034981401</v>
      </c>
      <c r="N10" s="260">
        <v>24.14850468876908</v>
      </c>
      <c r="O10" s="260">
        <v>23.305932275396749</v>
      </c>
      <c r="P10" s="260">
        <v>19.522781504181051</v>
      </c>
      <c r="Q10" s="260">
        <v>20.435321474388299</v>
      </c>
      <c r="R10" s="260">
        <v>21.360111412841071</v>
      </c>
      <c r="S10" s="260">
        <v>21.60850263027924</v>
      </c>
      <c r="T10" s="260">
        <v>19.761871709093139</v>
      </c>
      <c r="U10" s="260">
        <v>19.005964355463959</v>
      </c>
      <c r="V10" s="260">
        <v>18.017921618554919</v>
      </c>
      <c r="W10" s="260">
        <v>19.06785849722273</v>
      </c>
      <c r="X10" s="260">
        <v>13.50889688350253</v>
      </c>
      <c r="Y10" s="260">
        <v>13.170013420160149</v>
      </c>
      <c r="DA10" s="68" t="s">
        <v>2641</v>
      </c>
    </row>
    <row r="11" spans="1:105" ht="12" customHeight="1" x14ac:dyDescent="0.25">
      <c r="A11" s="37" t="s">
        <v>159</v>
      </c>
      <c r="B11" s="226">
        <v>0.66797996550729477</v>
      </c>
      <c r="C11" s="226">
        <v>0.80275027096020113</v>
      </c>
      <c r="D11" s="226">
        <v>0.66098938273273311</v>
      </c>
      <c r="E11" s="226">
        <v>0.53172131267993994</v>
      </c>
      <c r="F11" s="226">
        <v>0.52891995333155206</v>
      </c>
      <c r="G11" s="226">
        <v>0.66196946519106492</v>
      </c>
      <c r="H11" s="226">
        <v>0.52276384956783939</v>
      </c>
      <c r="I11" s="226">
        <v>0.25823558185965501</v>
      </c>
      <c r="J11" s="226">
        <v>0.25447813954089821</v>
      </c>
      <c r="K11" s="226">
        <v>0.26246662957095013</v>
      </c>
      <c r="L11" s="226">
        <v>0.39641530414776283</v>
      </c>
      <c r="M11" s="226">
        <v>0.51059153402514945</v>
      </c>
      <c r="N11" s="226">
        <v>0.90669765809011726</v>
      </c>
      <c r="O11" s="226">
        <v>0.52186311510501426</v>
      </c>
      <c r="P11" s="226">
        <v>0.50616565705596928</v>
      </c>
      <c r="Q11" s="226">
        <v>0.21826844776112811</v>
      </c>
      <c r="R11" s="226">
        <v>0.1535992737061545</v>
      </c>
      <c r="S11" s="226">
        <v>0.25830364248642051</v>
      </c>
      <c r="T11" s="226">
        <v>0.1596874556524728</v>
      </c>
      <c r="U11" s="226">
        <v>9.8186647000503072E-2</v>
      </c>
      <c r="V11" s="226">
        <v>0.38233540473751543</v>
      </c>
      <c r="W11" s="226">
        <v>0.20001297412283331</v>
      </c>
      <c r="X11" s="226">
        <v>0.1882422534866679</v>
      </c>
      <c r="Y11" s="226">
        <v>0.20567028601184781</v>
      </c>
      <c r="DA11" s="69" t="s">
        <v>2642</v>
      </c>
    </row>
    <row r="12" spans="1:105" ht="12" customHeight="1" x14ac:dyDescent="0.25">
      <c r="A12" s="37" t="s">
        <v>35</v>
      </c>
      <c r="B12" s="226">
        <v>33.171967885928431</v>
      </c>
      <c r="C12" s="226">
        <v>32.934051892004511</v>
      </c>
      <c r="D12" s="226">
        <v>31.544025930955339</v>
      </c>
      <c r="E12" s="226">
        <v>29.228963006292211</v>
      </c>
      <c r="F12" s="226">
        <v>28.478632870176941</v>
      </c>
      <c r="G12" s="226">
        <v>28.320287206757921</v>
      </c>
      <c r="H12" s="226">
        <v>26.147351881120208</v>
      </c>
      <c r="I12" s="226">
        <v>24.539827287678289</v>
      </c>
      <c r="J12" s="226">
        <v>23.55644710341463</v>
      </c>
      <c r="K12" s="226">
        <v>28.01760974956137</v>
      </c>
      <c r="L12" s="226">
        <v>29.162194417483921</v>
      </c>
      <c r="M12" s="226">
        <v>21.273606500956259</v>
      </c>
      <c r="N12" s="226">
        <v>23.241807030678959</v>
      </c>
      <c r="O12" s="226">
        <v>22.784069160291729</v>
      </c>
      <c r="P12" s="226">
        <v>19.016615847125081</v>
      </c>
      <c r="Q12" s="226">
        <v>20.21705302662717</v>
      </c>
      <c r="R12" s="226">
        <v>21.206512139134919</v>
      </c>
      <c r="S12" s="226">
        <v>21.350198987792819</v>
      </c>
      <c r="T12" s="226">
        <v>19.602184253440669</v>
      </c>
      <c r="U12" s="226">
        <v>18.90777770846346</v>
      </c>
      <c r="V12" s="226">
        <v>17.635586213817401</v>
      </c>
      <c r="W12" s="226">
        <v>18.867845523099891</v>
      </c>
      <c r="X12" s="226">
        <v>13.320654630015859</v>
      </c>
      <c r="Y12" s="226">
        <v>12.964343134148301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220.96788855258441</v>
      </c>
      <c r="C16" s="261">
        <f t="shared" si="0"/>
        <v>220.05452733606509</v>
      </c>
      <c r="D16" s="261">
        <f t="shared" si="0"/>
        <v>209.637601574212</v>
      </c>
      <c r="E16" s="261">
        <f t="shared" si="0"/>
        <v>193.28316242469359</v>
      </c>
      <c r="F16" s="261">
        <f t="shared" si="0"/>
        <v>188.80525701938339</v>
      </c>
      <c r="G16" s="261">
        <f t="shared" si="0"/>
        <v>188.65632772648101</v>
      </c>
      <c r="H16" s="261">
        <f t="shared" si="0"/>
        <v>173.68530852305011</v>
      </c>
      <c r="I16" s="261">
        <f t="shared" si="0"/>
        <v>162.33827658460851</v>
      </c>
      <c r="J16" s="261">
        <f t="shared" si="0"/>
        <v>156.41247019124521</v>
      </c>
      <c r="K16" s="261">
        <f t="shared" si="0"/>
        <v>184.880568884865</v>
      </c>
      <c r="L16" s="261">
        <f t="shared" si="0"/>
        <v>193.5212971686403</v>
      </c>
      <c r="M16" s="261">
        <f t="shared" si="0"/>
        <v>141.5898105582352</v>
      </c>
      <c r="N16" s="261">
        <f t="shared" si="0"/>
        <v>157.2822158446607</v>
      </c>
      <c r="O16" s="261">
        <f t="shared" si="0"/>
        <v>152.20084471674849</v>
      </c>
      <c r="P16" s="261">
        <f t="shared" si="0"/>
        <v>128.1747775292794</v>
      </c>
      <c r="Q16" s="261">
        <f t="shared" si="0"/>
        <v>133.0893128711092</v>
      </c>
      <c r="R16" s="261">
        <f t="shared" si="0"/>
        <v>139.04359011515021</v>
      </c>
      <c r="S16" s="261">
        <f t="shared" si="0"/>
        <v>140.4915295719712</v>
      </c>
      <c r="T16" s="261">
        <f t="shared" si="0"/>
        <v>128.94236670979319</v>
      </c>
      <c r="U16" s="261">
        <f t="shared" si="0"/>
        <v>123.7968365334978</v>
      </c>
      <c r="V16" s="261">
        <f t="shared" si="0"/>
        <v>117.37770056877299</v>
      </c>
      <c r="W16" s="261">
        <f t="shared" si="0"/>
        <v>124.4879435054457</v>
      </c>
      <c r="X16" s="261">
        <f t="shared" si="0"/>
        <v>88.670122077798496</v>
      </c>
      <c r="Y16" s="261">
        <f t="shared" si="0"/>
        <v>86.284341233431832</v>
      </c>
      <c r="DA16" s="70"/>
    </row>
    <row r="17" spans="1:105" ht="12" customHeight="1" x14ac:dyDescent="0.25">
      <c r="A17" s="60" t="s">
        <v>2556</v>
      </c>
      <c r="B17" s="329">
        <v>220.96788855258441</v>
      </c>
      <c r="C17" s="329">
        <v>220.05452733606509</v>
      </c>
      <c r="D17" s="329">
        <v>209.637601574212</v>
      </c>
      <c r="E17" s="329">
        <v>193.28316242469359</v>
      </c>
      <c r="F17" s="329">
        <v>188.80525701938339</v>
      </c>
      <c r="G17" s="329">
        <v>188.65632772648101</v>
      </c>
      <c r="H17" s="329">
        <v>173.68530852305011</v>
      </c>
      <c r="I17" s="329">
        <v>162.33827658460851</v>
      </c>
      <c r="J17" s="329">
        <v>156.41247019124521</v>
      </c>
      <c r="K17" s="329">
        <v>184.880568884865</v>
      </c>
      <c r="L17" s="329">
        <v>193.5212971686403</v>
      </c>
      <c r="M17" s="329">
        <v>141.5898105582352</v>
      </c>
      <c r="N17" s="329">
        <v>157.2822158446607</v>
      </c>
      <c r="O17" s="329">
        <v>152.20084471674849</v>
      </c>
      <c r="P17" s="329">
        <v>128.1747775292794</v>
      </c>
      <c r="Q17" s="329">
        <v>133.0893128711092</v>
      </c>
      <c r="R17" s="329">
        <v>139.04359011515021</v>
      </c>
      <c r="S17" s="329">
        <v>140.4915295719712</v>
      </c>
      <c r="T17" s="329">
        <v>128.94236670979319</v>
      </c>
      <c r="U17" s="329">
        <v>123.7968365334978</v>
      </c>
      <c r="V17" s="329">
        <v>117.37770056877299</v>
      </c>
      <c r="W17" s="329">
        <v>124.4879435054457</v>
      </c>
      <c r="X17" s="329">
        <v>88.670122077798496</v>
      </c>
      <c r="Y17" s="329">
        <v>86.284341233431832</v>
      </c>
      <c r="DA17" s="72" t="s">
        <v>2647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2.402594883115226</v>
      </c>
      <c r="C19" s="230">
        <v>0.80373878191769887</v>
      </c>
      <c r="D19" s="230">
        <v>0.79516011851388579</v>
      </c>
      <c r="E19" s="230">
        <v>0.80103673778772222</v>
      </c>
      <c r="F19" s="230">
        <v>1.5899701566355311</v>
      </c>
      <c r="G19" s="230">
        <v>1.592136708962524</v>
      </c>
      <c r="H19" s="230">
        <v>1.570541150358683</v>
      </c>
      <c r="I19" s="230">
        <v>3.08659283173504</v>
      </c>
      <c r="J19" s="230">
        <v>3.7834849952488558</v>
      </c>
      <c r="K19" s="230">
        <v>3.133997704253622</v>
      </c>
      <c r="L19" s="230">
        <v>3.937760708784483</v>
      </c>
      <c r="M19" s="230">
        <v>0.76565637034227785</v>
      </c>
      <c r="N19" s="230">
        <v>1.551126841545414</v>
      </c>
      <c r="O19" s="230">
        <v>2.3374458828721392</v>
      </c>
      <c r="P19" s="230">
        <v>3.0100832527060302</v>
      </c>
      <c r="Q19" s="230">
        <v>1.194048613981459</v>
      </c>
      <c r="R19" s="230">
        <v>1.1211291094180169</v>
      </c>
      <c r="S19" s="230">
        <v>0.81293698041449058</v>
      </c>
      <c r="T19" s="230">
        <v>1.5231243990207579</v>
      </c>
      <c r="U19" s="230">
        <v>1.0619451609161259</v>
      </c>
      <c r="V19" s="230">
        <v>1.033519060104704</v>
      </c>
      <c r="W19" s="230">
        <v>1.5649206008231169</v>
      </c>
      <c r="X19" s="230">
        <v>1.7277539464131419</v>
      </c>
      <c r="Y19" s="230">
        <v>1.422732763402853</v>
      </c>
      <c r="DA19" s="71" t="s">
        <v>2649</v>
      </c>
    </row>
    <row r="20" spans="1:105" ht="12" customHeight="1" x14ac:dyDescent="0.25">
      <c r="A20" s="59" t="s">
        <v>159</v>
      </c>
      <c r="B20" s="230">
        <v>4.2967545677739789</v>
      </c>
      <c r="C20" s="230">
        <v>5.1743990236774202</v>
      </c>
      <c r="D20" s="230">
        <v>4.2682097389421836</v>
      </c>
      <c r="E20" s="230">
        <v>3.4389951333350801</v>
      </c>
      <c r="F20" s="230">
        <v>3.4136592422283778</v>
      </c>
      <c r="G20" s="230">
        <v>4.2726411502703261</v>
      </c>
      <c r="H20" s="230">
        <v>3.3736403421636032</v>
      </c>
      <c r="I20" s="230">
        <v>1.6583735363688641</v>
      </c>
      <c r="J20" s="230">
        <v>1.6312150744408169</v>
      </c>
      <c r="K20" s="230">
        <v>1.6867850473364041</v>
      </c>
      <c r="L20" s="230">
        <v>2.5425355243329619</v>
      </c>
      <c r="M20" s="230">
        <v>3.3007237998445711</v>
      </c>
      <c r="N20" s="230">
        <v>5.8471949096134992</v>
      </c>
      <c r="O20" s="230">
        <v>3.3557198755886488</v>
      </c>
      <c r="P20" s="230">
        <v>3.2451354180828802</v>
      </c>
      <c r="Q20" s="230">
        <v>1.408765437457294</v>
      </c>
      <c r="R20" s="230">
        <v>0.99179210392648964</v>
      </c>
      <c r="S20" s="230">
        <v>1.669689467201624</v>
      </c>
      <c r="T20" s="230">
        <v>1.0296218346772621</v>
      </c>
      <c r="U20" s="230">
        <v>0.63406029962274868</v>
      </c>
      <c r="V20" s="230">
        <v>2.4687919432485161</v>
      </c>
      <c r="W20" s="230">
        <v>1.289405383562279</v>
      </c>
      <c r="X20" s="230">
        <v>1.2115147107612001</v>
      </c>
      <c r="Y20" s="230">
        <v>1.3252462794562641</v>
      </c>
      <c r="DA20" s="71" t="s">
        <v>2650</v>
      </c>
    </row>
    <row r="21" spans="1:105" ht="12" customHeight="1" x14ac:dyDescent="0.25">
      <c r="A21" s="59" t="s">
        <v>32</v>
      </c>
      <c r="B21" s="230">
        <v>0.89117466581795246</v>
      </c>
      <c r="C21" s="230">
        <v>1.788792602111591</v>
      </c>
      <c r="D21" s="230">
        <v>0.88485000941354519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2651</v>
      </c>
    </row>
    <row r="22" spans="1:105" ht="12" customHeight="1" x14ac:dyDescent="0.25">
      <c r="A22" s="59" t="s">
        <v>35</v>
      </c>
      <c r="B22" s="230">
        <v>213.3773644358773</v>
      </c>
      <c r="C22" s="230">
        <v>212.2875969283584</v>
      </c>
      <c r="D22" s="230">
        <v>203.68938170734239</v>
      </c>
      <c r="E22" s="230">
        <v>189.04313055357079</v>
      </c>
      <c r="F22" s="230">
        <v>183.80162762051941</v>
      </c>
      <c r="G22" s="230">
        <v>182.79154986724811</v>
      </c>
      <c r="H22" s="230">
        <v>168.74112703052779</v>
      </c>
      <c r="I22" s="230">
        <v>157.59331021650459</v>
      </c>
      <c r="J22" s="230">
        <v>150.9977701215555</v>
      </c>
      <c r="K22" s="230">
        <v>180.059786133275</v>
      </c>
      <c r="L22" s="230">
        <v>187.04100093552279</v>
      </c>
      <c r="M22" s="230">
        <v>137.52343038804841</v>
      </c>
      <c r="N22" s="230">
        <v>149.88389409350179</v>
      </c>
      <c r="O22" s="230">
        <v>146.5076789582877</v>
      </c>
      <c r="P22" s="230">
        <v>121.9195588584905</v>
      </c>
      <c r="Q22" s="230">
        <v>130.48649881967049</v>
      </c>
      <c r="R22" s="230">
        <v>136.93066890180569</v>
      </c>
      <c r="S22" s="230">
        <v>138.00890312435499</v>
      </c>
      <c r="T22" s="230">
        <v>126.3896204760951</v>
      </c>
      <c r="U22" s="230">
        <v>122.1008310729589</v>
      </c>
      <c r="V22" s="230">
        <v>113.87538956541979</v>
      </c>
      <c r="W22" s="230">
        <v>121.6336175210603</v>
      </c>
      <c r="X22" s="230">
        <v>85.730853420624157</v>
      </c>
      <c r="Y22" s="230">
        <v>83.536362190572717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116.75897895258881</v>
      </c>
      <c r="C24" s="261">
        <f t="shared" si="1"/>
        <v>116.08475469804161</v>
      </c>
      <c r="D24" s="261">
        <f t="shared" si="1"/>
        <v>114.58564242022381</v>
      </c>
      <c r="E24" s="261">
        <f t="shared" si="1"/>
        <v>105.9171699406466</v>
      </c>
      <c r="F24" s="261">
        <f t="shared" si="1"/>
        <v>105.6186938066875</v>
      </c>
      <c r="G24" s="261">
        <f t="shared" si="1"/>
        <v>107.24999530176279</v>
      </c>
      <c r="H24" s="261">
        <f t="shared" si="1"/>
        <v>101.9738939193482</v>
      </c>
      <c r="I24" s="261">
        <f t="shared" si="1"/>
        <v>94.40065848421898</v>
      </c>
      <c r="J24" s="261">
        <f t="shared" si="1"/>
        <v>96.091127756902949</v>
      </c>
      <c r="K24" s="261">
        <f t="shared" si="1"/>
        <v>104.2982017681064</v>
      </c>
      <c r="L24" s="261">
        <f t="shared" si="1"/>
        <v>106.28415393275129</v>
      </c>
      <c r="M24" s="261">
        <f t="shared" si="1"/>
        <v>82.177650968795476</v>
      </c>
      <c r="N24" s="261">
        <f t="shared" si="1"/>
        <v>86.818736793921701</v>
      </c>
      <c r="O24" s="261">
        <f t="shared" si="1"/>
        <v>83.30233031738625</v>
      </c>
      <c r="P24" s="261">
        <f t="shared" si="1"/>
        <v>77.623189206979205</v>
      </c>
      <c r="Q24" s="261">
        <f t="shared" si="1"/>
        <v>79.716153837024905</v>
      </c>
      <c r="R24" s="261">
        <f t="shared" si="1"/>
        <v>83.233972939800424</v>
      </c>
      <c r="S24" s="261">
        <f t="shared" si="1"/>
        <v>84.685902772215542</v>
      </c>
      <c r="T24" s="261">
        <f t="shared" si="1"/>
        <v>81.6383594313141</v>
      </c>
      <c r="U24" s="261">
        <f t="shared" si="1"/>
        <v>80.615398414755177</v>
      </c>
      <c r="V24" s="261">
        <f t="shared" si="1"/>
        <v>76.40776897902073</v>
      </c>
      <c r="W24" s="261">
        <f t="shared" si="1"/>
        <v>80.747893848757712</v>
      </c>
      <c r="X24" s="261">
        <f t="shared" si="1"/>
        <v>67.319236768867782</v>
      </c>
      <c r="Y24" s="261">
        <f t="shared" si="1"/>
        <v>66.359734326256998</v>
      </c>
      <c r="DA24" s="70"/>
    </row>
    <row r="25" spans="1:105" ht="12" customHeight="1" x14ac:dyDescent="0.25">
      <c r="A25" s="60" t="s">
        <v>2566</v>
      </c>
      <c r="B25" s="262">
        <v>116.75897895258881</v>
      </c>
      <c r="C25" s="262">
        <v>116.08475469804161</v>
      </c>
      <c r="D25" s="262">
        <v>114.58564242022381</v>
      </c>
      <c r="E25" s="262">
        <v>105.9171699406466</v>
      </c>
      <c r="F25" s="262">
        <v>105.6186938066875</v>
      </c>
      <c r="G25" s="262">
        <v>107.24999530176279</v>
      </c>
      <c r="H25" s="262">
        <v>101.9738939193482</v>
      </c>
      <c r="I25" s="262">
        <v>94.40065848421898</v>
      </c>
      <c r="J25" s="262">
        <v>96.091127756902949</v>
      </c>
      <c r="K25" s="262">
        <v>104.2982017681064</v>
      </c>
      <c r="L25" s="262">
        <v>106.28415393275129</v>
      </c>
      <c r="M25" s="262">
        <v>82.177650968795476</v>
      </c>
      <c r="N25" s="262">
        <v>86.818736793921701</v>
      </c>
      <c r="O25" s="262">
        <v>83.30233031738625</v>
      </c>
      <c r="P25" s="262">
        <v>77.623189206979205</v>
      </c>
      <c r="Q25" s="262">
        <v>79.716153837024905</v>
      </c>
      <c r="R25" s="262">
        <v>83.233972939800424</v>
      </c>
      <c r="S25" s="262">
        <v>84.685902772215542</v>
      </c>
      <c r="T25" s="262">
        <v>81.6383594313141</v>
      </c>
      <c r="U25" s="262">
        <v>80.615398414755177</v>
      </c>
      <c r="V25" s="262">
        <v>76.40776897902073</v>
      </c>
      <c r="W25" s="262">
        <v>80.747893848757712</v>
      </c>
      <c r="X25" s="262">
        <v>67.319236768867782</v>
      </c>
      <c r="Y25" s="262">
        <v>66.359734326256998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315.66841221797779</v>
      </c>
      <c r="C27" s="261">
        <f t="shared" si="2"/>
        <v>314.36361048009297</v>
      </c>
      <c r="D27" s="261">
        <f t="shared" si="2"/>
        <v>299.48228796315999</v>
      </c>
      <c r="E27" s="261">
        <f t="shared" si="2"/>
        <v>276.11880346384811</v>
      </c>
      <c r="F27" s="261">
        <f t="shared" si="2"/>
        <v>269.72179574197622</v>
      </c>
      <c r="G27" s="261">
        <f t="shared" si="2"/>
        <v>269.50903960925871</v>
      </c>
      <c r="H27" s="261">
        <f t="shared" si="2"/>
        <v>248.12186931864301</v>
      </c>
      <c r="I27" s="261">
        <f t="shared" si="2"/>
        <v>231.9118236922979</v>
      </c>
      <c r="J27" s="261">
        <f t="shared" si="2"/>
        <v>223.4463859874931</v>
      </c>
      <c r="K27" s="261">
        <f t="shared" si="2"/>
        <v>264.1150984069501</v>
      </c>
      <c r="L27" s="261">
        <f t="shared" si="2"/>
        <v>276.45899595520052</v>
      </c>
      <c r="M27" s="261">
        <f t="shared" si="2"/>
        <v>202.271157940336</v>
      </c>
      <c r="N27" s="261">
        <f t="shared" si="2"/>
        <v>224.6888797780866</v>
      </c>
      <c r="O27" s="261">
        <f t="shared" si="2"/>
        <v>217.42977816678359</v>
      </c>
      <c r="P27" s="261">
        <f t="shared" si="2"/>
        <v>183.10682504182779</v>
      </c>
      <c r="Q27" s="261">
        <f t="shared" si="2"/>
        <v>190.12758981587041</v>
      </c>
      <c r="R27" s="261">
        <f t="shared" si="2"/>
        <v>198.63370016450031</v>
      </c>
      <c r="S27" s="261">
        <f t="shared" si="2"/>
        <v>200.702185102816</v>
      </c>
      <c r="T27" s="261">
        <f t="shared" si="2"/>
        <v>184.20338101399031</v>
      </c>
      <c r="U27" s="261">
        <f t="shared" si="2"/>
        <v>176.8526236192825</v>
      </c>
      <c r="V27" s="261">
        <f t="shared" si="2"/>
        <v>167.68242938396139</v>
      </c>
      <c r="W27" s="261">
        <f t="shared" si="2"/>
        <v>177.83991929349389</v>
      </c>
      <c r="X27" s="261">
        <f t="shared" si="2"/>
        <v>126.67160296828359</v>
      </c>
      <c r="Y27" s="261">
        <f t="shared" si="2"/>
        <v>123.2633446191884</v>
      </c>
      <c r="DA27" s="70"/>
    </row>
    <row r="28" spans="1:105" ht="12" customHeight="1" x14ac:dyDescent="0.25">
      <c r="A28" s="60" t="s">
        <v>2571</v>
      </c>
      <c r="B28" s="329">
        <v>315.66841221797779</v>
      </c>
      <c r="C28" s="329">
        <v>314.36361048009297</v>
      </c>
      <c r="D28" s="329">
        <v>299.48228796315999</v>
      </c>
      <c r="E28" s="329">
        <v>276.11880346384811</v>
      </c>
      <c r="F28" s="329">
        <v>269.72179574197622</v>
      </c>
      <c r="G28" s="329">
        <v>269.50903960925871</v>
      </c>
      <c r="H28" s="329">
        <v>248.12186931864301</v>
      </c>
      <c r="I28" s="329">
        <v>231.9118236922979</v>
      </c>
      <c r="J28" s="329">
        <v>223.4463859874931</v>
      </c>
      <c r="K28" s="329">
        <v>264.1150984069501</v>
      </c>
      <c r="L28" s="329">
        <v>276.45899595520052</v>
      </c>
      <c r="M28" s="329">
        <v>202.271157940336</v>
      </c>
      <c r="N28" s="329">
        <v>224.6888797780866</v>
      </c>
      <c r="O28" s="329">
        <v>217.42977816678359</v>
      </c>
      <c r="P28" s="329">
        <v>183.10682504182779</v>
      </c>
      <c r="Q28" s="329">
        <v>190.12758981587041</v>
      </c>
      <c r="R28" s="329">
        <v>198.63370016450031</v>
      </c>
      <c r="S28" s="329">
        <v>200.702185102816</v>
      </c>
      <c r="T28" s="329">
        <v>184.20338101399031</v>
      </c>
      <c r="U28" s="329">
        <v>176.8526236192825</v>
      </c>
      <c r="V28" s="329">
        <v>167.68242938396139</v>
      </c>
      <c r="W28" s="329">
        <v>177.83991929349389</v>
      </c>
      <c r="X28" s="329">
        <v>126.67160296828359</v>
      </c>
      <c r="Y28" s="329">
        <v>123.2633446191884</v>
      </c>
      <c r="DA28" s="72" t="s">
        <v>2656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3.4322784044503249</v>
      </c>
      <c r="C30" s="230">
        <v>1.148198259882427</v>
      </c>
      <c r="D30" s="230">
        <v>1.1359430264484081</v>
      </c>
      <c r="E30" s="230">
        <v>1.1443381968396029</v>
      </c>
      <c r="F30" s="230">
        <v>2.2713859380507579</v>
      </c>
      <c r="G30" s="230">
        <v>2.274481012803605</v>
      </c>
      <c r="H30" s="230">
        <v>2.2436302147981202</v>
      </c>
      <c r="I30" s="230">
        <v>4.4094183310500563</v>
      </c>
      <c r="J30" s="230">
        <v>5.4049785646412234</v>
      </c>
      <c r="K30" s="230">
        <v>4.4771395775051754</v>
      </c>
      <c r="L30" s="230">
        <v>5.6253724411206916</v>
      </c>
      <c r="M30" s="230">
        <v>1.093794814774683</v>
      </c>
      <c r="N30" s="230">
        <v>2.2158954879220198</v>
      </c>
      <c r="O30" s="230">
        <v>3.3392084041030561</v>
      </c>
      <c r="P30" s="230">
        <v>4.3001189324371856</v>
      </c>
      <c r="Q30" s="230">
        <v>1.705783734259227</v>
      </c>
      <c r="R30" s="230">
        <v>1.601613013454309</v>
      </c>
      <c r="S30" s="230">
        <v>1.1613385434492729</v>
      </c>
      <c r="T30" s="230">
        <v>2.1758919986010818</v>
      </c>
      <c r="U30" s="230">
        <v>1.517064515594466</v>
      </c>
      <c r="V30" s="230">
        <v>1.4764558001495769</v>
      </c>
      <c r="W30" s="230">
        <v>2.2356008583187381</v>
      </c>
      <c r="X30" s="230">
        <v>2.468219923447347</v>
      </c>
      <c r="Y30" s="230">
        <v>2.0324753762897898</v>
      </c>
      <c r="DA30" s="71" t="s">
        <v>2658</v>
      </c>
    </row>
    <row r="31" spans="1:105" ht="12" customHeight="1" x14ac:dyDescent="0.25">
      <c r="A31" s="59" t="s">
        <v>159</v>
      </c>
      <c r="B31" s="230">
        <v>6.1382208111056853</v>
      </c>
      <c r="C31" s="230">
        <v>7.3919986052534554</v>
      </c>
      <c r="D31" s="230">
        <v>6.0974424842031194</v>
      </c>
      <c r="E31" s="230">
        <v>4.9128501904786859</v>
      </c>
      <c r="F31" s="230">
        <v>4.8766560603262574</v>
      </c>
      <c r="G31" s="230">
        <v>6.1037730718147509</v>
      </c>
      <c r="H31" s="230">
        <v>4.8194862030908636</v>
      </c>
      <c r="I31" s="230">
        <v>2.369105051955521</v>
      </c>
      <c r="J31" s="230">
        <v>2.3303072492011681</v>
      </c>
      <c r="K31" s="230">
        <v>2.4096929247662908</v>
      </c>
      <c r="L31" s="230">
        <v>3.632193606189948</v>
      </c>
      <c r="M31" s="230">
        <v>4.7153197140636722</v>
      </c>
      <c r="N31" s="230">
        <v>8.3531355851621409</v>
      </c>
      <c r="O31" s="230">
        <v>4.7938855365552122</v>
      </c>
      <c r="P31" s="230">
        <v>4.6359077401183999</v>
      </c>
      <c r="Q31" s="230">
        <v>2.0125220535104211</v>
      </c>
      <c r="R31" s="230">
        <v>1.4168458627521281</v>
      </c>
      <c r="S31" s="230">
        <v>2.385270667430893</v>
      </c>
      <c r="T31" s="230">
        <v>1.470888335253232</v>
      </c>
      <c r="U31" s="230">
        <v>0.90580042803249816</v>
      </c>
      <c r="V31" s="230">
        <v>3.5268456332121652</v>
      </c>
      <c r="W31" s="230">
        <v>1.8420076908032561</v>
      </c>
      <c r="X31" s="230">
        <v>1.7307353010874289</v>
      </c>
      <c r="Y31" s="230">
        <v>1.8932089706518049</v>
      </c>
      <c r="DA31" s="71" t="s">
        <v>2659</v>
      </c>
    </row>
    <row r="32" spans="1:105" ht="12" customHeight="1" x14ac:dyDescent="0.25">
      <c r="A32" s="59" t="s">
        <v>32</v>
      </c>
      <c r="B32" s="230">
        <v>1.273106665454218</v>
      </c>
      <c r="C32" s="230">
        <v>2.555418003016559</v>
      </c>
      <c r="D32" s="230">
        <v>1.26407144201935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2660</v>
      </c>
    </row>
    <row r="33" spans="1:105" ht="12" customHeight="1" x14ac:dyDescent="0.25">
      <c r="A33" s="59" t="s">
        <v>35</v>
      </c>
      <c r="B33" s="230">
        <v>304.82480633696758</v>
      </c>
      <c r="C33" s="230">
        <v>303.26799561194059</v>
      </c>
      <c r="D33" s="230">
        <v>290.98483101048907</v>
      </c>
      <c r="E33" s="230">
        <v>270.06161507652979</v>
      </c>
      <c r="F33" s="230">
        <v>262.57375374359918</v>
      </c>
      <c r="G33" s="230">
        <v>261.13078552464032</v>
      </c>
      <c r="H33" s="230">
        <v>241.05875290075409</v>
      </c>
      <c r="I33" s="230">
        <v>225.13330030929231</v>
      </c>
      <c r="J33" s="230">
        <v>215.71110017365069</v>
      </c>
      <c r="K33" s="230">
        <v>257.22826590467861</v>
      </c>
      <c r="L33" s="230">
        <v>267.20142990788992</v>
      </c>
      <c r="M33" s="230">
        <v>196.4620434114976</v>
      </c>
      <c r="N33" s="230">
        <v>214.11984870500251</v>
      </c>
      <c r="O33" s="230">
        <v>209.29668422612531</v>
      </c>
      <c r="P33" s="230">
        <v>174.17079836927221</v>
      </c>
      <c r="Q33" s="230">
        <v>186.4092840281007</v>
      </c>
      <c r="R33" s="230">
        <v>195.61524128829379</v>
      </c>
      <c r="S33" s="230">
        <v>197.1555758919358</v>
      </c>
      <c r="T33" s="230">
        <v>180.55660068013589</v>
      </c>
      <c r="U33" s="230">
        <v>174.42975867565559</v>
      </c>
      <c r="V33" s="230">
        <v>162.67912795059959</v>
      </c>
      <c r="W33" s="230">
        <v>173.76231074437189</v>
      </c>
      <c r="X33" s="230">
        <v>122.47264774374879</v>
      </c>
      <c r="Y33" s="230">
        <v>119.33766027224679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250.21993021694979</v>
      </c>
      <c r="C35" s="261">
        <v>246.3630987694539</v>
      </c>
      <c r="D35" s="261">
        <v>242.7255623892822</v>
      </c>
      <c r="E35" s="261">
        <v>218.7043951229216</v>
      </c>
      <c r="F35" s="261">
        <v>218.78122963355079</v>
      </c>
      <c r="G35" s="261">
        <v>217.6877128574001</v>
      </c>
      <c r="H35" s="261">
        <v>208.96864839784311</v>
      </c>
      <c r="I35" s="261">
        <v>205.72449330035079</v>
      </c>
      <c r="J35" s="261">
        <v>209.63215197085091</v>
      </c>
      <c r="K35" s="261">
        <v>223.95599026558929</v>
      </c>
      <c r="L35" s="261">
        <v>230.79256273098139</v>
      </c>
      <c r="M35" s="261">
        <v>183.5049804488886</v>
      </c>
      <c r="N35" s="261">
        <v>196.38268990902299</v>
      </c>
      <c r="O35" s="261">
        <v>187.45540769085341</v>
      </c>
      <c r="P35" s="261">
        <v>174.47122490802229</v>
      </c>
      <c r="Q35" s="261">
        <v>178.74861539155589</v>
      </c>
      <c r="R35" s="261">
        <v>187.04188587970029</v>
      </c>
      <c r="S35" s="261">
        <v>191.14836042815179</v>
      </c>
      <c r="T35" s="261">
        <v>184.0418400128782</v>
      </c>
      <c r="U35" s="261">
        <v>180.84056217662351</v>
      </c>
      <c r="V35" s="261">
        <v>170.86776906062531</v>
      </c>
      <c r="W35" s="261">
        <v>180.33402953913941</v>
      </c>
      <c r="X35" s="261">
        <v>149.51715306628151</v>
      </c>
      <c r="Y35" s="261">
        <v>148.92128142651231</v>
      </c>
      <c r="DA35" s="70" t="s">
        <v>2663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2.720653792415765</v>
      </c>
      <c r="C38" s="229">
        <v>0.89982959819785602</v>
      </c>
      <c r="D38" s="229">
        <v>0.92066349503377065</v>
      </c>
      <c r="E38" s="229">
        <v>0.9063917053683308</v>
      </c>
      <c r="F38" s="229">
        <v>1.842404345307286</v>
      </c>
      <c r="G38" s="229">
        <v>1.8371427182281059</v>
      </c>
      <c r="H38" s="229">
        <v>1.889589074830083</v>
      </c>
      <c r="I38" s="229">
        <v>3.9115097171937698</v>
      </c>
      <c r="J38" s="229">
        <v>5.0708239600951979</v>
      </c>
      <c r="K38" s="229">
        <v>3.7963835982314622</v>
      </c>
      <c r="L38" s="229">
        <v>4.6961543700783226</v>
      </c>
      <c r="M38" s="229">
        <v>0.99231545487829442</v>
      </c>
      <c r="N38" s="229">
        <v>1.9367381105161121</v>
      </c>
      <c r="O38" s="229">
        <v>2.8788727930160229</v>
      </c>
      <c r="P38" s="229">
        <v>4.0973186948171429</v>
      </c>
      <c r="Q38" s="229">
        <v>1.6033874917540969</v>
      </c>
      <c r="R38" s="229">
        <v>1.506522757122744</v>
      </c>
      <c r="S38" s="229">
        <v>1.1057869161330169</v>
      </c>
      <c r="T38" s="229">
        <v>2.1730696023644152</v>
      </c>
      <c r="U38" s="229">
        <v>1.5505319634814529</v>
      </c>
      <c r="V38" s="229">
        <v>1.5025793797378091</v>
      </c>
      <c r="W38" s="229">
        <v>2.2626061008456788</v>
      </c>
      <c r="X38" s="229">
        <v>2.9109538901161751</v>
      </c>
      <c r="Y38" s="229">
        <v>2.4534506202906532</v>
      </c>
      <c r="DA38" s="73" t="s">
        <v>2666</v>
      </c>
    </row>
    <row r="39" spans="1:105" ht="12" customHeight="1" x14ac:dyDescent="0.25">
      <c r="A39" s="46" t="s">
        <v>159</v>
      </c>
      <c r="B39" s="229">
        <v>4.8655650155787784</v>
      </c>
      <c r="C39" s="229">
        <v>5.7930231800956014</v>
      </c>
      <c r="D39" s="229">
        <v>4.941878754100351</v>
      </c>
      <c r="E39" s="229">
        <v>3.8913030034872249</v>
      </c>
      <c r="F39" s="229">
        <v>3.9556343840997301</v>
      </c>
      <c r="G39" s="229">
        <v>4.9301366727080778</v>
      </c>
      <c r="H39" s="229">
        <v>4.0589792451490219</v>
      </c>
      <c r="I39" s="229">
        <v>2.1015872698043792</v>
      </c>
      <c r="J39" s="229">
        <v>2.186239536810668</v>
      </c>
      <c r="K39" s="229">
        <v>2.0432953983209998</v>
      </c>
      <c r="L39" s="229">
        <v>3.0322155653184271</v>
      </c>
      <c r="M39" s="229">
        <v>4.2778449520457427</v>
      </c>
      <c r="N39" s="229">
        <v>7.300811847070805</v>
      </c>
      <c r="O39" s="229">
        <v>4.1330114727382226</v>
      </c>
      <c r="P39" s="229">
        <v>4.4172711846992829</v>
      </c>
      <c r="Q39" s="229">
        <v>1.8917126612648869</v>
      </c>
      <c r="R39" s="229">
        <v>1.332725519610785</v>
      </c>
      <c r="S39" s="229">
        <v>2.2711733028743319</v>
      </c>
      <c r="T39" s="229">
        <v>1.468980414407598</v>
      </c>
      <c r="U39" s="229">
        <v>0.92578298533943526</v>
      </c>
      <c r="V39" s="229">
        <v>3.5892476587826518</v>
      </c>
      <c r="W39" s="229">
        <v>1.86425847150122</v>
      </c>
      <c r="X39" s="229">
        <v>2.0411838546482408</v>
      </c>
      <c r="Y39" s="229">
        <v>2.285338743864433</v>
      </c>
      <c r="DA39" s="73" t="s">
        <v>2667</v>
      </c>
    </row>
    <row r="40" spans="1:105" ht="12" customHeight="1" x14ac:dyDescent="0.25">
      <c r="A40" s="46" t="s">
        <v>32</v>
      </c>
      <c r="B40" s="229">
        <v>1.009149628720899</v>
      </c>
      <c r="C40" s="229">
        <v>2.0026513148673608</v>
      </c>
      <c r="D40" s="229">
        <v>1.0245095085627249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3.4166879999921428E-2</v>
      </c>
      <c r="R41" s="229">
        <v>0.2013775199995356</v>
      </c>
      <c r="S41" s="229">
        <v>4.6591199999903563E-2</v>
      </c>
      <c r="T41" s="229">
        <v>7.7393159999630382E-2</v>
      </c>
      <c r="U41" s="229">
        <v>8.6452559999654663E-2</v>
      </c>
      <c r="V41" s="229">
        <v>0.21846095999909729</v>
      </c>
      <c r="W41" s="229">
        <v>0.34586891999851449</v>
      </c>
      <c r="X41" s="229">
        <v>0.1239843599991053</v>
      </c>
      <c r="Y41" s="229">
        <v>0.12709043999921679</v>
      </c>
      <c r="DA41" s="73" t="s">
        <v>2669</v>
      </c>
    </row>
    <row r="42" spans="1:105" ht="12" customHeight="1" x14ac:dyDescent="0.25">
      <c r="A42" s="46" t="s">
        <v>35</v>
      </c>
      <c r="B42" s="229">
        <v>241.62456178023439</v>
      </c>
      <c r="C42" s="229">
        <v>237.66759467629311</v>
      </c>
      <c r="D42" s="229">
        <v>235.83851063158531</v>
      </c>
      <c r="E42" s="229">
        <v>213.90670041406611</v>
      </c>
      <c r="F42" s="229">
        <v>212.98319090414381</v>
      </c>
      <c r="G42" s="229">
        <v>210.92043346646389</v>
      </c>
      <c r="H42" s="229">
        <v>203.02008007786401</v>
      </c>
      <c r="I42" s="229">
        <v>199.71139631335271</v>
      </c>
      <c r="J42" s="229">
        <v>202.37508847394511</v>
      </c>
      <c r="K42" s="229">
        <v>218.1163112690368</v>
      </c>
      <c r="L42" s="229">
        <v>223.0641927955846</v>
      </c>
      <c r="M42" s="229">
        <v>178.23482004196461</v>
      </c>
      <c r="N42" s="229">
        <v>187.14513995143611</v>
      </c>
      <c r="O42" s="229">
        <v>180.44352342509919</v>
      </c>
      <c r="P42" s="229">
        <v>165.9566350285059</v>
      </c>
      <c r="Q42" s="229">
        <v>175.21934835853699</v>
      </c>
      <c r="R42" s="229">
        <v>184.00126008296721</v>
      </c>
      <c r="S42" s="229">
        <v>187.72480900914451</v>
      </c>
      <c r="T42" s="229">
        <v>180.32239683610661</v>
      </c>
      <c r="U42" s="229">
        <v>178.27779466780291</v>
      </c>
      <c r="V42" s="229">
        <v>165.55748106210569</v>
      </c>
      <c r="W42" s="229">
        <v>175.861296046794</v>
      </c>
      <c r="X42" s="229">
        <v>144.44103096151801</v>
      </c>
      <c r="Y42" s="229">
        <v>144.055401622358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0.99999999999999978</v>
      </c>
      <c r="D51" s="232">
        <f t="shared" si="3"/>
        <v>1</v>
      </c>
      <c r="E51" s="232">
        <f t="shared" si="3"/>
        <v>0.99999999999999978</v>
      </c>
      <c r="F51" s="232">
        <f t="shared" si="3"/>
        <v>1.0000000000000002</v>
      </c>
      <c r="G51" s="232">
        <f t="shared" si="3"/>
        <v>1.0000000000000002</v>
      </c>
      <c r="H51" s="232">
        <f t="shared" si="3"/>
        <v>0.99999999999999978</v>
      </c>
      <c r="I51" s="232">
        <f t="shared" si="3"/>
        <v>1</v>
      </c>
      <c r="J51" s="232">
        <f t="shared" si="3"/>
        <v>1</v>
      </c>
      <c r="K51" s="232">
        <f t="shared" si="3"/>
        <v>1</v>
      </c>
      <c r="L51" s="232">
        <f t="shared" si="3"/>
        <v>1</v>
      </c>
      <c r="M51" s="232">
        <f t="shared" si="3"/>
        <v>0.99999999999999978</v>
      </c>
      <c r="N51" s="232">
        <f t="shared" si="3"/>
        <v>1</v>
      </c>
      <c r="O51" s="232">
        <f t="shared" si="3"/>
        <v>0.99999999999999989</v>
      </c>
      <c r="P51" s="232">
        <f t="shared" si="3"/>
        <v>0.99999999999999989</v>
      </c>
      <c r="Q51" s="232">
        <f t="shared" si="3"/>
        <v>0.99999999999999989</v>
      </c>
      <c r="R51" s="232">
        <f t="shared" si="3"/>
        <v>1</v>
      </c>
      <c r="S51" s="232">
        <f t="shared" si="3"/>
        <v>1.0000000000000002</v>
      </c>
      <c r="T51" s="232">
        <f t="shared" si="3"/>
        <v>1</v>
      </c>
      <c r="U51" s="232">
        <f t="shared" si="3"/>
        <v>1</v>
      </c>
      <c r="V51" s="232">
        <f t="shared" si="3"/>
        <v>0.99999999999999978</v>
      </c>
      <c r="W51" s="232">
        <f t="shared" si="3"/>
        <v>0.99999999999999978</v>
      </c>
      <c r="X51" s="232">
        <f t="shared" si="3"/>
        <v>1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3.609767098743806E-2</v>
      </c>
      <c r="C56" s="300">
        <f t="shared" si="8"/>
        <v>3.6252633669855761E-2</v>
      </c>
      <c r="D56" s="300">
        <f t="shared" si="8"/>
        <v>3.5837659946530064E-2</v>
      </c>
      <c r="E56" s="300">
        <f t="shared" si="8"/>
        <v>3.6126796031384051E-2</v>
      </c>
      <c r="F56" s="300">
        <f t="shared" si="8"/>
        <v>3.5726467820426357E-2</v>
      </c>
      <c r="G56" s="300">
        <f t="shared" si="8"/>
        <v>3.5688683841409753E-2</v>
      </c>
      <c r="H56" s="300">
        <f t="shared" si="8"/>
        <v>3.5119066516674652E-2</v>
      </c>
      <c r="I56" s="300">
        <f t="shared" si="8"/>
        <v>3.4481344558671044E-2</v>
      </c>
      <c r="J56" s="300">
        <f t="shared" si="8"/>
        <v>3.3565207424462354E-2</v>
      </c>
      <c r="K56" s="300">
        <f t="shared" si="8"/>
        <v>3.5107418266701808E-2</v>
      </c>
      <c r="L56" s="300">
        <f t="shared" si="8"/>
        <v>3.5331171248000413E-2</v>
      </c>
      <c r="M56" s="300">
        <f t="shared" si="8"/>
        <v>3.4505368060260819E-2</v>
      </c>
      <c r="N56" s="300">
        <f t="shared" si="8"/>
        <v>3.5032305330013495E-2</v>
      </c>
      <c r="O56" s="300">
        <f t="shared" si="8"/>
        <v>3.5115462819757214E-2</v>
      </c>
      <c r="P56" s="300">
        <f t="shared" si="8"/>
        <v>3.3492574636957401E-2</v>
      </c>
      <c r="Q56" s="300">
        <f t="shared" si="8"/>
        <v>3.3939120966070761E-2</v>
      </c>
      <c r="R56" s="300">
        <f t="shared" si="8"/>
        <v>3.3941937589973971E-2</v>
      </c>
      <c r="S56" s="300">
        <f t="shared" si="8"/>
        <v>3.3835371592267495E-2</v>
      </c>
      <c r="T56" s="300">
        <f t="shared" si="8"/>
        <v>3.3014156128612443E-2</v>
      </c>
      <c r="U56" s="300">
        <f t="shared" si="8"/>
        <v>3.2706232992158066E-2</v>
      </c>
      <c r="V56" s="300">
        <f t="shared" si="8"/>
        <v>3.2738810028099266E-2</v>
      </c>
      <c r="W56" s="300">
        <f t="shared" si="8"/>
        <v>3.2735777366297528E-2</v>
      </c>
      <c r="X56" s="300">
        <f t="shared" si="8"/>
        <v>3.0310277227987768E-2</v>
      </c>
      <c r="Y56" s="300">
        <f t="shared" si="8"/>
        <v>3.0068612003557829E-2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0.23571035554718386</v>
      </c>
      <c r="C57" s="301">
        <f t="shared" si="9"/>
        <v>0.23646450331517077</v>
      </c>
      <c r="D57" s="301">
        <f t="shared" si="9"/>
        <v>0.23328419514924295</v>
      </c>
      <c r="E57" s="301">
        <f t="shared" si="9"/>
        <v>0.23462838792206037</v>
      </c>
      <c r="F57" s="301">
        <f t="shared" si="9"/>
        <v>0.23253753876692837</v>
      </c>
      <c r="G57" s="301">
        <f t="shared" si="9"/>
        <v>0.23231096567536524</v>
      </c>
      <c r="H57" s="301">
        <f t="shared" si="9"/>
        <v>0.22870789030628602</v>
      </c>
      <c r="I57" s="301">
        <f t="shared" si="9"/>
        <v>0.22572900469781837</v>
      </c>
      <c r="J57" s="301">
        <f t="shared" si="9"/>
        <v>0.2204877362879841</v>
      </c>
      <c r="K57" s="301">
        <f t="shared" si="9"/>
        <v>0.22951421255764926</v>
      </c>
      <c r="L57" s="301">
        <f t="shared" si="9"/>
        <v>0.23131446826461149</v>
      </c>
      <c r="M57" s="301">
        <f t="shared" si="9"/>
        <v>0.22427304962290204</v>
      </c>
      <c r="N57" s="301">
        <f t="shared" si="9"/>
        <v>0.22816976369612635</v>
      </c>
      <c r="O57" s="301">
        <f t="shared" si="9"/>
        <v>0.22932372070044721</v>
      </c>
      <c r="P57" s="301">
        <f t="shared" si="9"/>
        <v>0.21989199141809895</v>
      </c>
      <c r="Q57" s="301">
        <f t="shared" si="9"/>
        <v>0.22103563648288635</v>
      </c>
      <c r="R57" s="301">
        <f t="shared" si="9"/>
        <v>0.22094495514368809</v>
      </c>
      <c r="S57" s="301">
        <f t="shared" si="9"/>
        <v>0.21998669643923649</v>
      </c>
      <c r="T57" s="301">
        <f t="shared" si="9"/>
        <v>0.21541094329598093</v>
      </c>
      <c r="U57" s="301">
        <f t="shared" si="9"/>
        <v>0.21303460869601559</v>
      </c>
      <c r="V57" s="301">
        <f t="shared" si="9"/>
        <v>0.21327688741296569</v>
      </c>
      <c r="W57" s="301">
        <f t="shared" si="9"/>
        <v>0.21372140998298558</v>
      </c>
      <c r="X57" s="301">
        <f t="shared" si="9"/>
        <v>0.19895155061104866</v>
      </c>
      <c r="Y57" s="301">
        <f t="shared" si="9"/>
        <v>0.19699679079743104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0.23571035554718386</v>
      </c>
      <c r="C58" s="302">
        <f t="shared" si="10"/>
        <v>0.23646450331517077</v>
      </c>
      <c r="D58" s="302">
        <f t="shared" si="10"/>
        <v>0.23328419514924295</v>
      </c>
      <c r="E58" s="302">
        <f t="shared" si="10"/>
        <v>0.23462838792206037</v>
      </c>
      <c r="F58" s="302">
        <f t="shared" si="10"/>
        <v>0.23253753876692837</v>
      </c>
      <c r="G58" s="302">
        <f t="shared" si="10"/>
        <v>0.23231096567536524</v>
      </c>
      <c r="H58" s="302">
        <f t="shared" si="10"/>
        <v>0.22870789030628602</v>
      </c>
      <c r="I58" s="302">
        <f t="shared" si="10"/>
        <v>0.22572900469781837</v>
      </c>
      <c r="J58" s="302">
        <f t="shared" si="10"/>
        <v>0.2204877362879841</v>
      </c>
      <c r="K58" s="302">
        <f t="shared" si="10"/>
        <v>0.22951421255764926</v>
      </c>
      <c r="L58" s="302">
        <f t="shared" si="10"/>
        <v>0.23131446826461149</v>
      </c>
      <c r="M58" s="302">
        <f t="shared" si="10"/>
        <v>0.22427304962290204</v>
      </c>
      <c r="N58" s="302">
        <f t="shared" si="10"/>
        <v>0.22816976369612635</v>
      </c>
      <c r="O58" s="302">
        <f t="shared" si="10"/>
        <v>0.22932372070044721</v>
      </c>
      <c r="P58" s="302">
        <f t="shared" si="10"/>
        <v>0.21989199141809895</v>
      </c>
      <c r="Q58" s="302">
        <f t="shared" si="10"/>
        <v>0.22103563648288635</v>
      </c>
      <c r="R58" s="302">
        <f t="shared" si="10"/>
        <v>0.22094495514368809</v>
      </c>
      <c r="S58" s="302">
        <f t="shared" si="10"/>
        <v>0.21998669643923649</v>
      </c>
      <c r="T58" s="302">
        <f t="shared" si="10"/>
        <v>0.21541094329598093</v>
      </c>
      <c r="U58" s="302">
        <f t="shared" si="10"/>
        <v>0.21303460869601559</v>
      </c>
      <c r="V58" s="302">
        <f t="shared" si="10"/>
        <v>0.21327688741296569</v>
      </c>
      <c r="W58" s="302">
        <f t="shared" si="10"/>
        <v>0.21372140998298558</v>
      </c>
      <c r="X58" s="302">
        <f t="shared" si="10"/>
        <v>0.19895155061104866</v>
      </c>
      <c r="Y58" s="302">
        <f t="shared" si="10"/>
        <v>0.19699679079743104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0.12454886826549702</v>
      </c>
      <c r="C60" s="301">
        <f t="shared" si="12"/>
        <v>0.12474146382916537</v>
      </c>
      <c r="D60" s="301">
        <f t="shared" si="12"/>
        <v>0.12751061435034614</v>
      </c>
      <c r="E60" s="301">
        <f t="shared" si="12"/>
        <v>0.1285739250366584</v>
      </c>
      <c r="F60" s="301">
        <f t="shared" si="12"/>
        <v>0.13008277149329314</v>
      </c>
      <c r="G60" s="301">
        <f t="shared" si="12"/>
        <v>0.13206739618802418</v>
      </c>
      <c r="H60" s="301">
        <f t="shared" si="12"/>
        <v>0.1342786810406362</v>
      </c>
      <c r="I60" s="301">
        <f t="shared" si="12"/>
        <v>0.13126273809710842</v>
      </c>
      <c r="J60" s="301">
        <f t="shared" si="12"/>
        <v>0.13545540972899289</v>
      </c>
      <c r="K60" s="301">
        <f t="shared" si="12"/>
        <v>0.12947774768528097</v>
      </c>
      <c r="L60" s="301">
        <f t="shared" si="12"/>
        <v>0.12704060437588074</v>
      </c>
      <c r="M60" s="301">
        <f t="shared" si="12"/>
        <v>0.13016637511523421</v>
      </c>
      <c r="N60" s="301">
        <f t="shared" si="12"/>
        <v>0.12594819161392035</v>
      </c>
      <c r="O60" s="301">
        <f t="shared" si="12"/>
        <v>0.12551310320880582</v>
      </c>
      <c r="P60" s="301">
        <f t="shared" si="12"/>
        <v>0.13316752315834898</v>
      </c>
      <c r="Q60" s="301">
        <f t="shared" si="12"/>
        <v>0.13239313075722872</v>
      </c>
      <c r="R60" s="301">
        <f t="shared" si="12"/>
        <v>0.13226159078879654</v>
      </c>
      <c r="S60" s="301">
        <f t="shared" si="12"/>
        <v>0.13260423630230597</v>
      </c>
      <c r="T60" s="301">
        <f t="shared" si="12"/>
        <v>0.13638493276469438</v>
      </c>
      <c r="U60" s="301">
        <f t="shared" si="12"/>
        <v>0.13872624161534</v>
      </c>
      <c r="V60" s="301">
        <f t="shared" si="12"/>
        <v>0.13883396133208853</v>
      </c>
      <c r="W60" s="301">
        <f t="shared" si="12"/>
        <v>0.13862831404037146</v>
      </c>
      <c r="X60" s="301">
        <f t="shared" si="12"/>
        <v>0.15104599189981283</v>
      </c>
      <c r="Y60" s="301">
        <f t="shared" si="12"/>
        <v>0.15150668723397065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0.12454886826549702</v>
      </c>
      <c r="C61" s="302">
        <f t="shared" si="13"/>
        <v>0.12474146382916537</v>
      </c>
      <c r="D61" s="302">
        <f t="shared" si="13"/>
        <v>0.12751061435034614</v>
      </c>
      <c r="E61" s="302">
        <f t="shared" si="13"/>
        <v>0.1285739250366584</v>
      </c>
      <c r="F61" s="302">
        <f t="shared" si="13"/>
        <v>0.13008277149329314</v>
      </c>
      <c r="G61" s="302">
        <f t="shared" si="13"/>
        <v>0.13206739618802418</v>
      </c>
      <c r="H61" s="302">
        <f t="shared" si="13"/>
        <v>0.1342786810406362</v>
      </c>
      <c r="I61" s="302">
        <f t="shared" si="13"/>
        <v>0.13126273809710842</v>
      </c>
      <c r="J61" s="302">
        <f t="shared" si="13"/>
        <v>0.13545540972899289</v>
      </c>
      <c r="K61" s="302">
        <f t="shared" si="13"/>
        <v>0.12947774768528097</v>
      </c>
      <c r="L61" s="302">
        <f t="shared" si="13"/>
        <v>0.12704060437588074</v>
      </c>
      <c r="M61" s="302">
        <f t="shared" si="13"/>
        <v>0.13016637511523421</v>
      </c>
      <c r="N61" s="302">
        <f t="shared" si="13"/>
        <v>0.12594819161392035</v>
      </c>
      <c r="O61" s="302">
        <f t="shared" si="13"/>
        <v>0.12551310320880582</v>
      </c>
      <c r="P61" s="302">
        <f t="shared" si="13"/>
        <v>0.13316752315834898</v>
      </c>
      <c r="Q61" s="302">
        <f t="shared" si="13"/>
        <v>0.13239313075722872</v>
      </c>
      <c r="R61" s="302">
        <f t="shared" si="13"/>
        <v>0.13226159078879654</v>
      </c>
      <c r="S61" s="302">
        <f t="shared" si="13"/>
        <v>0.13260423630230597</v>
      </c>
      <c r="T61" s="302">
        <f t="shared" si="13"/>
        <v>0.13638493276469438</v>
      </c>
      <c r="U61" s="302">
        <f t="shared" si="13"/>
        <v>0.13872624161534</v>
      </c>
      <c r="V61" s="302">
        <f t="shared" si="13"/>
        <v>0.13883396133208853</v>
      </c>
      <c r="W61" s="302">
        <f t="shared" si="13"/>
        <v>0.13862831404037146</v>
      </c>
      <c r="X61" s="302">
        <f t="shared" si="13"/>
        <v>0.15104599189981283</v>
      </c>
      <c r="Y61" s="302">
        <f t="shared" si="13"/>
        <v>0.15150668723397065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0.33672907935311985</v>
      </c>
      <c r="C63" s="301">
        <f t="shared" si="15"/>
        <v>0.3378064333073868</v>
      </c>
      <c r="D63" s="301">
        <f t="shared" si="15"/>
        <v>0.33326313592748991</v>
      </c>
      <c r="E63" s="301">
        <f t="shared" si="15"/>
        <v>0.33518341131722923</v>
      </c>
      <c r="F63" s="301">
        <f t="shared" si="15"/>
        <v>0.33219648395275475</v>
      </c>
      <c r="G63" s="301">
        <f t="shared" si="15"/>
        <v>0.33187280810766479</v>
      </c>
      <c r="H63" s="301">
        <f t="shared" si="15"/>
        <v>0.32672555758040861</v>
      </c>
      <c r="I63" s="301">
        <f t="shared" si="15"/>
        <v>0.32247000671116915</v>
      </c>
      <c r="J63" s="301">
        <f t="shared" si="15"/>
        <v>0.31498248041140581</v>
      </c>
      <c r="K63" s="301">
        <f t="shared" si="15"/>
        <v>0.32787744651092765</v>
      </c>
      <c r="L63" s="301">
        <f t="shared" si="15"/>
        <v>0.33044924037801654</v>
      </c>
      <c r="M63" s="301">
        <f t="shared" si="15"/>
        <v>0.32039007088986005</v>
      </c>
      <c r="N63" s="301">
        <f t="shared" si="15"/>
        <v>0.32595680528018034</v>
      </c>
      <c r="O63" s="301">
        <f t="shared" si="15"/>
        <v>0.32760531528635323</v>
      </c>
      <c r="P63" s="301">
        <f t="shared" si="15"/>
        <v>0.3141314163115701</v>
      </c>
      <c r="Q63" s="301">
        <f t="shared" si="15"/>
        <v>0.31576519497555211</v>
      </c>
      <c r="R63" s="301">
        <f t="shared" si="15"/>
        <v>0.31563565020526868</v>
      </c>
      <c r="S63" s="301">
        <f t="shared" si="15"/>
        <v>0.31426670919890931</v>
      </c>
      <c r="T63" s="301">
        <f t="shared" si="15"/>
        <v>0.3077299189942585</v>
      </c>
      <c r="U63" s="301">
        <f t="shared" si="15"/>
        <v>0.30433515528002214</v>
      </c>
      <c r="V63" s="301">
        <f t="shared" si="15"/>
        <v>0.30468126773280807</v>
      </c>
      <c r="W63" s="301">
        <f t="shared" si="15"/>
        <v>0.30531629997569376</v>
      </c>
      <c r="X63" s="301">
        <f t="shared" si="15"/>
        <v>0.28421650087292671</v>
      </c>
      <c r="Y63" s="301">
        <f t="shared" si="15"/>
        <v>0.28142398685347308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0.33672907935311985</v>
      </c>
      <c r="C64" s="302">
        <f t="shared" si="16"/>
        <v>0.3378064333073868</v>
      </c>
      <c r="D64" s="302">
        <f t="shared" si="16"/>
        <v>0.33326313592748991</v>
      </c>
      <c r="E64" s="302">
        <f t="shared" si="16"/>
        <v>0.33518341131722923</v>
      </c>
      <c r="F64" s="302">
        <f t="shared" si="16"/>
        <v>0.33219648395275475</v>
      </c>
      <c r="G64" s="302">
        <f t="shared" si="16"/>
        <v>0.33187280810766479</v>
      </c>
      <c r="H64" s="302">
        <f t="shared" si="16"/>
        <v>0.32672555758040861</v>
      </c>
      <c r="I64" s="302">
        <f t="shared" si="16"/>
        <v>0.32247000671116915</v>
      </c>
      <c r="J64" s="302">
        <f t="shared" si="16"/>
        <v>0.31498248041140581</v>
      </c>
      <c r="K64" s="302">
        <f t="shared" si="16"/>
        <v>0.32787744651092765</v>
      </c>
      <c r="L64" s="302">
        <f t="shared" si="16"/>
        <v>0.33044924037801654</v>
      </c>
      <c r="M64" s="302">
        <f t="shared" si="16"/>
        <v>0.32039007088986005</v>
      </c>
      <c r="N64" s="302">
        <f t="shared" si="16"/>
        <v>0.32595680528018034</v>
      </c>
      <c r="O64" s="302">
        <f t="shared" si="16"/>
        <v>0.32760531528635323</v>
      </c>
      <c r="P64" s="302">
        <f t="shared" si="16"/>
        <v>0.3141314163115701</v>
      </c>
      <c r="Q64" s="302">
        <f t="shared" si="16"/>
        <v>0.31576519497555211</v>
      </c>
      <c r="R64" s="302">
        <f t="shared" si="16"/>
        <v>0.31563565020526868</v>
      </c>
      <c r="S64" s="302">
        <f t="shared" si="16"/>
        <v>0.31426670919890931</v>
      </c>
      <c r="T64" s="302">
        <f t="shared" si="16"/>
        <v>0.3077299189942585</v>
      </c>
      <c r="U64" s="302">
        <f t="shared" si="16"/>
        <v>0.30433515528002214</v>
      </c>
      <c r="V64" s="302">
        <f t="shared" si="16"/>
        <v>0.30468126773280807</v>
      </c>
      <c r="W64" s="302">
        <f t="shared" si="16"/>
        <v>0.30531629997569376</v>
      </c>
      <c r="X64" s="302">
        <f t="shared" si="16"/>
        <v>0.28421650087292671</v>
      </c>
      <c r="Y64" s="302">
        <f t="shared" si="16"/>
        <v>0.28142398685347308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0.26691402584676122</v>
      </c>
      <c r="C66" s="301">
        <f t="shared" si="18"/>
        <v>0.2647349658784211</v>
      </c>
      <c r="D66" s="301">
        <f t="shared" si="18"/>
        <v>0.27010439462639085</v>
      </c>
      <c r="E66" s="301">
        <f t="shared" si="18"/>
        <v>0.26548747969266762</v>
      </c>
      <c r="F66" s="301">
        <f t="shared" si="18"/>
        <v>0.26945673796659747</v>
      </c>
      <c r="G66" s="301">
        <f t="shared" si="18"/>
        <v>0.26806014618753621</v>
      </c>
      <c r="H66" s="301">
        <f t="shared" si="18"/>
        <v>0.27516880455599435</v>
      </c>
      <c r="I66" s="301">
        <f t="shared" si="18"/>
        <v>0.28605690593523297</v>
      </c>
      <c r="J66" s="301">
        <f t="shared" si="18"/>
        <v>0.29550916614715483</v>
      </c>
      <c r="K66" s="301">
        <f t="shared" si="18"/>
        <v>0.27802317497944029</v>
      </c>
      <c r="L66" s="301">
        <f t="shared" si="18"/>
        <v>0.27586451573349097</v>
      </c>
      <c r="M66" s="301">
        <f t="shared" si="18"/>
        <v>0.29066513631174273</v>
      </c>
      <c r="N66" s="301">
        <f t="shared" si="18"/>
        <v>0.28489293407975952</v>
      </c>
      <c r="O66" s="301">
        <f t="shared" si="18"/>
        <v>0.28244239798463644</v>
      </c>
      <c r="P66" s="301">
        <f t="shared" si="18"/>
        <v>0.29931649447502451</v>
      </c>
      <c r="Q66" s="301">
        <f t="shared" si="18"/>
        <v>0.29686691681826194</v>
      </c>
      <c r="R66" s="301">
        <f t="shared" si="18"/>
        <v>0.29721586627227287</v>
      </c>
      <c r="S66" s="301">
        <f t="shared" si="18"/>
        <v>0.29930698646728099</v>
      </c>
      <c r="T66" s="301">
        <f t="shared" si="18"/>
        <v>0.30746004881645378</v>
      </c>
      <c r="U66" s="301">
        <f t="shared" si="18"/>
        <v>0.31119776141646421</v>
      </c>
      <c r="V66" s="301">
        <f t="shared" si="18"/>
        <v>0.31046907349403835</v>
      </c>
      <c r="W66" s="301">
        <f t="shared" si="18"/>
        <v>0.30959819863465149</v>
      </c>
      <c r="X66" s="301">
        <f t="shared" si="18"/>
        <v>0.33547567938822404</v>
      </c>
      <c r="Y66" s="301">
        <f t="shared" si="18"/>
        <v>0.34000392311156735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1.3142513624104377</v>
      </c>
      <c r="C72" s="320">
        <f>IF(C$5=0,0,C$5/MAE_fec!C$5)</f>
        <v>1.3121002989479924</v>
      </c>
      <c r="D72" s="320">
        <f>IF(D$5=0,0,D$5/MAE_fec!D$5)</f>
        <v>1.2716064950422943</v>
      </c>
      <c r="E72" s="320">
        <f>IF(E$5=0,0,E$5/MAE_fec!E$5)</f>
        <v>1.2606366577418076</v>
      </c>
      <c r="F72" s="320">
        <f>IF(F$5=0,0,F$5/MAE_fec!F$5)</f>
        <v>1.238095525448826</v>
      </c>
      <c r="G72" s="320">
        <f>IF(G$5=0,0,G$5/MAE_fec!G$5)</f>
        <v>1.2126691622813752</v>
      </c>
      <c r="H72" s="320">
        <f>IF(H$5=0,0,H$5/MAE_fec!H$5)</f>
        <v>1.1829544528279945</v>
      </c>
      <c r="I72" s="320">
        <f>IF(I$5=0,0,I$5/MAE_fec!I$5)</f>
        <v>1.21459997749816</v>
      </c>
      <c r="J72" s="320">
        <f>IF(J$5=0,0,J$5/MAE_fec!J$5)</f>
        <v>1.1585953041284216</v>
      </c>
      <c r="K72" s="320">
        <f>IF(K$5=0,0,K$5/MAE_fec!K$5)</f>
        <v>1.2421826722164797</v>
      </c>
      <c r="L72" s="320">
        <f>IF(L$5=0,0,L$5/MAE_fec!L$5)</f>
        <v>1.2749747365937474</v>
      </c>
      <c r="M72" s="320">
        <f>IF(M$5=0,0,M$5/MAE_fec!M$5)</f>
        <v>1.225479214002873</v>
      </c>
      <c r="N72" s="320">
        <f>IF(N$5=0,0,N$5/MAE_fec!N$5)</f>
        <v>1.2817740981559207</v>
      </c>
      <c r="O72" s="320">
        <f>IF(O$5=0,0,O$5/MAE_fec!O$5)</f>
        <v>1.2906165569022532</v>
      </c>
      <c r="P72" s="320">
        <f>IF(P$5=0,0,P$5/MAE_fec!P$5)</f>
        <v>1.1792694570916018</v>
      </c>
      <c r="Q72" s="320">
        <f>IF(Q$5=0,0,Q$5/MAE_fec!Q$5)</f>
        <v>1.1934976391438503</v>
      </c>
      <c r="R72" s="320">
        <f>IF(R$5=0,0,R$5/MAE_fec!R$5)</f>
        <v>1.1955808592005062</v>
      </c>
      <c r="S72" s="320">
        <f>IF(S$5=0,0,S$5/MAE_fec!S$5)</f>
        <v>1.189326223903634</v>
      </c>
      <c r="T72" s="320">
        <f>IF(T$5=0,0,T$5/MAE_fec!T$5)</f>
        <v>1.1402281534485257</v>
      </c>
      <c r="U72" s="320">
        <f>IF(U$5=0,0,U$5/MAE_fec!U$5)</f>
        <v>1.1123711356236763</v>
      </c>
      <c r="V72" s="320">
        <f>IF(V$5=0,0,V$5/MAE_fec!V$5)</f>
        <v>1.1074984396450638</v>
      </c>
      <c r="W72" s="320">
        <f>IF(W$5=0,0,W$5/MAE_fec!W$5)</f>
        <v>1.1102194650458501</v>
      </c>
      <c r="X72" s="320">
        <f>IF(X$5=0,0,X$5/MAE_fec!X$5)</f>
        <v>0.97358878269823923</v>
      </c>
      <c r="Y72" s="320">
        <f>IF(Y$5=0,0,Y$5/MAE_fec!Y$5)</f>
        <v>0.9647881347395777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1.6908959564614057</v>
      </c>
      <c r="C77" s="332">
        <f>IF(C$10=0,0,C$10/MAE_fec!C$10)</f>
        <v>1.6959890901853809</v>
      </c>
      <c r="D77" s="332">
        <f>IF(D$10=0,0,D$10/MAE_fec!D$10)</f>
        <v>1.6350751391677083</v>
      </c>
      <c r="E77" s="332">
        <f>IF(E$10=0,0,E$10/MAE_fec!E$10)</f>
        <v>1.6366993454120664</v>
      </c>
      <c r="F77" s="332">
        <f>IF(F$10=0,0,F$10/MAE_fec!F$10)</f>
        <v>1.5960260403236084</v>
      </c>
      <c r="G77" s="332">
        <f>IF(G$10=0,0,G$10/MAE_fec!G$10)</f>
        <v>1.5686931703293683</v>
      </c>
      <c r="H77" s="332">
        <f>IF(H$10=0,0,H$10/MAE_fec!H$10)</f>
        <v>1.5116290728546358</v>
      </c>
      <c r="I77" s="332">
        <f>IF(I$10=0,0,I$10/MAE_fec!I$10)</f>
        <v>1.5158497838374638</v>
      </c>
      <c r="J77" s="332">
        <f>IF(J$10=0,0,J$10/MAE_fec!J$10)</f>
        <v>1.4182420598883199</v>
      </c>
      <c r="K77" s="332">
        <f>IF(K$10=0,0,K$10/MAE_fec!K$10)</f>
        <v>1.5722981907005775</v>
      </c>
      <c r="L77" s="332">
        <f>IF(L$10=0,0,L$10/MAE_fec!L$10)</f>
        <v>1.61647906030342</v>
      </c>
      <c r="M77" s="332">
        <f>IF(M$10=0,0,M$10/MAE_fec!M$10)</f>
        <v>1.5259376908435107</v>
      </c>
      <c r="N77" s="332">
        <f>IF(N$10=0,0,N$10/MAE_fec!N$10)</f>
        <v>1.6083317672392281</v>
      </c>
      <c r="O77" s="332">
        <f>IF(O$10=0,0,O$10/MAE_fec!O$10)</f>
        <v>1.6209089348606591</v>
      </c>
      <c r="P77" s="332">
        <f>IF(P$10=0,0,P$10/MAE_fec!P$10)</f>
        <v>1.4359938257388458</v>
      </c>
      <c r="Q77" s="332">
        <f>IF(Q$10=0,0,Q$10/MAE_fec!Q$10)</f>
        <v>1.467247635925172</v>
      </c>
      <c r="R77" s="332">
        <f>IF(R$10=0,0,R$10/MAE_fec!R$10)</f>
        <v>1.4692437481284166</v>
      </c>
      <c r="S77" s="332">
        <f>IF(S$10=0,0,S$10/MAE_fec!S$10)</f>
        <v>1.4577319581376318</v>
      </c>
      <c r="T77" s="332">
        <f>IF(T$10=0,0,T$10/MAE_fec!T$10)</f>
        <v>1.3721164776827508</v>
      </c>
      <c r="U77" s="332">
        <f>IF(U$10=0,0,U$10/MAE_fec!U$10)</f>
        <v>1.3295679869419734</v>
      </c>
      <c r="V77" s="332">
        <f>IF(V$10=0,0,V$10/MAE_fec!V$10)</f>
        <v>1.3263470173555287</v>
      </c>
      <c r="W77" s="332">
        <f>IF(W$10=0,0,W$10/MAE_fec!W$10)</f>
        <v>1.3291102717111025</v>
      </c>
      <c r="X77" s="332">
        <f>IF(X$10=0,0,X$10/MAE_fec!X$10)</f>
        <v>1.0911979392768645</v>
      </c>
      <c r="Y77" s="332">
        <f>IF(Y$10=0,0,Y$10/MAE_fec!Y$10)</f>
        <v>1.0723443362676985</v>
      </c>
      <c r="DA77" s="68"/>
    </row>
    <row r="78" spans="1:105" ht="12" customHeight="1" x14ac:dyDescent="0.25">
      <c r="A78" s="174" t="s">
        <v>2555</v>
      </c>
      <c r="B78" s="348">
        <f>IF(B$16=0,0,B$16/MAE_fec!B$16)</f>
        <v>1.700833154080353</v>
      </c>
      <c r="C78" s="348">
        <f>IF(C$16=0,0,C$16/MAE_fec!C$16)</f>
        <v>1.7048239169662833</v>
      </c>
      <c r="D78" s="348">
        <f>IF(D$16=0,0,D$16/MAE_fec!D$16)</f>
        <v>1.640878372057091</v>
      </c>
      <c r="E78" s="348">
        <f>IF(E$16=0,0,E$16/MAE_fec!E$16)</f>
        <v>1.6392842305222508</v>
      </c>
      <c r="F78" s="348">
        <f>IF(F$16=0,0,F$16/MAE_fec!F$16)</f>
        <v>1.6013645588327037</v>
      </c>
      <c r="G78" s="348">
        <f>IF(G$16=0,0,G$16/MAE_fec!G$16)</f>
        <v>1.5740894995532355</v>
      </c>
      <c r="H78" s="348">
        <f>IF(H$16=0,0,H$16/MAE_fec!H$16)</f>
        <v>1.5174995658365682</v>
      </c>
      <c r="I78" s="348">
        <f>IF(I$16=0,0,I$16/MAE_fec!I$16)</f>
        <v>1.5282344216766615</v>
      </c>
      <c r="J78" s="348">
        <f>IF(J$16=0,0,J$16/MAE_fec!J$16)</f>
        <v>1.4343115550257639</v>
      </c>
      <c r="K78" s="348">
        <f>IF(K$16=0,0,K$16/MAE_fec!K$16)</f>
        <v>1.5831632424946311</v>
      </c>
      <c r="L78" s="348">
        <f>IF(L$16=0,0,L$16/MAE_fec!L$16)</f>
        <v>1.6293471004362632</v>
      </c>
      <c r="M78" s="348">
        <f>IF(M$16=0,0,M$16/MAE_fec!M$16)</f>
        <v>1.529431172163835</v>
      </c>
      <c r="N78" s="348">
        <f>IF(N$16=0,0,N$16/MAE_fec!N$16)</f>
        <v>1.6145610417735516</v>
      </c>
      <c r="O78" s="348">
        <f>IF(O$16=0,0,O$16/MAE_fec!O$16)</f>
        <v>1.6305865041934837</v>
      </c>
      <c r="P78" s="348">
        <f>IF(P$16=0,0,P$16/MAE_fec!P$16)</f>
        <v>1.4515534967174686</v>
      </c>
      <c r="Q78" s="348">
        <f>IF(Q$16=0,0,Q$16/MAE_fec!Q$16)</f>
        <v>1.4731239513978851</v>
      </c>
      <c r="R78" s="348">
        <f>IF(R$16=0,0,R$16/MAE_fec!R$16)</f>
        <v>1.4745209528035992</v>
      </c>
      <c r="S78" s="348">
        <f>IF(S$16=0,0,S$16/MAE_fec!S$16)</f>
        <v>1.4615225174997268</v>
      </c>
      <c r="T78" s="348">
        <f>IF(T$16=0,0,T$16/MAE_fec!T$16)</f>
        <v>1.3799509819748348</v>
      </c>
      <c r="U78" s="348">
        <f>IF(U$16=0,0,U$16/MAE_fec!U$16)</f>
        <v>1.3352575652025158</v>
      </c>
      <c r="V78" s="348">
        <f>IF(V$16=0,0,V$16/MAE_fec!V$16)</f>
        <v>1.3321879949140041</v>
      </c>
      <c r="W78" s="348">
        <f>IF(W$16=0,0,W$16/MAE_fec!W$16)</f>
        <v>1.3374647879462431</v>
      </c>
      <c r="X78" s="348">
        <f>IF(X$16=0,0,X$16/MAE_fec!X$16)</f>
        <v>1.1038223872411828</v>
      </c>
      <c r="Y78" s="348">
        <f>IF(Y$16=0,0,Y$16/MAE_fec!Y$16)</f>
        <v>1.0829529343361144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1.7979168695020893</v>
      </c>
      <c r="C79" s="348">
        <f>IF(C$24=0,0,C$24/MAE_fec!C$24)</f>
        <v>1.7988514912269442</v>
      </c>
      <c r="D79" s="348">
        <f>IF(D$24=0,0,D$24/MAE_fec!D$24)</f>
        <v>1.7871300721877224</v>
      </c>
      <c r="E79" s="348">
        <f>IF(E$24=0,0,E$24/MAE_fec!E$24)</f>
        <v>1.7886662935639976</v>
      </c>
      <c r="F79" s="348">
        <f>IF(F$24=0,0,F$24/MAE_fec!F$24)</f>
        <v>1.7810329237397382</v>
      </c>
      <c r="G79" s="348">
        <f>IF(G$24=0,0,G$24/MAE_fec!G$24)</f>
        <v>1.7765762770215494</v>
      </c>
      <c r="H79" s="348">
        <f>IF(H$24=0,0,H$24/MAE_fec!H$24)</f>
        <v>1.766260133477954</v>
      </c>
      <c r="I79" s="348">
        <f>IF(I$24=0,0,I$24/MAE_fec!I$24)</f>
        <v>1.7654014743986217</v>
      </c>
      <c r="J79" s="348">
        <f>IF(J$24=0,0,J$24/MAE_fec!J$24)</f>
        <v>1.7487538251138726</v>
      </c>
      <c r="K79" s="348">
        <f>IF(K$24=0,0,K$24/MAE_fec!K$24)</f>
        <v>1.7763168691490445</v>
      </c>
      <c r="L79" s="348">
        <f>IF(L$24=0,0,L$24/MAE_fec!L$24)</f>
        <v>1.7840301005972878</v>
      </c>
      <c r="M79" s="348">
        <f>IF(M$24=0,0,M$24/MAE_fec!M$24)</f>
        <v>1.7639781098981187</v>
      </c>
      <c r="N79" s="348">
        <f>IF(N$24=0,0,N$24/MAE_fec!N$24)</f>
        <v>1.7771959588469053</v>
      </c>
      <c r="O79" s="348">
        <f>IF(O$24=0,0,O$24/MAE_fec!O$24)</f>
        <v>1.7807262027206208</v>
      </c>
      <c r="P79" s="348">
        <f>IF(P$24=0,0,P$24/MAE_fec!P$24)</f>
        <v>1.7469418337304543</v>
      </c>
      <c r="Q79" s="348">
        <f>IF(Q$24=0,0,Q$24/MAE_fec!Q$24)</f>
        <v>1.7517265907466559</v>
      </c>
      <c r="R79" s="348">
        <f>IF(R$24=0,0,R$24/MAE_fec!R$24)</f>
        <v>1.7522270866874494</v>
      </c>
      <c r="S79" s="348">
        <f>IF(S$24=0,0,S$24/MAE_fec!S$24)</f>
        <v>1.7489133679999911</v>
      </c>
      <c r="T79" s="348">
        <f>IF(T$24=0,0,T$24/MAE_fec!T$24)</f>
        <v>1.7345683468495336</v>
      </c>
      <c r="U79" s="348">
        <f>IF(U$24=0,0,U$24/MAE_fec!U$24)</f>
        <v>1.7264175581854486</v>
      </c>
      <c r="V79" s="348">
        <f>IF(V$24=0,0,V$24/MAE_fec!V$24)</f>
        <v>1.7226234826530467</v>
      </c>
      <c r="W79" s="348">
        <f>IF(W$24=0,0,W$24/MAE_fec!W$24)</f>
        <v>1.7226761668852177</v>
      </c>
      <c r="X79" s="348">
        <f>IF(X$24=0,0,X$24/MAE_fec!X$24)</f>
        <v>1.6798212654312654</v>
      </c>
      <c r="Y79" s="348">
        <f>IF(Y$24=0,0,Y$24/MAE_fec!Y$24)</f>
        <v>1.6720569005949275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1.7008331540803527</v>
      </c>
      <c r="C80" s="348">
        <f>IF(C$27=0,0,C$27/MAE_fec!C$27)</f>
        <v>1.7048239169662842</v>
      </c>
      <c r="D80" s="348">
        <f>IF(D$27=0,0,D$27/MAE_fec!D$27)</f>
        <v>1.6408783720570914</v>
      </c>
      <c r="E80" s="348">
        <f>IF(E$27=0,0,E$27/MAE_fec!E$27)</f>
        <v>1.639284230522251</v>
      </c>
      <c r="F80" s="348">
        <f>IF(F$27=0,0,F$27/MAE_fec!F$27)</f>
        <v>1.6013645588327032</v>
      </c>
      <c r="G80" s="348">
        <f>IF(G$27=0,0,G$27/MAE_fec!G$27)</f>
        <v>1.5740894995532353</v>
      </c>
      <c r="H80" s="348">
        <f>IF(H$27=0,0,H$27/MAE_fec!H$27)</f>
        <v>1.5174995658365675</v>
      </c>
      <c r="I80" s="348">
        <f>IF(I$27=0,0,I$27/MAE_fec!I$27)</f>
        <v>1.5282344216766612</v>
      </c>
      <c r="J80" s="348">
        <f>IF(J$27=0,0,J$27/MAE_fec!J$27)</f>
        <v>1.4343115550257635</v>
      </c>
      <c r="K80" s="348">
        <f>IF(K$27=0,0,K$27/MAE_fec!K$27)</f>
        <v>1.5831632424946309</v>
      </c>
      <c r="L80" s="348">
        <f>IF(L$27=0,0,L$27/MAE_fec!L$27)</f>
        <v>1.6293471004362634</v>
      </c>
      <c r="M80" s="348">
        <f>IF(M$27=0,0,M$27/MAE_fec!M$27)</f>
        <v>1.5294311721638352</v>
      </c>
      <c r="N80" s="348">
        <f>IF(N$27=0,0,N$27/MAE_fec!N$27)</f>
        <v>1.6145610417735516</v>
      </c>
      <c r="O80" s="348">
        <f>IF(O$27=0,0,O$27/MAE_fec!O$27)</f>
        <v>1.6305865041934835</v>
      </c>
      <c r="P80" s="348">
        <f>IF(P$27=0,0,P$27/MAE_fec!P$27)</f>
        <v>1.451553496717469</v>
      </c>
      <c r="Q80" s="348">
        <f>IF(Q$27=0,0,Q$27/MAE_fec!Q$27)</f>
        <v>1.4731239513978855</v>
      </c>
      <c r="R80" s="348">
        <f>IF(R$27=0,0,R$27/MAE_fec!R$27)</f>
        <v>1.4745209528035987</v>
      </c>
      <c r="S80" s="348">
        <f>IF(S$27=0,0,S$27/MAE_fec!S$27)</f>
        <v>1.4615225174997268</v>
      </c>
      <c r="T80" s="348">
        <f>IF(T$27=0,0,T$27/MAE_fec!T$27)</f>
        <v>1.379950981974835</v>
      </c>
      <c r="U80" s="348">
        <f>IF(U$27=0,0,U$27/MAE_fec!U$27)</f>
        <v>1.3352575652025154</v>
      </c>
      <c r="V80" s="348">
        <f>IF(V$27=0,0,V$27/MAE_fec!V$27)</f>
        <v>1.3321879949140039</v>
      </c>
      <c r="W80" s="348">
        <f>IF(W$27=0,0,W$27/MAE_fec!W$27)</f>
        <v>1.3374647879462436</v>
      </c>
      <c r="X80" s="348">
        <f>IF(X$27=0,0,X$27/MAE_fec!X$27)</f>
        <v>1.1038223872411828</v>
      </c>
      <c r="Y80" s="348">
        <f>IF(Y$27=0,0,Y$27/MAE_fec!Y$27)</f>
        <v>1.0829529343361148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2.1381709148591259</v>
      </c>
      <c r="C81" s="348">
        <f>IF(C$35=0,0,C$35/MAE_fec!C$35)</f>
        <v>2.1044939316239488</v>
      </c>
      <c r="D81" s="348">
        <f>IF(D$35=0,0,D$35/MAE_fec!D$35)</f>
        <v>2.1028537122822688</v>
      </c>
      <c r="E81" s="348">
        <f>IF(E$35=0,0,E$35/MAE_fec!E$35)</f>
        <v>2.0237159190074809</v>
      </c>
      <c r="F81" s="348">
        <f>IF(F$35=0,0,F$35/MAE_fec!F$35)</f>
        <v>2.0327211479841711</v>
      </c>
      <c r="G81" s="348">
        <f>IF(G$35=0,0,G$35/MAE_fec!G$35)</f>
        <v>1.9678197512270967</v>
      </c>
      <c r="H81" s="348">
        <f>IF(H$35=0,0,H$35/MAE_fec!H$35)</f>
        <v>1.9998682855912877</v>
      </c>
      <c r="I81" s="348">
        <f>IF(I$35=0,0,I$35/MAE_fec!I$35)</f>
        <v>2.2003912603820628</v>
      </c>
      <c r="J81" s="348">
        <f>IF(J$35=0,0,J$35/MAE_fec!J$35)</f>
        <v>2.2028523450532091</v>
      </c>
      <c r="K81" s="348">
        <f>IF(K$35=0,0,K$35/MAE_fec!K$35)</f>
        <v>2.1511679153376004</v>
      </c>
      <c r="L81" s="348">
        <f>IF(L$35=0,0,L$35/MAE_fec!L$35)</f>
        <v>2.1854502876665545</v>
      </c>
      <c r="M81" s="348">
        <f>IF(M$35=0,0,M$35/MAE_fec!M$35)</f>
        <v>2.2839805891931024</v>
      </c>
      <c r="N81" s="348">
        <f>IF(N$35=0,0,N$35/MAE_fec!N$35)</f>
        <v>2.3203737568069647</v>
      </c>
      <c r="O81" s="348">
        <f>IF(O$35=0,0,O$35/MAE_fec!O$35)</f>
        <v>2.3058781172900193</v>
      </c>
      <c r="P81" s="348">
        <f>IF(P$35=0,0,P$35/MAE_fec!P$35)</f>
        <v>2.2956274718053011</v>
      </c>
      <c r="Q81" s="348">
        <f>IF(Q$35=0,0,Q$35/MAE_fec!Q$35)</f>
        <v>2.2989891791847317</v>
      </c>
      <c r="R81" s="348">
        <f>IF(R$35=0,0,R$35/MAE_fec!R$35)</f>
        <v>2.3076979773416362</v>
      </c>
      <c r="S81" s="348">
        <f>IF(S$35=0,0,S$35/MAE_fec!S$35)</f>
        <v>2.3222875449314482</v>
      </c>
      <c r="T81" s="348">
        <f>IF(T$35=0,0,T$35/MAE_fec!T$35)</f>
        <v>2.3165867542628349</v>
      </c>
      <c r="U81" s="348">
        <f>IF(U$35=0,0,U$35/MAE_fec!U$35)</f>
        <v>2.3000902421074878</v>
      </c>
      <c r="V81" s="348">
        <f>IF(V$35=0,0,V$35/MAE_fec!V$35)</f>
        <v>2.2765755260544029</v>
      </c>
      <c r="W81" s="348">
        <f>IF(W$35=0,0,W$35/MAE_fec!W$35)</f>
        <v>2.2726175684559831</v>
      </c>
      <c r="X81" s="348">
        <f>IF(X$35=0,0,X$35/MAE_fec!X$35)</f>
        <v>2.2462995106624959</v>
      </c>
      <c r="Y81" s="348">
        <f>IF(Y$35=0,0,Y$35/MAE_fec!Y$35)</f>
        <v>2.276253172981193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NL: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1988.4897995410111</v>
      </c>
      <c r="C3" s="203">
        <v>1835.426980319201</v>
      </c>
      <c r="D3" s="203">
        <v>1752.5231069467791</v>
      </c>
      <c r="E3" s="203">
        <v>1680.1469925503541</v>
      </c>
      <c r="F3" s="203">
        <v>1454.722059577377</v>
      </c>
      <c r="G3" s="203">
        <v>1431.3202085057831</v>
      </c>
      <c r="H3" s="203">
        <v>1429.457937806874</v>
      </c>
      <c r="I3" s="203">
        <v>1515.8150888995681</v>
      </c>
      <c r="J3" s="203">
        <v>1459.263088539815</v>
      </c>
      <c r="K3" s="203">
        <v>1318.6001954830931</v>
      </c>
      <c r="L3" s="203">
        <v>1319.319758423132</v>
      </c>
      <c r="M3" s="203">
        <v>1413.645855692231</v>
      </c>
      <c r="N3" s="203">
        <v>1365.3673650044259</v>
      </c>
      <c r="O3" s="203">
        <v>1390.675345974347</v>
      </c>
      <c r="P3" s="203">
        <v>1393.3152379316271</v>
      </c>
      <c r="Q3" s="203">
        <v>1391.50236</v>
      </c>
      <c r="R3" s="203">
        <v>1434.0282655246251</v>
      </c>
      <c r="S3" s="203">
        <v>1428.374473598964</v>
      </c>
      <c r="T3" s="203">
        <v>1404.098316356354</v>
      </c>
      <c r="U3" s="203">
        <v>1379.639761409142</v>
      </c>
      <c r="V3" s="203">
        <v>1346.1770207019881</v>
      </c>
      <c r="W3" s="203">
        <v>1552.2680224616779</v>
      </c>
      <c r="X3" s="203">
        <v>1360.6725368992049</v>
      </c>
      <c r="Y3" s="203">
        <v>1247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2429.4054545376989</v>
      </c>
      <c r="C5" s="203">
        <v>2295.9234075759009</v>
      </c>
      <c r="D5" s="203">
        <v>2118.2053556743581</v>
      </c>
      <c r="E5" s="203">
        <v>1897.625042585976</v>
      </c>
      <c r="F5" s="203">
        <v>1728.825770466613</v>
      </c>
      <c r="G5" s="203">
        <v>1664.4753491823969</v>
      </c>
      <c r="H5" s="203">
        <v>1653.138963560061</v>
      </c>
      <c r="I5" s="203">
        <v>1838.489455997382</v>
      </c>
      <c r="J5" s="203">
        <v>1886.3865917151811</v>
      </c>
      <c r="K5" s="203">
        <v>1768.249415323339</v>
      </c>
      <c r="L5" s="203">
        <v>2120.7165891837908</v>
      </c>
      <c r="M5" s="203">
        <v>2112.0683372291178</v>
      </c>
      <c r="N5" s="203">
        <v>2087.7307338718761</v>
      </c>
      <c r="O5" s="203">
        <v>2151.0302546338348</v>
      </c>
      <c r="P5" s="203">
        <v>1916.1577165128549</v>
      </c>
      <c r="Q5" s="203">
        <v>2229.486700350481</v>
      </c>
      <c r="R5" s="203">
        <v>2202.1768538021279</v>
      </c>
      <c r="S5" s="203">
        <v>2079.4224593069011</v>
      </c>
      <c r="T5" s="203">
        <v>2080.6147434438681</v>
      </c>
      <c r="U5" s="203">
        <v>2296.318967658528</v>
      </c>
      <c r="V5" s="203">
        <v>2102.8641075540659</v>
      </c>
      <c r="W5" s="203">
        <v>2167.9577132690288</v>
      </c>
      <c r="X5" s="203">
        <v>2164.820962389455</v>
      </c>
      <c r="Y5" s="203">
        <v>2418.071787142208</v>
      </c>
      <c r="DA5" s="112" t="s">
        <v>2677</v>
      </c>
    </row>
    <row r="6" spans="1:105" ht="12" customHeight="1" x14ac:dyDescent="0.25">
      <c r="A6" s="154" t="s">
        <v>2112</v>
      </c>
      <c r="B6" s="338">
        <v>3036.756818172124</v>
      </c>
      <c r="C6" s="338">
        <v>2884.9189772635168</v>
      </c>
      <c r="D6" s="338">
        <v>2733.081136354911</v>
      </c>
      <c r="E6" s="338">
        <v>2733.081136354911</v>
      </c>
      <c r="F6" s="338">
        <v>2581.2432954463052</v>
      </c>
      <c r="G6" s="338">
        <v>2581.2432954463052</v>
      </c>
      <c r="H6" s="338">
        <v>2429.405454537698</v>
      </c>
      <c r="I6" s="338">
        <v>2277.5676136290922</v>
      </c>
      <c r="J6" s="338">
        <v>2125.7297727204859</v>
      </c>
      <c r="K6" s="338">
        <v>2125.7297727204859</v>
      </c>
      <c r="L6" s="338">
        <v>2277.5676136290922</v>
      </c>
      <c r="M6" s="338">
        <v>2277.5676136290922</v>
      </c>
      <c r="N6" s="338">
        <v>2277.5676136290922</v>
      </c>
      <c r="O6" s="338">
        <v>2277.5676136290922</v>
      </c>
      <c r="P6" s="338">
        <v>2277.5676136290922</v>
      </c>
      <c r="Q6" s="338">
        <v>2429.405454537698</v>
      </c>
      <c r="R6" s="338">
        <v>2429.405454537698</v>
      </c>
      <c r="S6" s="338">
        <v>2277.5676136290922</v>
      </c>
      <c r="T6" s="338">
        <v>2277.5676136290922</v>
      </c>
      <c r="U6" s="338">
        <v>2429.405454537698</v>
      </c>
      <c r="V6" s="338">
        <v>2429.405454537698</v>
      </c>
      <c r="W6" s="338">
        <v>2429.405454537698</v>
      </c>
      <c r="X6" s="338">
        <v>2429.405454537698</v>
      </c>
      <c r="Y6" s="338">
        <v>2581.2432954463052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303.67568181721242</v>
      </c>
      <c r="M7" s="340">
        <v>0</v>
      </c>
      <c r="N7" s="340">
        <v>151.83784090860621</v>
      </c>
      <c r="O7" s="340">
        <v>151.83784090860621</v>
      </c>
      <c r="P7" s="340">
        <v>0</v>
      </c>
      <c r="Q7" s="340">
        <v>303.67568181721242</v>
      </c>
      <c r="R7" s="340">
        <v>151.83784090860621</v>
      </c>
      <c r="S7" s="340">
        <v>0</v>
      </c>
      <c r="T7" s="340">
        <v>0</v>
      </c>
      <c r="U7" s="340">
        <v>303.67568181721242</v>
      </c>
      <c r="V7" s="340">
        <v>0</v>
      </c>
      <c r="W7" s="340">
        <v>151.83784090860621</v>
      </c>
      <c r="X7" s="340">
        <v>151.83784090860621</v>
      </c>
      <c r="Y7" s="340">
        <v>151.83784090860621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151.83784090860718</v>
      </c>
      <c r="D8" s="342">
        <f t="shared" si="0"/>
        <v>151.83784090860581</v>
      </c>
      <c r="E8" s="342">
        <f t="shared" si="0"/>
        <v>0</v>
      </c>
      <c r="F8" s="342">
        <f t="shared" si="0"/>
        <v>151.83784090860581</v>
      </c>
      <c r="G8" s="342">
        <f t="shared" si="0"/>
        <v>0</v>
      </c>
      <c r="H8" s="342">
        <f t="shared" si="0"/>
        <v>151.83784090860718</v>
      </c>
      <c r="I8" s="342">
        <f t="shared" si="0"/>
        <v>151.83784090860581</v>
      </c>
      <c r="J8" s="342">
        <f t="shared" si="0"/>
        <v>151.83784090860627</v>
      </c>
      <c r="K8" s="342">
        <f t="shared" si="0"/>
        <v>0</v>
      </c>
      <c r="L8" s="342">
        <f t="shared" si="0"/>
        <v>151.83784090860627</v>
      </c>
      <c r="M8" s="342">
        <f t="shared" si="0"/>
        <v>0</v>
      </c>
      <c r="N8" s="342">
        <f t="shared" si="0"/>
        <v>151.83784090860627</v>
      </c>
      <c r="O8" s="342">
        <f t="shared" si="0"/>
        <v>151.83784090860627</v>
      </c>
      <c r="P8" s="342">
        <f t="shared" si="0"/>
        <v>0</v>
      </c>
      <c r="Q8" s="342">
        <f t="shared" si="0"/>
        <v>151.83784090860672</v>
      </c>
      <c r="R8" s="342">
        <f t="shared" si="0"/>
        <v>151.83784090860627</v>
      </c>
      <c r="S8" s="342">
        <f t="shared" si="0"/>
        <v>151.83784090860581</v>
      </c>
      <c r="T8" s="342">
        <f t="shared" si="0"/>
        <v>0</v>
      </c>
      <c r="U8" s="342">
        <f t="shared" si="0"/>
        <v>151.83784090860672</v>
      </c>
      <c r="V8" s="342">
        <f t="shared" si="0"/>
        <v>0</v>
      </c>
      <c r="W8" s="342">
        <f t="shared" si="0"/>
        <v>151.83784090860627</v>
      </c>
      <c r="X8" s="342">
        <f t="shared" si="0"/>
        <v>151.83784090860627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607.35136363442507</v>
      </c>
      <c r="C9" s="343">
        <f t="shared" si="1"/>
        <v>588.9955696876159</v>
      </c>
      <c r="D9" s="343">
        <f t="shared" si="1"/>
        <v>614.87578068055291</v>
      </c>
      <c r="E9" s="343">
        <f t="shared" si="1"/>
        <v>835.45609376893503</v>
      </c>
      <c r="F9" s="343">
        <f t="shared" si="1"/>
        <v>852.41752497969219</v>
      </c>
      <c r="G9" s="343">
        <f t="shared" si="1"/>
        <v>916.76794626390824</v>
      </c>
      <c r="H9" s="343">
        <f t="shared" si="1"/>
        <v>776.26649097763698</v>
      </c>
      <c r="I9" s="343">
        <f t="shared" si="1"/>
        <v>439.07815763171016</v>
      </c>
      <c r="J9" s="343">
        <f t="shared" si="1"/>
        <v>239.34318100530481</v>
      </c>
      <c r="K9" s="343">
        <f t="shared" si="1"/>
        <v>357.48035739714692</v>
      </c>
      <c r="L9" s="343">
        <f t="shared" si="1"/>
        <v>156.85102444530139</v>
      </c>
      <c r="M9" s="343">
        <f t="shared" si="1"/>
        <v>165.49927639997441</v>
      </c>
      <c r="N9" s="343">
        <f t="shared" si="1"/>
        <v>189.83687975721614</v>
      </c>
      <c r="O9" s="343">
        <f t="shared" si="1"/>
        <v>126.53735899525736</v>
      </c>
      <c r="P9" s="343">
        <f t="shared" si="1"/>
        <v>361.40989711623729</v>
      </c>
      <c r="Q9" s="343">
        <f t="shared" si="1"/>
        <v>199.91875418721702</v>
      </c>
      <c r="R9" s="343">
        <f t="shared" si="1"/>
        <v>227.22860073557013</v>
      </c>
      <c r="S9" s="343">
        <f t="shared" si="1"/>
        <v>198.14515432219105</v>
      </c>
      <c r="T9" s="343">
        <f t="shared" si="1"/>
        <v>196.95287018522413</v>
      </c>
      <c r="U9" s="343">
        <f t="shared" si="1"/>
        <v>133.08648687917002</v>
      </c>
      <c r="V9" s="343">
        <f t="shared" si="1"/>
        <v>326.54134698363214</v>
      </c>
      <c r="W9" s="343">
        <f t="shared" si="1"/>
        <v>261.44774126866923</v>
      </c>
      <c r="X9" s="343">
        <f t="shared" si="1"/>
        <v>264.58449214824304</v>
      </c>
      <c r="Y9" s="343">
        <f t="shared" si="1"/>
        <v>163.17150830409719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199.91582115219259</v>
      </c>
      <c r="C12" s="210">
        <v>186.46173688736019</v>
      </c>
      <c r="D12" s="210">
        <v>178.8116079105761</v>
      </c>
      <c r="E12" s="210">
        <v>167.15588993981081</v>
      </c>
      <c r="F12" s="210">
        <v>148.788736027515</v>
      </c>
      <c r="G12" s="210">
        <v>123.8748065348237</v>
      </c>
      <c r="H12" s="210">
        <v>114.37110920034389</v>
      </c>
      <c r="I12" s="210">
        <v>115.2476354256234</v>
      </c>
      <c r="J12" s="210">
        <v>110.8791917454858</v>
      </c>
      <c r="K12" s="210">
        <v>103.5920034393809</v>
      </c>
      <c r="L12" s="210">
        <v>116.580309544282</v>
      </c>
      <c r="M12" s="210">
        <v>103.14522785898539</v>
      </c>
      <c r="N12" s="210">
        <v>103.7137575236457</v>
      </c>
      <c r="O12" s="210">
        <v>104.33955288048151</v>
      </c>
      <c r="P12" s="210">
        <v>87.484264832330183</v>
      </c>
      <c r="Q12" s="210">
        <v>101.03198624247629</v>
      </c>
      <c r="R12" s="210">
        <v>98.61814273430781</v>
      </c>
      <c r="S12" s="210">
        <v>92.674118658641433</v>
      </c>
      <c r="T12" s="210">
        <v>92.906190885640584</v>
      </c>
      <c r="U12" s="210">
        <v>101.66053310404131</v>
      </c>
      <c r="V12" s="210">
        <v>97.54901117798795</v>
      </c>
      <c r="W12" s="210">
        <v>97.416680997420457</v>
      </c>
      <c r="X12" s="210">
        <v>88.920206362854671</v>
      </c>
      <c r="Y12" s="210">
        <v>94.508598452278576</v>
      </c>
      <c r="DA12" s="109" t="s">
        <v>2680</v>
      </c>
    </row>
    <row r="13" spans="1:105" ht="12" customHeight="1" x14ac:dyDescent="0.25">
      <c r="A13" s="24" t="s">
        <v>28</v>
      </c>
      <c r="B13" s="213">
        <v>0.69982803095442814</v>
      </c>
      <c r="C13" s="213">
        <v>0.69982803095442814</v>
      </c>
      <c r="D13" s="213">
        <v>1.3996560619088561</v>
      </c>
      <c r="E13" s="213">
        <v>0.69982803095442814</v>
      </c>
      <c r="F13" s="213">
        <v>0</v>
      </c>
      <c r="G13" s="213">
        <v>1.3996560619088561</v>
      </c>
      <c r="H13" s="213">
        <v>0.69982803095442814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4.1176268271711081</v>
      </c>
      <c r="C14" s="204">
        <f t="shared" si="2"/>
        <v>2.058813413585554</v>
      </c>
      <c r="D14" s="204">
        <f t="shared" si="2"/>
        <v>1.029406706792777</v>
      </c>
      <c r="E14" s="204">
        <f t="shared" si="2"/>
        <v>0</v>
      </c>
      <c r="F14" s="204">
        <f t="shared" si="2"/>
        <v>0</v>
      </c>
      <c r="G14" s="204">
        <f t="shared" si="2"/>
        <v>0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1.07944969905417</v>
      </c>
      <c r="M14" s="204">
        <f t="shared" si="2"/>
        <v>1.07944969905417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0.18589853826311259</v>
      </c>
      <c r="R14" s="204">
        <f t="shared" si="2"/>
        <v>0.42742906276870157</v>
      </c>
      <c r="S14" s="204">
        <f t="shared" si="2"/>
        <v>0.40696474634565782</v>
      </c>
      <c r="T14" s="204">
        <f t="shared" si="2"/>
        <v>0.2365434221840069</v>
      </c>
      <c r="U14" s="204">
        <f t="shared" si="2"/>
        <v>5.0644883920894238E-2</v>
      </c>
      <c r="V14" s="204">
        <f t="shared" si="2"/>
        <v>0.32493551160791057</v>
      </c>
      <c r="W14" s="204">
        <f t="shared" si="2"/>
        <v>0.31083404987102331</v>
      </c>
      <c r="X14" s="204">
        <f t="shared" si="2"/>
        <v>0.23852106620808258</v>
      </c>
      <c r="Y14" s="204">
        <f t="shared" si="2"/>
        <v>0.59148753224419592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1.07944969905417</v>
      </c>
      <c r="M16" s="204">
        <v>1.07944969905417</v>
      </c>
      <c r="N16" s="204">
        <v>0</v>
      </c>
      <c r="O16" s="204">
        <v>0</v>
      </c>
      <c r="P16" s="204">
        <v>0</v>
      </c>
      <c r="Q16" s="204">
        <v>0.16732588134135851</v>
      </c>
      <c r="R16" s="204">
        <v>0.42639724849527078</v>
      </c>
      <c r="S16" s="204">
        <v>0.40593293207222703</v>
      </c>
      <c r="T16" s="204">
        <v>0.2137575236457438</v>
      </c>
      <c r="U16" s="204">
        <v>4.858125537403267E-2</v>
      </c>
      <c r="V16" s="204">
        <v>0.25692175408426482</v>
      </c>
      <c r="W16" s="204">
        <v>0.30980223559759251</v>
      </c>
      <c r="X16" s="204">
        <v>0.23748925193465181</v>
      </c>
      <c r="Y16" s="204">
        <v>0.59148753224419592</v>
      </c>
      <c r="DA16" s="71" t="s">
        <v>2683</v>
      </c>
    </row>
    <row r="17" spans="1:105" ht="12" customHeight="1" x14ac:dyDescent="0.25">
      <c r="A17" s="18" t="s">
        <v>71</v>
      </c>
      <c r="B17" s="204">
        <v>2.058813413585554</v>
      </c>
      <c r="C17" s="204">
        <v>1.029406706792777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1.8572656921754079E-2</v>
      </c>
      <c r="R17" s="204">
        <v>1.031814273430782E-3</v>
      </c>
      <c r="S17" s="204">
        <v>1.031814273430782E-3</v>
      </c>
      <c r="T17" s="204">
        <v>2.278589853826311E-2</v>
      </c>
      <c r="U17" s="204">
        <v>2.0636285468615648E-3</v>
      </c>
      <c r="V17" s="204">
        <v>6.8013757523645746E-2</v>
      </c>
      <c r="W17" s="204">
        <v>1.031814273430782E-3</v>
      </c>
      <c r="X17" s="204">
        <v>1.031814273430782E-3</v>
      </c>
      <c r="Y17" s="204">
        <v>0</v>
      </c>
      <c r="DA17" s="71" t="s">
        <v>2684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2685</v>
      </c>
    </row>
    <row r="19" spans="1:105" ht="12" customHeight="1" x14ac:dyDescent="0.25">
      <c r="A19" s="18" t="s">
        <v>33</v>
      </c>
      <c r="B19" s="204">
        <v>2.058813413585554</v>
      </c>
      <c r="C19" s="204">
        <v>1.029406706792777</v>
      </c>
      <c r="D19" s="204">
        <v>1.029406706792777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147.27373858930551</v>
      </c>
      <c r="C20" s="204">
        <f t="shared" si="3"/>
        <v>119.0681633245942</v>
      </c>
      <c r="D20" s="204">
        <f t="shared" si="3"/>
        <v>114.4534368838239</v>
      </c>
      <c r="E20" s="204">
        <f t="shared" si="3"/>
        <v>116.3960129007243</v>
      </c>
      <c r="F20" s="204">
        <f t="shared" si="3"/>
        <v>102.69804774934509</v>
      </c>
      <c r="G20" s="204">
        <f t="shared" si="3"/>
        <v>84.323064406577117</v>
      </c>
      <c r="H20" s="204">
        <f t="shared" si="3"/>
        <v>74.95299955332662</v>
      </c>
      <c r="I20" s="204">
        <f t="shared" si="3"/>
        <v>78.778934273737605</v>
      </c>
      <c r="J20" s="204">
        <f t="shared" si="3"/>
        <v>77.12670139598238</v>
      </c>
      <c r="K20" s="204">
        <f t="shared" si="3"/>
        <v>73.022816074469191</v>
      </c>
      <c r="L20" s="204">
        <f t="shared" si="3"/>
        <v>78.700765914362421</v>
      </c>
      <c r="M20" s="204">
        <f t="shared" si="3"/>
        <v>67.792072963532505</v>
      </c>
      <c r="N20" s="204">
        <f t="shared" si="3"/>
        <v>72.326918309427214</v>
      </c>
      <c r="O20" s="204">
        <f t="shared" si="3"/>
        <v>70.789320773398956</v>
      </c>
      <c r="P20" s="204">
        <f t="shared" si="3"/>
        <v>54.28854379299225</v>
      </c>
      <c r="Q20" s="204">
        <f t="shared" si="3"/>
        <v>65.087401461261692</v>
      </c>
      <c r="R20" s="204">
        <f t="shared" si="3"/>
        <v>63.761237322488803</v>
      </c>
      <c r="S20" s="204">
        <f t="shared" si="3"/>
        <v>57.945858974577853</v>
      </c>
      <c r="T20" s="204">
        <f t="shared" si="3"/>
        <v>54.316049465844749</v>
      </c>
      <c r="U20" s="204">
        <f t="shared" si="3"/>
        <v>63.862771800000928</v>
      </c>
      <c r="V20" s="204">
        <f t="shared" si="3"/>
        <v>52.1314285522487</v>
      </c>
      <c r="W20" s="204">
        <f t="shared" si="3"/>
        <v>54.984117347644251</v>
      </c>
      <c r="X20" s="204">
        <f t="shared" si="3"/>
        <v>46.804707529299421</v>
      </c>
      <c r="Y20" s="204">
        <f t="shared" si="3"/>
        <v>50.432945158325161</v>
      </c>
      <c r="DA20" s="71"/>
    </row>
    <row r="21" spans="1:105" ht="12" customHeight="1" x14ac:dyDescent="0.25">
      <c r="A21" s="18" t="s">
        <v>73</v>
      </c>
      <c r="B21" s="204">
        <v>147.27373858930551</v>
      </c>
      <c r="C21" s="204">
        <v>119.0681633245942</v>
      </c>
      <c r="D21" s="204">
        <v>114.4534368838239</v>
      </c>
      <c r="E21" s="204">
        <v>116.3960129007243</v>
      </c>
      <c r="F21" s="204">
        <v>102.69804774934509</v>
      </c>
      <c r="G21" s="204">
        <v>84.323064406577117</v>
      </c>
      <c r="H21" s="204">
        <v>74.95299955332662</v>
      </c>
      <c r="I21" s="204">
        <v>78.778934273737605</v>
      </c>
      <c r="J21" s="204">
        <v>77.12670139598238</v>
      </c>
      <c r="K21" s="204">
        <v>73.022816074469191</v>
      </c>
      <c r="L21" s="204">
        <v>78.700765914362421</v>
      </c>
      <c r="M21" s="204">
        <v>67.792072963532505</v>
      </c>
      <c r="N21" s="204">
        <v>72.326918309427214</v>
      </c>
      <c r="O21" s="204">
        <v>70.789320773398956</v>
      </c>
      <c r="P21" s="204">
        <v>54.28854379299225</v>
      </c>
      <c r="Q21" s="204">
        <v>65.087401461261692</v>
      </c>
      <c r="R21" s="204">
        <v>63.761237322488803</v>
      </c>
      <c r="S21" s="204">
        <v>57.945858974577853</v>
      </c>
      <c r="T21" s="204">
        <v>54.316049465844749</v>
      </c>
      <c r="U21" s="204">
        <v>63.862771800000928</v>
      </c>
      <c r="V21" s="204">
        <v>52.1314285522487</v>
      </c>
      <c r="W21" s="204">
        <v>54.984117347644251</v>
      </c>
      <c r="X21" s="204">
        <v>46.804707529299421</v>
      </c>
      <c r="Y21" s="204">
        <v>50.432945158325161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6.0225297194901099E-2</v>
      </c>
      <c r="C23" s="204">
        <f t="shared" si="4"/>
        <v>4.1466941957832439E-2</v>
      </c>
      <c r="D23" s="204">
        <f t="shared" si="4"/>
        <v>3.461126750895397E-2</v>
      </c>
      <c r="E23" s="204">
        <f t="shared" si="4"/>
        <v>2.6601028768358358E-2</v>
      </c>
      <c r="F23" s="204">
        <f t="shared" si="4"/>
        <v>3.1616911016043622E-2</v>
      </c>
      <c r="G23" s="204">
        <f t="shared" si="4"/>
        <v>2.7494492820983509E-2</v>
      </c>
      <c r="H23" s="204">
        <f t="shared" si="4"/>
        <v>2.5246362408542219E-2</v>
      </c>
      <c r="I23" s="204">
        <f t="shared" si="4"/>
        <v>2.5622905970042131E-2</v>
      </c>
      <c r="J23" s="204">
        <f t="shared" si="4"/>
        <v>2.2653720096715919E-2</v>
      </c>
      <c r="K23" s="204">
        <f t="shared" si="4"/>
        <v>2.077807858324434E-2</v>
      </c>
      <c r="L23" s="204">
        <f t="shared" si="4"/>
        <v>1.7806742559328251E-2</v>
      </c>
      <c r="M23" s="204">
        <f t="shared" si="4"/>
        <v>2.7961430276606272E-2</v>
      </c>
      <c r="N23" s="204">
        <f t="shared" si="4"/>
        <v>5.0295792034514078E-2</v>
      </c>
      <c r="O23" s="204">
        <f t="shared" si="4"/>
        <v>8.3164179309543132E-2</v>
      </c>
      <c r="P23" s="204">
        <f t="shared" si="4"/>
        <v>9.6494900043014392E-2</v>
      </c>
      <c r="Q23" s="204">
        <f t="shared" si="4"/>
        <v>0.15060369780967259</v>
      </c>
      <c r="R23" s="204">
        <f t="shared" si="4"/>
        <v>0.14589939290241211</v>
      </c>
      <c r="S23" s="204">
        <f t="shared" si="4"/>
        <v>0.1537970873310095</v>
      </c>
      <c r="T23" s="204">
        <f t="shared" si="4"/>
        <v>0.1584991154106222</v>
      </c>
      <c r="U23" s="204">
        <f t="shared" si="4"/>
        <v>0.23791607618135291</v>
      </c>
      <c r="V23" s="204">
        <f t="shared" si="4"/>
        <v>0.28129715712360381</v>
      </c>
      <c r="W23" s="204">
        <f t="shared" si="4"/>
        <v>0.34950260076503081</v>
      </c>
      <c r="X23" s="204">
        <f t="shared" si="4"/>
        <v>0.41334922048560641</v>
      </c>
      <c r="Y23" s="204">
        <f t="shared" si="4"/>
        <v>0.56911847022169471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2689</v>
      </c>
    </row>
    <row r="25" spans="1:105" ht="12" customHeight="1" x14ac:dyDescent="0.25">
      <c r="A25" s="18" t="s">
        <v>74</v>
      </c>
      <c r="B25" s="204">
        <v>6.0225297194901099E-2</v>
      </c>
      <c r="C25" s="204">
        <v>4.1466941957832439E-2</v>
      </c>
      <c r="D25" s="204">
        <v>3.461126750895397E-2</v>
      </c>
      <c r="E25" s="204">
        <v>2.6601028768358358E-2</v>
      </c>
      <c r="F25" s="204">
        <v>3.1616911016043622E-2</v>
      </c>
      <c r="G25" s="204">
        <v>2.7494492820983509E-2</v>
      </c>
      <c r="H25" s="204">
        <v>2.5246362408542219E-2</v>
      </c>
      <c r="I25" s="204">
        <v>2.5622905970042131E-2</v>
      </c>
      <c r="J25" s="204">
        <v>2.2653720096715919E-2</v>
      </c>
      <c r="K25" s="204">
        <v>2.077807858324434E-2</v>
      </c>
      <c r="L25" s="204">
        <v>1.7806742559328251E-2</v>
      </c>
      <c r="M25" s="204">
        <v>2.7961430276606272E-2</v>
      </c>
      <c r="N25" s="204">
        <v>5.0295792034514078E-2</v>
      </c>
      <c r="O25" s="204">
        <v>8.3164179309543132E-2</v>
      </c>
      <c r="P25" s="204">
        <v>9.6494900043014392E-2</v>
      </c>
      <c r="Q25" s="204">
        <v>0.15060369780967259</v>
      </c>
      <c r="R25" s="204">
        <v>0.14589939290241211</v>
      </c>
      <c r="S25" s="204">
        <v>0.1537970873310095</v>
      </c>
      <c r="T25" s="204">
        <v>0.1584991154106222</v>
      </c>
      <c r="U25" s="204">
        <v>0.23791607618135291</v>
      </c>
      <c r="V25" s="204">
        <v>0.28129715712360381</v>
      </c>
      <c r="W25" s="204">
        <v>0.34950260076503081</v>
      </c>
      <c r="X25" s="204">
        <v>0.41334922048560641</v>
      </c>
      <c r="Y25" s="204">
        <v>0.56911847022169471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2694</v>
      </c>
    </row>
    <row r="30" spans="1:105" ht="12" customHeight="1" x14ac:dyDescent="0.25">
      <c r="A30" s="14" t="s">
        <v>39</v>
      </c>
      <c r="B30" s="204">
        <v>0.64488392089423896</v>
      </c>
      <c r="C30" s="204">
        <v>18.677730008598449</v>
      </c>
      <c r="D30" s="204">
        <v>12.53938091143594</v>
      </c>
      <c r="E30" s="204">
        <v>2.9139294926913162</v>
      </c>
      <c r="F30" s="204">
        <v>3.1527944969905422</v>
      </c>
      <c r="G30" s="204">
        <v>3.128890799656062</v>
      </c>
      <c r="H30" s="204">
        <v>4.7291487532244192</v>
      </c>
      <c r="I30" s="204">
        <v>3.0810834049871021</v>
      </c>
      <c r="J30" s="204">
        <v>3.0333619948409281</v>
      </c>
      <c r="K30" s="204">
        <v>3.0333619948409281</v>
      </c>
      <c r="L30" s="204">
        <v>3.6782459157351668</v>
      </c>
      <c r="M30" s="204">
        <v>3.0333619948409281</v>
      </c>
      <c r="N30" s="204">
        <v>1.241960447119518</v>
      </c>
      <c r="O30" s="204">
        <v>1.050902837489252</v>
      </c>
      <c r="P30" s="204">
        <v>4.0364574376612206</v>
      </c>
      <c r="Q30" s="204">
        <v>4.7467755803955276</v>
      </c>
      <c r="R30" s="204">
        <v>4.6650042992261387</v>
      </c>
      <c r="S30" s="204">
        <v>4.1208942390369732</v>
      </c>
      <c r="T30" s="204">
        <v>6.774548581255373</v>
      </c>
      <c r="U30" s="204">
        <v>7.1864144453998282</v>
      </c>
      <c r="V30" s="204">
        <v>7.0166809974204636</v>
      </c>
      <c r="W30" s="204">
        <v>3.2992261392949258</v>
      </c>
      <c r="X30" s="204">
        <v>8.151246775580395</v>
      </c>
      <c r="Y30" s="204">
        <v>8.8315563198624236</v>
      </c>
      <c r="DA30" s="71" t="s">
        <v>2695</v>
      </c>
    </row>
    <row r="31" spans="1:105" ht="12" customHeight="1" x14ac:dyDescent="0.25">
      <c r="A31" s="21" t="s">
        <v>40</v>
      </c>
      <c r="B31" s="207">
        <v>47.119518486672398</v>
      </c>
      <c r="C31" s="207">
        <v>45.915735167669823</v>
      </c>
      <c r="D31" s="207">
        <v>49.355116079105763</v>
      </c>
      <c r="E31" s="207">
        <v>47.119518486672398</v>
      </c>
      <c r="F31" s="207">
        <v>42.906276870163367</v>
      </c>
      <c r="G31" s="207">
        <v>34.995700773860698</v>
      </c>
      <c r="H31" s="207">
        <v>33.963886500429922</v>
      </c>
      <c r="I31" s="207">
        <v>33.361994840928631</v>
      </c>
      <c r="J31" s="207">
        <v>30.696474634565771</v>
      </c>
      <c r="K31" s="207">
        <v>27.51504729148753</v>
      </c>
      <c r="L31" s="207">
        <v>33.104041272570932</v>
      </c>
      <c r="M31" s="207">
        <v>31.212381771281169</v>
      </c>
      <c r="N31" s="207">
        <v>30.09458297506449</v>
      </c>
      <c r="O31" s="207">
        <v>32.416165090283748</v>
      </c>
      <c r="P31" s="207">
        <v>29.062768701633701</v>
      </c>
      <c r="Q31" s="207">
        <v>30.86130696474634</v>
      </c>
      <c r="R31" s="207">
        <v>29.618572656921749</v>
      </c>
      <c r="S31" s="207">
        <v>30.046603611349951</v>
      </c>
      <c r="T31" s="207">
        <v>31.42055030094583</v>
      </c>
      <c r="U31" s="207">
        <v>30.32278589853826</v>
      </c>
      <c r="V31" s="207">
        <v>37.794668959587277</v>
      </c>
      <c r="W31" s="207">
        <v>38.473000859845222</v>
      </c>
      <c r="X31" s="207">
        <v>33.312381771281167</v>
      </c>
      <c r="Y31" s="207">
        <v>34.083490971625103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361.3809870932289</v>
      </c>
      <c r="C33" s="203">
        <f>TEL_emi!C5</f>
        <v>288.83939538099651</v>
      </c>
      <c r="D33" s="203">
        <f>TEL_emi!D5</f>
        <v>277.68692851373441</v>
      </c>
      <c r="E33" s="203">
        <f>TEL_emi!E5</f>
        <v>276.2705791596569</v>
      </c>
      <c r="F33" s="203">
        <f>TEL_emi!F5</f>
        <v>241.21664052189081</v>
      </c>
      <c r="G33" s="203">
        <f>TEL_emi!G5</f>
        <v>203.81803383656401</v>
      </c>
      <c r="H33" s="203">
        <f>TEL_emi!H5</f>
        <v>178.9294449139432</v>
      </c>
      <c r="I33" s="203">
        <f>TEL_emi!I5</f>
        <v>185.03555117023959</v>
      </c>
      <c r="J33" s="203">
        <f>TEL_emi!J5</f>
        <v>181.15479517848871</v>
      </c>
      <c r="K33" s="203">
        <f>TEL_emi!K5</f>
        <v>171.51561067550711</v>
      </c>
      <c r="L33" s="203">
        <f>TEL_emi!L5</f>
        <v>187.7037163741546</v>
      </c>
      <c r="M33" s="203">
        <f>TEL_emi!M5</f>
        <v>162.08143509681719</v>
      </c>
      <c r="N33" s="203">
        <f>TEL_emi!N5</f>
        <v>169.88108962385959</v>
      </c>
      <c r="O33" s="203">
        <f>TEL_emi!O5</f>
        <v>166.26958852695361</v>
      </c>
      <c r="P33" s="203">
        <f>TEL_emi!P5</f>
        <v>127.51264935911399</v>
      </c>
      <c r="Q33" s="203">
        <f>TEL_emi!Q5</f>
        <v>153.37662361556781</v>
      </c>
      <c r="R33" s="203">
        <f>TEL_emi!R5</f>
        <v>150.8917502235528</v>
      </c>
      <c r="S33" s="203">
        <f>TEL_emi!S5</f>
        <v>137.1785557193657</v>
      </c>
      <c r="T33" s="203">
        <f>TEL_emi!T5</f>
        <v>128.21266570059831</v>
      </c>
      <c r="U33" s="203">
        <f>TEL_emi!U5</f>
        <v>150.1352939563638</v>
      </c>
      <c r="V33" s="203">
        <f>TEL_emi!V5</f>
        <v>123.3357895385186</v>
      </c>
      <c r="W33" s="203">
        <f>TEL_emi!W5</f>
        <v>129.9680675071269</v>
      </c>
      <c r="X33" s="203">
        <f>TEL_emi!X5</f>
        <v>110.56527069875879</v>
      </c>
      <c r="Y33" s="203">
        <f>TEL_emi!Y5</f>
        <v>120.01927297560771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100.53650825784359</v>
      </c>
      <c r="C35" s="284">
        <f t="shared" si="5"/>
        <v>101.59038680739695</v>
      </c>
      <c r="D35" s="284">
        <f t="shared" si="5"/>
        <v>102.03095594105983</v>
      </c>
      <c r="E35" s="284">
        <f t="shared" si="5"/>
        <v>99.48884870250491</v>
      </c>
      <c r="F35" s="284">
        <f t="shared" si="5"/>
        <v>102.27983761430056</v>
      </c>
      <c r="G35" s="284">
        <f t="shared" si="5"/>
        <v>86.545837750828639</v>
      </c>
      <c r="H35" s="284">
        <f t="shared" si="5"/>
        <v>80.010125639524716</v>
      </c>
      <c r="I35" s="284">
        <f t="shared" si="5"/>
        <v>76.030141321056121</v>
      </c>
      <c r="J35" s="284">
        <f t="shared" si="5"/>
        <v>75.98300307618625</v>
      </c>
      <c r="K35" s="284">
        <f t="shared" si="5"/>
        <v>78.562102291686756</v>
      </c>
      <c r="L35" s="284">
        <f t="shared" si="5"/>
        <v>88.363953317594735</v>
      </c>
      <c r="M35" s="284">
        <f t="shared" si="5"/>
        <v>72.963979941410059</v>
      </c>
      <c r="N35" s="284">
        <f t="shared" si="5"/>
        <v>75.960331396458642</v>
      </c>
      <c r="O35" s="284">
        <f t="shared" si="5"/>
        <v>75.027973410557749</v>
      </c>
      <c r="P35" s="284">
        <f t="shared" si="5"/>
        <v>62.78856532294899</v>
      </c>
      <c r="Q35" s="284">
        <f t="shared" si="5"/>
        <v>72.606406677223532</v>
      </c>
      <c r="R35" s="284">
        <f t="shared" si="5"/>
        <v>68.770013189544301</v>
      </c>
      <c r="S35" s="284">
        <f t="shared" si="5"/>
        <v>64.880828082244889</v>
      </c>
      <c r="T35" s="284">
        <f t="shared" si="5"/>
        <v>66.167867166690201</v>
      </c>
      <c r="U35" s="284">
        <f t="shared" si="5"/>
        <v>73.686288223678659</v>
      </c>
      <c r="V35" s="284">
        <f t="shared" si="5"/>
        <v>72.463732241632883</v>
      </c>
      <c r="W35" s="284">
        <f t="shared" si="5"/>
        <v>62.757642100319352</v>
      </c>
      <c r="X35" s="284">
        <f t="shared" si="5"/>
        <v>65.350188198471486</v>
      </c>
      <c r="Y35" s="284">
        <f t="shared" si="5"/>
        <v>75.788771814176883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82.290019057455083</v>
      </c>
      <c r="C36" s="344">
        <f t="shared" si="6"/>
        <v>81.214267110169686</v>
      </c>
      <c r="D36" s="344">
        <f t="shared" si="6"/>
        <v>84.416559249822654</v>
      </c>
      <c r="E36" s="344">
        <f t="shared" si="6"/>
        <v>88.086890818019683</v>
      </c>
      <c r="F36" s="344">
        <f t="shared" si="6"/>
        <v>86.063464907372747</v>
      </c>
      <c r="G36" s="344">
        <f t="shared" si="6"/>
        <v>74.422734224133734</v>
      </c>
      <c r="H36" s="344">
        <f t="shared" si="6"/>
        <v>69.184207572026423</v>
      </c>
      <c r="I36" s="344">
        <f t="shared" si="6"/>
        <v>62.686046444090955</v>
      </c>
      <c r="J36" s="344">
        <f t="shared" si="6"/>
        <v>58.778615280905825</v>
      </c>
      <c r="K36" s="344">
        <f t="shared" si="6"/>
        <v>58.584497493210392</v>
      </c>
      <c r="L36" s="344">
        <f t="shared" si="6"/>
        <v>54.97213071226588</v>
      </c>
      <c r="M36" s="344">
        <f t="shared" si="6"/>
        <v>48.836122411789255</v>
      </c>
      <c r="N36" s="344">
        <f t="shared" si="6"/>
        <v>49.677746196368737</v>
      </c>
      <c r="O36" s="344">
        <f t="shared" si="6"/>
        <v>48.506780718545961</v>
      </c>
      <c r="P36" s="344">
        <f t="shared" si="6"/>
        <v>45.65608774184809</v>
      </c>
      <c r="Q36" s="344">
        <f t="shared" si="6"/>
        <v>45.316254286959328</v>
      </c>
      <c r="R36" s="344">
        <f t="shared" si="6"/>
        <v>44.782117550659237</v>
      </c>
      <c r="S36" s="344">
        <f t="shared" si="6"/>
        <v>44.567239448558681</v>
      </c>
      <c r="T36" s="344">
        <f t="shared" si="6"/>
        <v>44.653240672446991</v>
      </c>
      <c r="U36" s="344">
        <f t="shared" si="6"/>
        <v>44.271085391808967</v>
      </c>
      <c r="V36" s="344">
        <f t="shared" si="6"/>
        <v>46.388642436553603</v>
      </c>
      <c r="W36" s="344">
        <f t="shared" si="6"/>
        <v>44.934769899421795</v>
      </c>
      <c r="X36" s="344">
        <f t="shared" si="6"/>
        <v>41.075085611101805</v>
      </c>
      <c r="Y36" s="344">
        <f t="shared" si="6"/>
        <v>39.084281515055153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40.283041412159285</v>
      </c>
      <c r="C37" s="344">
        <f>IF(TEL_ued!C$5=0,"",TEL_ued!C$5/C$5*1000)</f>
        <v>39.893173684900091</v>
      </c>
      <c r="D37" s="344">
        <f>IF(TEL_ued!D$5=0,"",TEL_ued!D$5/D$5*1000)</f>
        <v>41.343159642261227</v>
      </c>
      <c r="E37" s="344">
        <f>IF(TEL_ued!E$5=0,"",TEL_ued!E$5/E$5*1000)</f>
        <v>43.115099834511824</v>
      </c>
      <c r="F37" s="344">
        <f>IF(TEL_ued!F$5=0,"",TEL_ued!F$5/F$5*1000)</f>
        <v>42.147118185032213</v>
      </c>
      <c r="G37" s="344">
        <f>IF(TEL_ued!G$5=0,"",TEL_ued!G$5/G$5*1000)</f>
        <v>36.390260040864582</v>
      </c>
      <c r="H37" s="344">
        <f>IF(TEL_ued!H$5=0,"",TEL_ued!H$5/H$5*1000)</f>
        <v>33.854002519063968</v>
      </c>
      <c r="I37" s="344">
        <f>IF(TEL_ued!I$5=0,"",TEL_ued!I$5/I$5*1000)</f>
        <v>30.70278175374359</v>
      </c>
      <c r="J37" s="344">
        <f>IF(TEL_ued!J$5=0,"",TEL_ued!J$5/J$5*1000)</f>
        <v>28.807968712571338</v>
      </c>
      <c r="K37" s="344">
        <f>IF(TEL_ued!K$5=0,"",TEL_ued!K$5/K$5*1000)</f>
        <v>28.732035065094333</v>
      </c>
      <c r="L37" s="344">
        <f>IF(TEL_ued!L$5=0,"",TEL_ued!L$5/L$5*1000)</f>
        <v>26.926245934295057</v>
      </c>
      <c r="M37" s="344">
        <f>IF(TEL_ued!M$5=0,"",TEL_ued!M$5/M$5*1000)</f>
        <v>23.896733144909529</v>
      </c>
      <c r="N37" s="344">
        <f>IF(TEL_ued!N$5=0,"",TEL_ued!N$5/N$5*1000)</f>
        <v>24.318493938638277</v>
      </c>
      <c r="O37" s="344">
        <f>IF(TEL_ued!O$5=0,"",TEL_ued!O$5/O$5*1000)</f>
        <v>23.721402019001928</v>
      </c>
      <c r="P37" s="344">
        <f>IF(TEL_ued!P$5=0,"",TEL_ued!P$5/P$5*1000)</f>
        <v>22.336659179820007</v>
      </c>
      <c r="Q37" s="344">
        <f>IF(TEL_ued!Q$5=0,"",TEL_ued!Q$5/Q$5*1000)</f>
        <v>22.192344212566471</v>
      </c>
      <c r="R37" s="344">
        <f>IF(TEL_ued!R$5=0,"",TEL_ued!R$5/R$5*1000)</f>
        <v>21.933853871106738</v>
      </c>
      <c r="S37" s="344">
        <f>IF(TEL_ued!S$5=0,"",TEL_ued!S$5/S$5*1000)</f>
        <v>21.805099625874039</v>
      </c>
      <c r="T37" s="344">
        <f>IF(TEL_ued!T$5=0,"",TEL_ued!T$5/T$5*1000)</f>
        <v>21.859614521474807</v>
      </c>
      <c r="U37" s="344">
        <f>IF(TEL_ued!U$5=0,"",TEL_ued!U$5/U$5*1000)</f>
        <v>21.705797596508731</v>
      </c>
      <c r="V37" s="344">
        <f>IF(TEL_ued!V$5=0,"",TEL_ued!V$5/V$5*1000)</f>
        <v>22.684130278947929</v>
      </c>
      <c r="W37" s="344">
        <f>IF(TEL_ued!W$5=0,"",TEL_ued!W$5/W$5*1000)</f>
        <v>21.940571080921444</v>
      </c>
      <c r="X37" s="344">
        <f>IF(TEL_ued!X$5=0,"",TEL_ued!X$5/X$5*1000)</f>
        <v>20.104454611998712</v>
      </c>
      <c r="Y37" s="344">
        <f>IF(TEL_ued!Y$5=0,"",TEL_ued!Y$5/Y$5*1000)</f>
        <v>19.133308364729018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1.8076657715755051</v>
      </c>
      <c r="C38" s="345">
        <f t="shared" si="7"/>
        <v>1.5490545148975079</v>
      </c>
      <c r="D38" s="345">
        <f t="shared" si="7"/>
        <v>1.5529580644037717</v>
      </c>
      <c r="E38" s="345">
        <f t="shared" si="7"/>
        <v>1.6527720277109943</v>
      </c>
      <c r="F38" s="345">
        <f t="shared" si="7"/>
        <v>1.6212022963706301</v>
      </c>
      <c r="G38" s="345">
        <f t="shared" si="7"/>
        <v>1.6453550123548863</v>
      </c>
      <c r="H38" s="345">
        <f t="shared" si="7"/>
        <v>1.5644636671356615</v>
      </c>
      <c r="I38" s="345">
        <f t="shared" si="7"/>
        <v>1.6055474846566786</v>
      </c>
      <c r="J38" s="345">
        <f t="shared" si="7"/>
        <v>1.6338033523396787</v>
      </c>
      <c r="K38" s="345">
        <f t="shared" si="7"/>
        <v>1.6556838846723643</v>
      </c>
      <c r="L38" s="345">
        <f t="shared" si="7"/>
        <v>1.6100807855794634</v>
      </c>
      <c r="M38" s="345">
        <f t="shared" si="7"/>
        <v>1.5713905379937325</v>
      </c>
      <c r="N38" s="345">
        <f t="shared" si="7"/>
        <v>1.6379802803415777</v>
      </c>
      <c r="O38" s="345">
        <f t="shared" si="7"/>
        <v>1.5935432339585689</v>
      </c>
      <c r="P38" s="345">
        <f t="shared" si="7"/>
        <v>1.4575495330903341</v>
      </c>
      <c r="Q38" s="345">
        <f t="shared" si="7"/>
        <v>1.5180996565529716</v>
      </c>
      <c r="R38" s="345">
        <f t="shared" si="7"/>
        <v>1.5300607579893084</v>
      </c>
      <c r="S38" s="345">
        <f t="shared" si="7"/>
        <v>1.4802250909410126</v>
      </c>
      <c r="T38" s="345">
        <f t="shared" si="7"/>
        <v>1.380022843239983</v>
      </c>
      <c r="U38" s="345">
        <f t="shared" si="7"/>
        <v>1.4768296936109169</v>
      </c>
      <c r="V38" s="345">
        <f t="shared" si="7"/>
        <v>1.2643468964896023</v>
      </c>
      <c r="W38" s="345">
        <f t="shared" si="7"/>
        <v>1.3341459201486077</v>
      </c>
      <c r="X38" s="345">
        <f t="shared" si="7"/>
        <v>1.2434212112326595</v>
      </c>
      <c r="Y38" s="345">
        <f t="shared" si="7"/>
        <v>1.2699296671530957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NL: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199.91582115219259</v>
      </c>
      <c r="C5" s="223">
        <v>186.46173688736019</v>
      </c>
      <c r="D5" s="223">
        <v>178.8116079105761</v>
      </c>
      <c r="E5" s="223">
        <v>167.15588993981081</v>
      </c>
      <c r="F5" s="223">
        <v>148.788736027515</v>
      </c>
      <c r="G5" s="223">
        <v>123.8748065348237</v>
      </c>
      <c r="H5" s="223">
        <v>114.37110920034389</v>
      </c>
      <c r="I5" s="223">
        <v>115.2476354256233</v>
      </c>
      <c r="J5" s="223">
        <v>110.8791917454857</v>
      </c>
      <c r="K5" s="223">
        <v>103.5920034393809</v>
      </c>
      <c r="L5" s="223">
        <v>116.580309544282</v>
      </c>
      <c r="M5" s="223">
        <v>103.14522785898529</v>
      </c>
      <c r="N5" s="223">
        <v>103.7137575236457</v>
      </c>
      <c r="O5" s="223">
        <v>104.33955288048151</v>
      </c>
      <c r="P5" s="223">
        <v>87.484264832330183</v>
      </c>
      <c r="Q5" s="223">
        <v>101.03198624247629</v>
      </c>
      <c r="R5" s="223">
        <v>98.61814273430781</v>
      </c>
      <c r="S5" s="223">
        <v>92.674118658641433</v>
      </c>
      <c r="T5" s="223">
        <v>92.906190885640569</v>
      </c>
      <c r="U5" s="223">
        <v>101.66053310404121</v>
      </c>
      <c r="V5" s="223">
        <v>97.54901117798795</v>
      </c>
      <c r="W5" s="223">
        <v>97.416680997420471</v>
      </c>
      <c r="X5" s="223">
        <v>88.920206362854671</v>
      </c>
      <c r="Y5" s="223">
        <v>94.508598452278576</v>
      </c>
      <c r="DA5" s="89" t="s">
        <v>2680</v>
      </c>
    </row>
    <row r="6" spans="1:105" ht="12" customHeight="1" x14ac:dyDescent="0.25">
      <c r="A6" s="55" t="s">
        <v>91</v>
      </c>
      <c r="B6" s="259">
        <v>3.2588803389847039</v>
      </c>
      <c r="C6" s="259">
        <v>3.168370011771017</v>
      </c>
      <c r="D6" s="259">
        <v>3.3956499702927458</v>
      </c>
      <c r="E6" s="259">
        <v>3.2433746913783179</v>
      </c>
      <c r="F6" s="259">
        <v>2.9511045309993138</v>
      </c>
      <c r="G6" s="259">
        <v>2.408040327274934</v>
      </c>
      <c r="H6" s="259">
        <v>2.3322858300760672</v>
      </c>
      <c r="I6" s="259">
        <v>2.29409229278121</v>
      </c>
      <c r="J6" s="259">
        <v>2.1139350757996609</v>
      </c>
      <c r="K6" s="259">
        <v>1.8971432811968849</v>
      </c>
      <c r="L6" s="259">
        <v>2.277290057650049</v>
      </c>
      <c r="M6" s="259">
        <v>2.142113963601469</v>
      </c>
      <c r="N6" s="259">
        <v>2.0698239206401712</v>
      </c>
      <c r="O6" s="259">
        <v>2.2237789254323919</v>
      </c>
      <c r="P6" s="259">
        <v>1.985703863026145</v>
      </c>
      <c r="Q6" s="259">
        <v>2.1167464142166059</v>
      </c>
      <c r="R6" s="259">
        <v>2.032790116023607</v>
      </c>
      <c r="S6" s="259">
        <v>2.055301830844078</v>
      </c>
      <c r="T6" s="259">
        <v>2.1428001692030518</v>
      </c>
      <c r="U6" s="259">
        <v>2.080744059856892</v>
      </c>
      <c r="V6" s="259">
        <v>2.5540958456777059</v>
      </c>
      <c r="W6" s="259">
        <v>2.6003588836931781</v>
      </c>
      <c r="X6" s="259">
        <v>2.2549960631849868</v>
      </c>
      <c r="Y6" s="259">
        <v>2.3130037184949779</v>
      </c>
      <c r="DA6" s="67" t="s">
        <v>2697</v>
      </c>
    </row>
    <row r="7" spans="1:105" ht="12" customHeight="1" x14ac:dyDescent="0.25">
      <c r="A7" s="173" t="s">
        <v>92</v>
      </c>
      <c r="B7" s="224">
        <v>2.673953098654116</v>
      </c>
      <c r="C7" s="224">
        <v>2.5996882147864762</v>
      </c>
      <c r="D7" s="224">
        <v>2.7861743345991759</v>
      </c>
      <c r="E7" s="224">
        <v>2.6612305160027221</v>
      </c>
      <c r="F7" s="224">
        <v>2.4214191023584122</v>
      </c>
      <c r="G7" s="224">
        <v>1.975827960840971</v>
      </c>
      <c r="H7" s="224">
        <v>1.9136704246777989</v>
      </c>
      <c r="I7" s="224">
        <v>1.882332137666634</v>
      </c>
      <c r="J7" s="224">
        <v>1.7345108314253621</v>
      </c>
      <c r="K7" s="224">
        <v>1.5566303845718039</v>
      </c>
      <c r="L7" s="224">
        <v>1.868545688328245</v>
      </c>
      <c r="M7" s="224">
        <v>1.7576319701345391</v>
      </c>
      <c r="N7" s="224">
        <v>1.6983170630893709</v>
      </c>
      <c r="O7" s="224">
        <v>1.8246391183035009</v>
      </c>
      <c r="P7" s="224">
        <v>1.629295477354785</v>
      </c>
      <c r="Q7" s="224">
        <v>1.736817570639267</v>
      </c>
      <c r="R7" s="224">
        <v>1.6679303516091131</v>
      </c>
      <c r="S7" s="224">
        <v>1.6864015022310379</v>
      </c>
      <c r="T7" s="224">
        <v>1.7581950106281461</v>
      </c>
      <c r="U7" s="224">
        <v>1.7072771773184761</v>
      </c>
      <c r="V7" s="224">
        <v>2.0956683861970919</v>
      </c>
      <c r="W7" s="224">
        <v>2.133627802004658</v>
      </c>
      <c r="X7" s="224">
        <v>1.8502531800492199</v>
      </c>
      <c r="Y7" s="224">
        <v>1.8978492049189559</v>
      </c>
      <c r="DA7" s="177" t="s">
        <v>2698</v>
      </c>
    </row>
    <row r="8" spans="1:105" ht="12" customHeight="1" x14ac:dyDescent="0.25">
      <c r="A8" s="173" t="s">
        <v>93</v>
      </c>
      <c r="B8" s="224">
        <v>1.9219037896576461</v>
      </c>
      <c r="C8" s="224">
        <v>1.86852590437778</v>
      </c>
      <c r="D8" s="224">
        <v>2.0025628029931579</v>
      </c>
      <c r="E8" s="224">
        <v>1.912759433376956</v>
      </c>
      <c r="F8" s="224">
        <v>1.740394979820109</v>
      </c>
      <c r="G8" s="224">
        <v>1.4201263468544481</v>
      </c>
      <c r="H8" s="224">
        <v>1.3754506177371679</v>
      </c>
      <c r="I8" s="224">
        <v>1.352926223947893</v>
      </c>
      <c r="J8" s="224">
        <v>1.2466796600869789</v>
      </c>
      <c r="K8" s="224">
        <v>1.1188280889109841</v>
      </c>
      <c r="L8" s="224">
        <v>1.343017213485926</v>
      </c>
      <c r="M8" s="224">
        <v>1.2632979785342</v>
      </c>
      <c r="N8" s="224">
        <v>1.2206653890954859</v>
      </c>
      <c r="O8" s="224">
        <v>1.311459366280642</v>
      </c>
      <c r="P8" s="224">
        <v>1.1710561243487521</v>
      </c>
      <c r="Q8" s="224">
        <v>1.248337628896973</v>
      </c>
      <c r="R8" s="224">
        <v>1.1988249402190501</v>
      </c>
      <c r="S8" s="224">
        <v>1.212101079728559</v>
      </c>
      <c r="T8" s="224">
        <v>1.2637026638889799</v>
      </c>
      <c r="U8" s="224">
        <v>1.227105471197655</v>
      </c>
      <c r="V8" s="224">
        <v>1.5062616525791599</v>
      </c>
      <c r="W8" s="224">
        <v>1.533544982690848</v>
      </c>
      <c r="X8" s="224">
        <v>1.3298694731603771</v>
      </c>
      <c r="Y8" s="224">
        <v>1.3640791160354999</v>
      </c>
      <c r="DA8" s="177" t="s">
        <v>2699</v>
      </c>
    </row>
    <row r="9" spans="1:105" ht="12" customHeight="1" x14ac:dyDescent="0.25">
      <c r="A9" s="173" t="s">
        <v>94</v>
      </c>
      <c r="B9" s="224">
        <v>3.7602465449823508</v>
      </c>
      <c r="C9" s="224">
        <v>3.655811552043482</v>
      </c>
      <c r="D9" s="224">
        <v>3.918057658030091</v>
      </c>
      <c r="E9" s="224">
        <v>3.742355413128827</v>
      </c>
      <c r="F9" s="224">
        <v>3.4051206126915159</v>
      </c>
      <c r="G9" s="224">
        <v>2.7785080699326161</v>
      </c>
      <c r="H9" s="224">
        <v>2.6910990347031549</v>
      </c>
      <c r="I9" s="224">
        <v>2.647029568593704</v>
      </c>
      <c r="J9" s="224">
        <v>2.4391558566919151</v>
      </c>
      <c r="K9" s="224">
        <v>2.1890114783040979</v>
      </c>
      <c r="L9" s="224">
        <v>2.6276423742115949</v>
      </c>
      <c r="M9" s="224">
        <v>2.4716699580016961</v>
      </c>
      <c r="N9" s="224">
        <v>2.3882583699694289</v>
      </c>
      <c r="O9" s="224">
        <v>2.565898760114298</v>
      </c>
      <c r="P9" s="224">
        <v>2.291196765030167</v>
      </c>
      <c r="Q9" s="224">
        <v>2.4423997087114691</v>
      </c>
      <c r="R9" s="224">
        <v>2.3455270569503162</v>
      </c>
      <c r="S9" s="224">
        <v>2.3715021125123972</v>
      </c>
      <c r="T9" s="224">
        <v>2.4724617336958299</v>
      </c>
      <c r="U9" s="224">
        <v>2.4008585306041059</v>
      </c>
      <c r="V9" s="224">
        <v>2.9470336680896598</v>
      </c>
      <c r="W9" s="224">
        <v>3.0004140965690511</v>
      </c>
      <c r="X9" s="224">
        <v>2.6019185344442159</v>
      </c>
      <c r="Y9" s="224">
        <v>2.668850444417282</v>
      </c>
      <c r="DA9" s="177" t="s">
        <v>2700</v>
      </c>
    </row>
    <row r="10" spans="1:105" ht="12" customHeight="1" x14ac:dyDescent="0.25">
      <c r="A10" s="56" t="s">
        <v>95</v>
      </c>
      <c r="B10" s="260">
        <v>23.649855355208519</v>
      </c>
      <c r="C10" s="260">
        <v>20.979876942839141</v>
      </c>
      <c r="D10" s="260">
        <v>19.279998891591909</v>
      </c>
      <c r="E10" s="260">
        <v>18.236112209422199</v>
      </c>
      <c r="F10" s="260">
        <v>16.049098951243462</v>
      </c>
      <c r="G10" s="260">
        <v>13.439331510348159</v>
      </c>
      <c r="H10" s="260">
        <v>12.0495506249976</v>
      </c>
      <c r="I10" s="260">
        <v>12.384039822320499</v>
      </c>
      <c r="J10" s="260">
        <v>12.17480475140399</v>
      </c>
      <c r="K10" s="260">
        <v>11.5905386422556</v>
      </c>
      <c r="L10" s="260">
        <v>12.595461430963169</v>
      </c>
      <c r="M10" s="260">
        <v>10.795174943744311</v>
      </c>
      <c r="N10" s="260">
        <v>11.18696516039989</v>
      </c>
      <c r="O10" s="260">
        <v>10.874030415672809</v>
      </c>
      <c r="P10" s="260">
        <v>8.6769057759196322</v>
      </c>
      <c r="Q10" s="260">
        <v>10.480423314736569</v>
      </c>
      <c r="R10" s="260">
        <v>10.31196751722603</v>
      </c>
      <c r="S10" s="260">
        <v>9.3109144848499614</v>
      </c>
      <c r="T10" s="260">
        <v>9.0182491333641099</v>
      </c>
      <c r="U10" s="260">
        <v>10.585202962236361</v>
      </c>
      <c r="V10" s="260">
        <v>8.7450585361746462</v>
      </c>
      <c r="W10" s="260">
        <v>8.7673948659210001</v>
      </c>
      <c r="X10" s="260">
        <v>8.0622466999297266</v>
      </c>
      <c r="Y10" s="260">
        <v>8.7468480544632605</v>
      </c>
      <c r="DA10" s="68" t="s">
        <v>2701</v>
      </c>
    </row>
    <row r="11" spans="1:105" ht="12" customHeight="1" x14ac:dyDescent="0.25">
      <c r="A11" s="37" t="s">
        <v>159</v>
      </c>
      <c r="B11" s="226">
        <v>0.32028850983635793</v>
      </c>
      <c r="C11" s="226">
        <v>0.17546020042050689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2.834470493875712E-3</v>
      </c>
      <c r="R11" s="226">
        <v>1.5870880707190001E-4</v>
      </c>
      <c r="S11" s="226">
        <v>1.5492369574876021E-4</v>
      </c>
      <c r="T11" s="226">
        <v>3.4749851685672239E-3</v>
      </c>
      <c r="U11" s="226">
        <v>3.2470703621972338E-4</v>
      </c>
      <c r="V11" s="226">
        <v>9.7964048350624375E-3</v>
      </c>
      <c r="W11" s="226">
        <v>1.4108551743219661E-4</v>
      </c>
      <c r="X11" s="226">
        <v>1.5452329202522041E-4</v>
      </c>
      <c r="Y11" s="226">
        <v>0</v>
      </c>
      <c r="DA11" s="69" t="s">
        <v>2702</v>
      </c>
    </row>
    <row r="12" spans="1:105" ht="12" customHeight="1" x14ac:dyDescent="0.25">
      <c r="A12" s="37" t="s">
        <v>35</v>
      </c>
      <c r="B12" s="226">
        <v>22.920666550014211</v>
      </c>
      <c r="C12" s="226">
        <v>20.301985076136411</v>
      </c>
      <c r="D12" s="226">
        <v>18.595865719492721</v>
      </c>
      <c r="E12" s="226">
        <v>17.60496429817378</v>
      </c>
      <c r="F12" s="226">
        <v>15.4419870245592</v>
      </c>
      <c r="G12" s="226">
        <v>12.958875426699841</v>
      </c>
      <c r="H12" s="226">
        <v>11.51509435506734</v>
      </c>
      <c r="I12" s="226">
        <v>11.9040345106106</v>
      </c>
      <c r="J12" s="226">
        <v>11.778066202614649</v>
      </c>
      <c r="K12" s="226">
        <v>11.267878380563211</v>
      </c>
      <c r="L12" s="226">
        <v>12.132577650701011</v>
      </c>
      <c r="M12" s="226">
        <v>10.28642665024068</v>
      </c>
      <c r="N12" s="226">
        <v>10.75985838059362</v>
      </c>
      <c r="O12" s="226">
        <v>10.33202992276099</v>
      </c>
      <c r="P12" s="226">
        <v>8.0758924436667989</v>
      </c>
      <c r="Q12" s="226">
        <v>9.9563138156129281</v>
      </c>
      <c r="R12" s="226">
        <v>9.8298944806765807</v>
      </c>
      <c r="S12" s="226">
        <v>8.7234821911451323</v>
      </c>
      <c r="T12" s="226">
        <v>8.3076929385241911</v>
      </c>
      <c r="U12" s="226">
        <v>10.086090547436569</v>
      </c>
      <c r="V12" s="226">
        <v>7.5493002923649337</v>
      </c>
      <c r="W12" s="226">
        <v>7.5660635860951242</v>
      </c>
      <c r="X12" s="226">
        <v>7.0713206435401403</v>
      </c>
      <c r="Y12" s="226">
        <v>7.8164103807836094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2705</v>
      </c>
    </row>
    <row r="15" spans="1:105" ht="12" customHeight="1" x14ac:dyDescent="0.25">
      <c r="A15" s="37" t="s">
        <v>40</v>
      </c>
      <c r="B15" s="226">
        <v>0.40890029535794431</v>
      </c>
      <c r="C15" s="226">
        <v>0.50243166628222058</v>
      </c>
      <c r="D15" s="226">
        <v>0.68413317209918467</v>
      </c>
      <c r="E15" s="226">
        <v>0.63114791124841818</v>
      </c>
      <c r="F15" s="226">
        <v>0.60711192668425673</v>
      </c>
      <c r="G15" s="226">
        <v>0.48045608364831982</v>
      </c>
      <c r="H15" s="226">
        <v>0.53445626993026063</v>
      </c>
      <c r="I15" s="226">
        <v>0.48000531170989907</v>
      </c>
      <c r="J15" s="226">
        <v>0.39673854878934361</v>
      </c>
      <c r="K15" s="226">
        <v>0.32266026169239143</v>
      </c>
      <c r="L15" s="226">
        <v>0.46288378026216798</v>
      </c>
      <c r="M15" s="226">
        <v>0.50874829350363504</v>
      </c>
      <c r="N15" s="226">
        <v>0.42710677980627182</v>
      </c>
      <c r="O15" s="226">
        <v>0.5420004929118214</v>
      </c>
      <c r="P15" s="226">
        <v>0.60101333225283382</v>
      </c>
      <c r="Q15" s="226">
        <v>0.52127502862976371</v>
      </c>
      <c r="R15" s="226">
        <v>0.48191432774238141</v>
      </c>
      <c r="S15" s="226">
        <v>0.58727737000908031</v>
      </c>
      <c r="T15" s="226">
        <v>0.70708120967135113</v>
      </c>
      <c r="U15" s="226">
        <v>0.49878770776356779</v>
      </c>
      <c r="V15" s="226">
        <v>1.18596183897465</v>
      </c>
      <c r="W15" s="226">
        <v>1.2011901943084431</v>
      </c>
      <c r="X15" s="226">
        <v>0.99077153309756072</v>
      </c>
      <c r="Y15" s="226">
        <v>0.93043767367965047</v>
      </c>
      <c r="DA15" s="69" t="s">
        <v>2706</v>
      </c>
    </row>
    <row r="16" spans="1:105" ht="12" customHeight="1" x14ac:dyDescent="0.25">
      <c r="A16" s="57" t="s">
        <v>2707</v>
      </c>
      <c r="B16" s="261">
        <v>10.652901596450249</v>
      </c>
      <c r="C16" s="261">
        <v>9.905581452375138</v>
      </c>
      <c r="D16" s="261">
        <v>9.1360609234262551</v>
      </c>
      <c r="E16" s="261">
        <v>8.4238333562414756</v>
      </c>
      <c r="F16" s="261">
        <v>7.4386873154596467</v>
      </c>
      <c r="G16" s="261">
        <v>6.2452323254455981</v>
      </c>
      <c r="H16" s="261">
        <v>5.6703775749485912</v>
      </c>
      <c r="I16" s="261">
        <v>5.7570523023421627</v>
      </c>
      <c r="J16" s="261">
        <v>5.6273870209406276</v>
      </c>
      <c r="K16" s="261">
        <v>5.3318924966062431</v>
      </c>
      <c r="L16" s="261">
        <v>5.8700421170922263</v>
      </c>
      <c r="M16" s="261">
        <v>5.0718725235032656</v>
      </c>
      <c r="N16" s="261">
        <v>5.1685514924836982</v>
      </c>
      <c r="O16" s="261">
        <v>5.0640046135839958</v>
      </c>
      <c r="P16" s="261">
        <v>4.144791700186822</v>
      </c>
      <c r="Q16" s="261">
        <v>4.9569758632811141</v>
      </c>
      <c r="R16" s="261">
        <v>4.871205993757143</v>
      </c>
      <c r="S16" s="261">
        <v>4.4373953300954696</v>
      </c>
      <c r="T16" s="261">
        <v>4.3823216001763736</v>
      </c>
      <c r="U16" s="261">
        <v>5.0470298230768238</v>
      </c>
      <c r="V16" s="261">
        <v>4.3019832827089202</v>
      </c>
      <c r="W16" s="261">
        <v>4.2280951328557332</v>
      </c>
      <c r="X16" s="261">
        <v>4.0037038963390668</v>
      </c>
      <c r="Y16" s="261">
        <v>4.3397375143880774</v>
      </c>
      <c r="DA16" s="70" t="s">
        <v>2708</v>
      </c>
    </row>
    <row r="17" spans="1:105" ht="12" customHeight="1" x14ac:dyDescent="0.25">
      <c r="A17" s="46" t="s">
        <v>28</v>
      </c>
      <c r="B17" s="229">
        <v>5.7359394594357252E-2</v>
      </c>
      <c r="C17" s="229">
        <v>5.6067403270029348E-2</v>
      </c>
      <c r="D17" s="229">
        <v>0.11295939647886501</v>
      </c>
      <c r="E17" s="229">
        <v>5.729893812988851E-2</v>
      </c>
      <c r="F17" s="229">
        <v>0</v>
      </c>
      <c r="G17" s="229">
        <v>0.1143917095602402</v>
      </c>
      <c r="H17" s="229">
        <v>5.6965538458876377E-2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8.8090160062294295E-2</v>
      </c>
      <c r="M19" s="229">
        <v>8.8119524789121925E-2</v>
      </c>
      <c r="N19" s="229">
        <v>0</v>
      </c>
      <c r="O19" s="229">
        <v>0</v>
      </c>
      <c r="P19" s="229">
        <v>0</v>
      </c>
      <c r="Q19" s="229">
        <v>1.3598977201207301E-2</v>
      </c>
      <c r="R19" s="229">
        <v>3.4654409006669322E-2</v>
      </c>
      <c r="S19" s="229">
        <v>3.3002745007731447E-2</v>
      </c>
      <c r="T19" s="229">
        <v>1.7235136685641791E-2</v>
      </c>
      <c r="U19" s="229">
        <v>3.9240015583804719E-3</v>
      </c>
      <c r="V19" s="229">
        <v>2.0688283968091199E-2</v>
      </c>
      <c r="W19" s="229">
        <v>2.5232696955785689E-2</v>
      </c>
      <c r="X19" s="229">
        <v>1.9007868855828801E-2</v>
      </c>
      <c r="Y19" s="229">
        <v>4.7342948424864043E-2</v>
      </c>
      <c r="DA19" s="73" t="s">
        <v>2711</v>
      </c>
    </row>
    <row r="20" spans="1:105" ht="12" customHeight="1" x14ac:dyDescent="0.25">
      <c r="A20" s="46" t="s">
        <v>159</v>
      </c>
      <c r="B20" s="229">
        <v>0.14249320055125181</v>
      </c>
      <c r="C20" s="229">
        <v>6.8414754805501812E-2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1.279080299502376E-3</v>
      </c>
      <c r="R20" s="229">
        <v>7.0959543111266649E-5</v>
      </c>
      <c r="S20" s="229">
        <v>7.1292062920684133E-5</v>
      </c>
      <c r="T20" s="229">
        <v>1.5570269797960141E-3</v>
      </c>
      <c r="U20" s="229">
        <v>1.4045603937397211E-4</v>
      </c>
      <c r="V20" s="229">
        <v>4.6878752193757461E-3</v>
      </c>
      <c r="W20" s="229">
        <v>7.2547858560581782E-5</v>
      </c>
      <c r="X20" s="229">
        <v>7.0215522542962721E-5</v>
      </c>
      <c r="Y20" s="229">
        <v>0</v>
      </c>
      <c r="DA20" s="73" t="s">
        <v>2712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2713</v>
      </c>
    </row>
    <row r="22" spans="1:105" ht="12" customHeight="1" x14ac:dyDescent="0.25">
      <c r="A22" s="46" t="s">
        <v>33</v>
      </c>
      <c r="B22" s="229">
        <v>0.19484038614271201</v>
      </c>
      <c r="C22" s="229">
        <v>9.7420193071404523E-2</v>
      </c>
      <c r="D22" s="229">
        <v>9.7420193071470512E-2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10.19717859110286</v>
      </c>
      <c r="C23" s="229">
        <v>7.9160705830727851</v>
      </c>
      <c r="D23" s="229">
        <v>7.73898913406037</v>
      </c>
      <c r="E23" s="229">
        <v>8.090768220067428</v>
      </c>
      <c r="F23" s="229">
        <v>7.140315596503978</v>
      </c>
      <c r="G23" s="229">
        <v>5.834731076488203</v>
      </c>
      <c r="H23" s="229">
        <v>5.165858526724203</v>
      </c>
      <c r="I23" s="229">
        <v>5.4654671220618161</v>
      </c>
      <c r="J23" s="229">
        <v>5.3403180624408302</v>
      </c>
      <c r="K23" s="229">
        <v>5.0448235381066064</v>
      </c>
      <c r="L23" s="229">
        <v>5.4338529744711153</v>
      </c>
      <c r="M23" s="229">
        <v>4.696684040213932</v>
      </c>
      <c r="N23" s="229">
        <v>5.0510158034828034</v>
      </c>
      <c r="O23" s="229">
        <v>4.9645500863775078</v>
      </c>
      <c r="P23" s="229">
        <v>3.7627925735987282</v>
      </c>
      <c r="Q23" s="229">
        <v>4.4928761420270549</v>
      </c>
      <c r="R23" s="229">
        <v>4.3949975685014877</v>
      </c>
      <c r="S23" s="229">
        <v>4.0143313019536153</v>
      </c>
      <c r="T23" s="229">
        <v>3.722404965105611</v>
      </c>
      <c r="U23" s="229">
        <v>4.3628630520392431</v>
      </c>
      <c r="V23" s="229">
        <v>3.6125679124180521</v>
      </c>
      <c r="W23" s="229">
        <v>3.8905602849576009</v>
      </c>
      <c r="X23" s="229">
        <v>3.213214445198151</v>
      </c>
      <c r="Y23" s="229">
        <v>3.4566005924816099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2717</v>
      </c>
    </row>
    <row r="26" spans="1:105" ht="12" customHeight="1" x14ac:dyDescent="0.25">
      <c r="A26" s="46" t="s">
        <v>39</v>
      </c>
      <c r="B26" s="229">
        <v>6.1030024059068662E-2</v>
      </c>
      <c r="C26" s="229">
        <v>1.767608518155416</v>
      </c>
      <c r="D26" s="229">
        <v>1.18669219981555</v>
      </c>
      <c r="E26" s="229">
        <v>0.27576619804416019</v>
      </c>
      <c r="F26" s="229">
        <v>0.29837171895566889</v>
      </c>
      <c r="G26" s="229">
        <v>0.29610953939715451</v>
      </c>
      <c r="H26" s="229">
        <v>0.44755350976551139</v>
      </c>
      <c r="I26" s="229">
        <v>0.29158518028034691</v>
      </c>
      <c r="J26" s="229">
        <v>0.2870689584997983</v>
      </c>
      <c r="K26" s="229">
        <v>0.28706895849963721</v>
      </c>
      <c r="L26" s="229">
        <v>0.34809898255881661</v>
      </c>
      <c r="M26" s="229">
        <v>0.28706895850021252</v>
      </c>
      <c r="N26" s="229">
        <v>0.11753568900089589</v>
      </c>
      <c r="O26" s="229">
        <v>9.9454527206487758E-2</v>
      </c>
      <c r="P26" s="229">
        <v>0.38199912658809387</v>
      </c>
      <c r="Q26" s="229">
        <v>0.44922166375334971</v>
      </c>
      <c r="R26" s="229">
        <v>0.4414830567058749</v>
      </c>
      <c r="S26" s="229">
        <v>0.38998999107120191</v>
      </c>
      <c r="T26" s="229">
        <v>0.64112447140532525</v>
      </c>
      <c r="U26" s="229">
        <v>0.68010231343982608</v>
      </c>
      <c r="V26" s="229">
        <v>0.66403921110340092</v>
      </c>
      <c r="W26" s="229">
        <v>0.31222960308378572</v>
      </c>
      <c r="X26" s="229">
        <v>0.77141136676254363</v>
      </c>
      <c r="Y26" s="229">
        <v>0.83579397348160234</v>
      </c>
      <c r="DA26" s="73" t="s">
        <v>2718</v>
      </c>
    </row>
    <row r="27" spans="1:105" ht="12" customHeight="1" x14ac:dyDescent="0.25">
      <c r="A27" s="57" t="s">
        <v>2719</v>
      </c>
      <c r="B27" s="261">
        <v>90.549663569827132</v>
      </c>
      <c r="C27" s="261">
        <v>84.197442345188676</v>
      </c>
      <c r="D27" s="261">
        <v>77.656517849123148</v>
      </c>
      <c r="E27" s="261">
        <v>71.602583528052577</v>
      </c>
      <c r="F27" s="261">
        <v>63.228842181407018</v>
      </c>
      <c r="G27" s="261">
        <v>53.084474766287592</v>
      </c>
      <c r="H27" s="261">
        <v>48.198209387063017</v>
      </c>
      <c r="I27" s="261">
        <v>48.934944569908403</v>
      </c>
      <c r="J27" s="261">
        <v>47.832789677995358</v>
      </c>
      <c r="K27" s="261">
        <v>45.321086221153067</v>
      </c>
      <c r="L27" s="261">
        <v>49.895357995283938</v>
      </c>
      <c r="M27" s="261">
        <v>43.110916449777783</v>
      </c>
      <c r="N27" s="261">
        <v>43.932687686111443</v>
      </c>
      <c r="O27" s="261">
        <v>43.044039215463968</v>
      </c>
      <c r="P27" s="261">
        <v>35.230729451587997</v>
      </c>
      <c r="Q27" s="261">
        <v>42.134294837889477</v>
      </c>
      <c r="R27" s="261">
        <v>41.405250946935709</v>
      </c>
      <c r="S27" s="261">
        <v>37.717860305811499</v>
      </c>
      <c r="T27" s="261">
        <v>37.24973360149918</v>
      </c>
      <c r="U27" s="261">
        <v>42.899753496153011</v>
      </c>
      <c r="V27" s="261">
        <v>36.566857903025827</v>
      </c>
      <c r="W27" s="261">
        <v>35.938808629273723</v>
      </c>
      <c r="X27" s="261">
        <v>34.031483118882079</v>
      </c>
      <c r="Y27" s="261">
        <v>36.887768872298651</v>
      </c>
      <c r="DA27" s="70" t="s">
        <v>2720</v>
      </c>
    </row>
    <row r="28" spans="1:105" ht="12" customHeight="1" x14ac:dyDescent="0.25">
      <c r="A28" s="46" t="s">
        <v>28</v>
      </c>
      <c r="B28" s="229">
        <v>0.4875548540520368</v>
      </c>
      <c r="C28" s="229">
        <v>0.47657292779524951</v>
      </c>
      <c r="D28" s="229">
        <v>0.96015487007035183</v>
      </c>
      <c r="E28" s="229">
        <v>0.4870409741040525</v>
      </c>
      <c r="F28" s="229">
        <v>0</v>
      </c>
      <c r="G28" s="229">
        <v>0.97232953126204158</v>
      </c>
      <c r="H28" s="229">
        <v>0.48420707690044928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0.74876636052950185</v>
      </c>
      <c r="M30" s="229">
        <v>0.74901596070753662</v>
      </c>
      <c r="N30" s="229">
        <v>0</v>
      </c>
      <c r="O30" s="229">
        <v>0</v>
      </c>
      <c r="P30" s="229">
        <v>0</v>
      </c>
      <c r="Q30" s="229">
        <v>0.1155913062102621</v>
      </c>
      <c r="R30" s="229">
        <v>0.29456247655668932</v>
      </c>
      <c r="S30" s="229">
        <v>0.28052333256571738</v>
      </c>
      <c r="T30" s="229">
        <v>0.14649866182795529</v>
      </c>
      <c r="U30" s="229">
        <v>3.3354013246234007E-2</v>
      </c>
      <c r="V30" s="229">
        <v>0.1758504137287753</v>
      </c>
      <c r="W30" s="229">
        <v>0.21447792412417829</v>
      </c>
      <c r="X30" s="229">
        <v>0.1615668852745448</v>
      </c>
      <c r="Y30" s="229">
        <v>0.40241506161134438</v>
      </c>
      <c r="DA30" s="73" t="s">
        <v>2723</v>
      </c>
    </row>
    <row r="31" spans="1:105" ht="12" customHeight="1" x14ac:dyDescent="0.25">
      <c r="A31" s="46" t="s">
        <v>159</v>
      </c>
      <c r="B31" s="229">
        <v>1.2111922046856409</v>
      </c>
      <c r="C31" s="229">
        <v>0.58152541584676543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1.0872182545770199E-2</v>
      </c>
      <c r="R31" s="229">
        <v>6.0315611644576664E-4</v>
      </c>
      <c r="S31" s="229">
        <v>6.0598253482581528E-4</v>
      </c>
      <c r="T31" s="229">
        <v>1.323472932826612E-2</v>
      </c>
      <c r="U31" s="229">
        <v>1.193876334678763E-3</v>
      </c>
      <c r="V31" s="229">
        <v>3.9846939364693863E-2</v>
      </c>
      <c r="W31" s="229">
        <v>6.1665679776494507E-4</v>
      </c>
      <c r="X31" s="229">
        <v>5.9683194161518321E-4</v>
      </c>
      <c r="Y31" s="229">
        <v>0</v>
      </c>
      <c r="DA31" s="73" t="s">
        <v>2724</v>
      </c>
    </row>
    <row r="32" spans="1:105" ht="12" customHeight="1" x14ac:dyDescent="0.25">
      <c r="A32" s="46" t="s">
        <v>32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2725</v>
      </c>
    </row>
    <row r="33" spans="1:105" ht="12" customHeight="1" x14ac:dyDescent="0.25">
      <c r="A33" s="46" t="s">
        <v>33</v>
      </c>
      <c r="B33" s="229">
        <v>1.6561432822130531</v>
      </c>
      <c r="C33" s="229">
        <v>0.82807164110693854</v>
      </c>
      <c r="D33" s="229">
        <v>0.82807164110749942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86.676018024374315</v>
      </c>
      <c r="C34" s="229">
        <v>67.286599956118678</v>
      </c>
      <c r="D34" s="229">
        <v>65.78140763951312</v>
      </c>
      <c r="E34" s="229">
        <v>68.771529870573161</v>
      </c>
      <c r="F34" s="229">
        <v>60.692682570283843</v>
      </c>
      <c r="G34" s="229">
        <v>49.595214150149737</v>
      </c>
      <c r="H34" s="229">
        <v>43.909797477155728</v>
      </c>
      <c r="I34" s="229">
        <v>46.456470537525448</v>
      </c>
      <c r="J34" s="229">
        <v>45.39270353074707</v>
      </c>
      <c r="K34" s="229">
        <v>42.881000073906158</v>
      </c>
      <c r="L34" s="229">
        <v>46.187750283004497</v>
      </c>
      <c r="M34" s="229">
        <v>39.92181434181844</v>
      </c>
      <c r="N34" s="229">
        <v>42.933634329603827</v>
      </c>
      <c r="O34" s="229">
        <v>42.19867573420882</v>
      </c>
      <c r="P34" s="229">
        <v>31.983736875589202</v>
      </c>
      <c r="Q34" s="229">
        <v>38.189447207229982</v>
      </c>
      <c r="R34" s="229">
        <v>37.357479332262642</v>
      </c>
      <c r="S34" s="229">
        <v>34.121816066605739</v>
      </c>
      <c r="T34" s="229">
        <v>31.64044220339769</v>
      </c>
      <c r="U34" s="229">
        <v>37.084335942333567</v>
      </c>
      <c r="V34" s="229">
        <v>30.706827255553449</v>
      </c>
      <c r="W34" s="229">
        <v>33.069762422139597</v>
      </c>
      <c r="X34" s="229">
        <v>27.3123227841843</v>
      </c>
      <c r="Y34" s="229">
        <v>29.38110503609369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2729</v>
      </c>
    </row>
    <row r="37" spans="1:105" ht="12" customHeight="1" x14ac:dyDescent="0.25">
      <c r="A37" s="46" t="s">
        <v>39</v>
      </c>
      <c r="B37" s="229">
        <v>0.5187552045020839</v>
      </c>
      <c r="C37" s="229">
        <v>15.024672404321031</v>
      </c>
      <c r="D37" s="229">
        <v>10.086883698432169</v>
      </c>
      <c r="E37" s="229">
        <v>2.3440126833753618</v>
      </c>
      <c r="F37" s="229">
        <v>2.5361596111231859</v>
      </c>
      <c r="G37" s="229">
        <v>2.5169310848758131</v>
      </c>
      <c r="H37" s="229">
        <v>3.804204833006847</v>
      </c>
      <c r="I37" s="229">
        <v>2.4784740323829482</v>
      </c>
      <c r="J37" s="229">
        <v>2.440086147248286</v>
      </c>
      <c r="K37" s="229">
        <v>2.440086147246916</v>
      </c>
      <c r="L37" s="229">
        <v>2.9588413517499421</v>
      </c>
      <c r="M37" s="229">
        <v>2.4400861472518081</v>
      </c>
      <c r="N37" s="229">
        <v>0.99905335650761495</v>
      </c>
      <c r="O37" s="229">
        <v>0.84536348125514593</v>
      </c>
      <c r="P37" s="229">
        <v>3.246992575998799</v>
      </c>
      <c r="Q37" s="229">
        <v>3.818384141903473</v>
      </c>
      <c r="R37" s="229">
        <v>3.7526059819999369</v>
      </c>
      <c r="S37" s="229">
        <v>3.3149149241052172</v>
      </c>
      <c r="T37" s="229">
        <v>5.4495580069452663</v>
      </c>
      <c r="U37" s="229">
        <v>5.7808696642385211</v>
      </c>
      <c r="V37" s="229">
        <v>5.6443332943789093</v>
      </c>
      <c r="W37" s="229">
        <v>2.653951626212177</v>
      </c>
      <c r="X37" s="229">
        <v>6.556996617481623</v>
      </c>
      <c r="Y37" s="229">
        <v>7.1042487745936196</v>
      </c>
      <c r="DA37" s="73" t="s">
        <v>2730</v>
      </c>
    </row>
    <row r="38" spans="1:105" ht="12" customHeight="1" x14ac:dyDescent="0.25">
      <c r="A38" s="57" t="s">
        <v>2731</v>
      </c>
      <c r="B38" s="261">
        <v>11.86566687527764</v>
      </c>
      <c r="C38" s="261">
        <v>11.536116453114991</v>
      </c>
      <c r="D38" s="261">
        <v>12.363648609783841</v>
      </c>
      <c r="E38" s="261">
        <v>11.80921041476207</v>
      </c>
      <c r="F38" s="261">
        <v>10.745047266715449</v>
      </c>
      <c r="G38" s="261">
        <v>8.7677365762318065</v>
      </c>
      <c r="H38" s="261">
        <v>8.491912509507733</v>
      </c>
      <c r="I38" s="261">
        <v>8.3528488608956888</v>
      </c>
      <c r="J38" s="261">
        <v>7.6968918144500451</v>
      </c>
      <c r="K38" s="261">
        <v>6.9075473315373781</v>
      </c>
      <c r="L38" s="261">
        <v>8.2916714919565866</v>
      </c>
      <c r="M38" s="261">
        <v>7.7994918674720148</v>
      </c>
      <c r="N38" s="261">
        <v>7.5362819674590851</v>
      </c>
      <c r="O38" s="261">
        <v>8.096836087471786</v>
      </c>
      <c r="P38" s="261">
        <v>7.2299986807618613</v>
      </c>
      <c r="Q38" s="261">
        <v>7.7071279697117454</v>
      </c>
      <c r="R38" s="261">
        <v>7.4014409352654429</v>
      </c>
      <c r="S38" s="261">
        <v>7.4834066661502314</v>
      </c>
      <c r="T38" s="261">
        <v>7.8019903596623976</v>
      </c>
      <c r="U38" s="261">
        <v>7.5760424743507331</v>
      </c>
      <c r="V38" s="261">
        <v>9.2995284637495956</v>
      </c>
      <c r="W38" s="261">
        <v>9.4679733713956704</v>
      </c>
      <c r="X38" s="261">
        <v>8.2104984864684134</v>
      </c>
      <c r="Y38" s="261">
        <v>8.4217058468278676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47.228548822633485</v>
      </c>
      <c r="C39" s="261">
        <f t="shared" si="0"/>
        <v>44.317054007921939</v>
      </c>
      <c r="D39" s="261">
        <f t="shared" si="0"/>
        <v>43.735997338318427</v>
      </c>
      <c r="E39" s="261">
        <f t="shared" si="0"/>
        <v>41.190946365697641</v>
      </c>
      <c r="F39" s="261">
        <f t="shared" si="0"/>
        <v>36.866040235400746</v>
      </c>
      <c r="G39" s="261">
        <f t="shared" si="0"/>
        <v>30.538137739102226</v>
      </c>
      <c r="H39" s="261">
        <f t="shared" si="0"/>
        <v>28.532378126781055</v>
      </c>
      <c r="I39" s="261">
        <f t="shared" si="0"/>
        <v>28.577225093049357</v>
      </c>
      <c r="J39" s="261">
        <f t="shared" si="0"/>
        <v>27.188601176001661</v>
      </c>
      <c r="K39" s="261">
        <f t="shared" si="0"/>
        <v>25.144545891967489</v>
      </c>
      <c r="L39" s="261">
        <f t="shared" si="0"/>
        <v>28.768586144985079</v>
      </c>
      <c r="M39" s="261">
        <f t="shared" si="0"/>
        <v>25.870972415212048</v>
      </c>
      <c r="N39" s="261">
        <f t="shared" si="0"/>
        <v>25.746707658897602</v>
      </c>
      <c r="O39" s="261">
        <f t="shared" si="0"/>
        <v>26.363667754502245</v>
      </c>
      <c r="P39" s="261">
        <f t="shared" si="0"/>
        <v>22.471481275134245</v>
      </c>
      <c r="Q39" s="261">
        <f t="shared" si="0"/>
        <v>25.380670814834275</v>
      </c>
      <c r="R39" s="261">
        <f t="shared" si="0"/>
        <v>24.667187053760106</v>
      </c>
      <c r="S39" s="261">
        <f t="shared" si="0"/>
        <v>23.65313954473509</v>
      </c>
      <c r="T39" s="261">
        <f t="shared" si="0"/>
        <v>23.953733982868606</v>
      </c>
      <c r="U39" s="261">
        <f t="shared" si="0"/>
        <v>25.356429858412699</v>
      </c>
      <c r="V39" s="261">
        <f t="shared" si="0"/>
        <v>26.119987249890837</v>
      </c>
      <c r="W39" s="261">
        <f t="shared" si="0"/>
        <v>26.272114839891969</v>
      </c>
      <c r="X39" s="261">
        <f t="shared" si="0"/>
        <v>23.562328962282169</v>
      </c>
      <c r="Y39" s="261">
        <f t="shared" si="0"/>
        <v>24.778343505776455</v>
      </c>
      <c r="DA39" s="70"/>
    </row>
    <row r="40" spans="1:105" ht="12" customHeight="1" x14ac:dyDescent="0.25">
      <c r="A40" s="60" t="s">
        <v>2734</v>
      </c>
      <c r="B40" s="329">
        <v>16.98968740237903</v>
      </c>
      <c r="C40" s="329">
        <v>15.399579095705819</v>
      </c>
      <c r="D40" s="329">
        <v>14.32291568725079</v>
      </c>
      <c r="E40" s="329">
        <v>13.419568023014451</v>
      </c>
      <c r="F40" s="329">
        <v>11.838342831924381</v>
      </c>
      <c r="G40" s="329">
        <v>9.9289420946596643</v>
      </c>
      <c r="H40" s="329">
        <v>8.9751386356325646</v>
      </c>
      <c r="I40" s="329">
        <v>9.1487534120233001</v>
      </c>
      <c r="J40" s="329">
        <v>8.9419280530139549</v>
      </c>
      <c r="K40" s="329">
        <v>8.4687470524973136</v>
      </c>
      <c r="L40" s="329">
        <v>9.3169122497269079</v>
      </c>
      <c r="M40" s="329">
        <v>8.0536331052687711</v>
      </c>
      <c r="N40" s="329">
        <v>8.2449553968255795</v>
      </c>
      <c r="O40" s="329">
        <v>8.0817091167401749</v>
      </c>
      <c r="P40" s="329">
        <v>6.5489713877283799</v>
      </c>
      <c r="Q40" s="329">
        <v>7.8328193686312639</v>
      </c>
      <c r="R40" s="329">
        <v>7.6971068867095962</v>
      </c>
      <c r="S40" s="329">
        <v>7.0154006103508904</v>
      </c>
      <c r="T40" s="329">
        <v>6.8679410851690186</v>
      </c>
      <c r="U40" s="329">
        <v>7.9210501533443338</v>
      </c>
      <c r="V40" s="329">
        <v>6.7376221664752478</v>
      </c>
      <c r="W40" s="329">
        <v>6.7006035613883501</v>
      </c>
      <c r="X40" s="329">
        <v>6.2305449192906508</v>
      </c>
      <c r="Y40" s="329">
        <v>6.7521373640199593</v>
      </c>
      <c r="DA40" s="72" t="s">
        <v>2735</v>
      </c>
    </row>
    <row r="41" spans="1:105" ht="12" customHeight="1" x14ac:dyDescent="0.25">
      <c r="A41" s="59" t="s">
        <v>28</v>
      </c>
      <c r="B41" s="230">
        <v>9.3730428070349203E-2</v>
      </c>
      <c r="C41" s="230">
        <v>0.1073824697310975</v>
      </c>
      <c r="D41" s="230">
        <v>0.20605177244308889</v>
      </c>
      <c r="E41" s="230">
        <v>9.4369251376010155E-2</v>
      </c>
      <c r="F41" s="230">
        <v>0</v>
      </c>
      <c r="G41" s="230">
        <v>0.19091699754396399</v>
      </c>
      <c r="H41" s="230">
        <v>9.7892174567046616E-2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0.14863034105369191</v>
      </c>
      <c r="M42" s="295">
        <v>0.14832005377461541</v>
      </c>
      <c r="N42" s="295">
        <v>0</v>
      </c>
      <c r="O42" s="295">
        <v>0</v>
      </c>
      <c r="P42" s="295">
        <v>0</v>
      </c>
      <c r="Q42" s="295">
        <v>2.3630022246188671E-2</v>
      </c>
      <c r="R42" s="295">
        <v>6.0215659988352543E-2</v>
      </c>
      <c r="S42" s="295">
        <v>5.7203926485482587E-2</v>
      </c>
      <c r="T42" s="295">
        <v>3.1639579331845177E-2</v>
      </c>
      <c r="U42" s="295">
        <v>7.1176389067921023E-3</v>
      </c>
      <c r="V42" s="295">
        <v>3.8315553484644257E-2</v>
      </c>
      <c r="W42" s="295">
        <v>4.3176737760761939E-2</v>
      </c>
      <c r="X42" s="295">
        <v>3.663943768782061E-2</v>
      </c>
      <c r="Y42" s="295">
        <v>9.1230377216550848E-2</v>
      </c>
      <c r="DA42" s="122" t="s">
        <v>2737</v>
      </c>
    </row>
    <row r="43" spans="1:105" ht="12" customHeight="1" x14ac:dyDescent="0.25">
      <c r="A43" s="59" t="s">
        <v>159</v>
      </c>
      <c r="B43" s="295">
        <v>0.23284675124686299</v>
      </c>
      <c r="C43" s="295">
        <v>0.1310305972559519</v>
      </c>
      <c r="D43" s="295">
        <v>0</v>
      </c>
      <c r="E43" s="295">
        <v>0</v>
      </c>
      <c r="F43" s="295">
        <v>0</v>
      </c>
      <c r="G43" s="295">
        <v>0</v>
      </c>
      <c r="H43" s="295">
        <v>0</v>
      </c>
      <c r="I43" s="295">
        <v>0</v>
      </c>
      <c r="J43" s="295">
        <v>0</v>
      </c>
      <c r="K43" s="295">
        <v>0</v>
      </c>
      <c r="L43" s="295">
        <v>0</v>
      </c>
      <c r="M43" s="295">
        <v>0</v>
      </c>
      <c r="N43" s="295">
        <v>0</v>
      </c>
      <c r="O43" s="295">
        <v>0</v>
      </c>
      <c r="P43" s="295">
        <v>0</v>
      </c>
      <c r="Q43" s="295">
        <v>2.2225712628755291E-3</v>
      </c>
      <c r="R43" s="295">
        <v>1.2329962747581561E-4</v>
      </c>
      <c r="S43" s="295">
        <v>1.23571112807672E-4</v>
      </c>
      <c r="T43" s="295">
        <v>2.8583282829500148E-3</v>
      </c>
      <c r="U43" s="295">
        <v>2.5476936124222988E-4</v>
      </c>
      <c r="V43" s="295">
        <v>8.6821378696447862E-3</v>
      </c>
      <c r="W43" s="295">
        <v>1.241397171956625E-4</v>
      </c>
      <c r="X43" s="295">
        <v>1.3534695985351021E-4</v>
      </c>
      <c r="Y43" s="295">
        <v>0</v>
      </c>
      <c r="DA43" s="122" t="s">
        <v>2738</v>
      </c>
    </row>
    <row r="44" spans="1:105" ht="12" customHeight="1" x14ac:dyDescent="0.25">
      <c r="A44" s="59" t="s">
        <v>32</v>
      </c>
      <c r="B44" s="295">
        <v>0</v>
      </c>
      <c r="C44" s="295">
        <v>0</v>
      </c>
      <c r="D44" s="295">
        <v>0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2739</v>
      </c>
    </row>
    <row r="45" spans="1:105" ht="12" customHeight="1" x14ac:dyDescent="0.25">
      <c r="A45" s="59" t="s">
        <v>35</v>
      </c>
      <c r="B45" s="295">
        <v>16.663110223061821</v>
      </c>
      <c r="C45" s="295">
        <v>15.161166028718769</v>
      </c>
      <c r="D45" s="295">
        <v>14.1168639148077</v>
      </c>
      <c r="E45" s="295">
        <v>13.325198771638441</v>
      </c>
      <c r="F45" s="295">
        <v>11.838342831924381</v>
      </c>
      <c r="G45" s="295">
        <v>9.7380250971157007</v>
      </c>
      <c r="H45" s="295">
        <v>8.8772464610655177</v>
      </c>
      <c r="I45" s="295">
        <v>9.1487534120233001</v>
      </c>
      <c r="J45" s="295">
        <v>8.9419280530139549</v>
      </c>
      <c r="K45" s="295">
        <v>8.4687470524973136</v>
      </c>
      <c r="L45" s="295">
        <v>9.1682819086732152</v>
      </c>
      <c r="M45" s="295">
        <v>7.9053130514941552</v>
      </c>
      <c r="N45" s="295">
        <v>8.2449553968255795</v>
      </c>
      <c r="O45" s="295">
        <v>8.0817091167401749</v>
      </c>
      <c r="P45" s="295">
        <v>6.5489713877283799</v>
      </c>
      <c r="Q45" s="295">
        <v>7.8069667751221994</v>
      </c>
      <c r="R45" s="295">
        <v>7.6367679270937678</v>
      </c>
      <c r="S45" s="295">
        <v>6.9580731127525999</v>
      </c>
      <c r="T45" s="295">
        <v>6.8334431775542237</v>
      </c>
      <c r="U45" s="295">
        <v>7.9136777450762992</v>
      </c>
      <c r="V45" s="295">
        <v>6.6906244751209591</v>
      </c>
      <c r="W45" s="295">
        <v>6.6573026839103928</v>
      </c>
      <c r="X45" s="295">
        <v>6.1937701346429774</v>
      </c>
      <c r="Y45" s="295">
        <v>6.6609069868034094</v>
      </c>
      <c r="DA45" s="122" t="s">
        <v>2740</v>
      </c>
    </row>
    <row r="46" spans="1:105" ht="12" customHeight="1" x14ac:dyDescent="0.25">
      <c r="A46" s="60" t="s">
        <v>2741</v>
      </c>
      <c r="B46" s="329">
        <v>11.363095036213601</v>
      </c>
      <c r="C46" s="329">
        <v>10.565953549200151</v>
      </c>
      <c r="D46" s="329">
        <v>9.7451316516546722</v>
      </c>
      <c r="E46" s="329">
        <v>8.9854222466575795</v>
      </c>
      <c r="F46" s="329">
        <v>7.93459980315696</v>
      </c>
      <c r="G46" s="329">
        <v>6.6615811471419724</v>
      </c>
      <c r="H46" s="329">
        <v>6.0484027466118304</v>
      </c>
      <c r="I46" s="329">
        <v>6.1408557891649753</v>
      </c>
      <c r="J46" s="329">
        <v>6.0025461556700046</v>
      </c>
      <c r="K46" s="329">
        <v>5.6873519963799941</v>
      </c>
      <c r="L46" s="329">
        <v>6.2613782582317112</v>
      </c>
      <c r="M46" s="329">
        <v>5.4099973584034871</v>
      </c>
      <c r="N46" s="329">
        <v>5.5131215919826122</v>
      </c>
      <c r="O46" s="329">
        <v>5.4016049211562613</v>
      </c>
      <c r="P46" s="329">
        <v>4.4211111468659441</v>
      </c>
      <c r="Q46" s="329">
        <v>5.2874409208331903</v>
      </c>
      <c r="R46" s="329">
        <v>5.1959530600076196</v>
      </c>
      <c r="S46" s="329">
        <v>4.7332216854351694</v>
      </c>
      <c r="T46" s="329">
        <v>4.6744763735214656</v>
      </c>
      <c r="U46" s="329">
        <v>5.3834984779486144</v>
      </c>
      <c r="V46" s="329">
        <v>4.58878216822285</v>
      </c>
      <c r="W46" s="329">
        <v>4.5099681417127808</v>
      </c>
      <c r="X46" s="329">
        <v>4.2706174894283393</v>
      </c>
      <c r="Y46" s="329">
        <v>4.6290533486806149</v>
      </c>
      <c r="DA46" s="72" t="s">
        <v>2742</v>
      </c>
    </row>
    <row r="47" spans="1:105" ht="12" customHeight="1" x14ac:dyDescent="0.25">
      <c r="A47" s="64" t="s">
        <v>28</v>
      </c>
      <c r="B47" s="229">
        <v>6.118335423398108E-2</v>
      </c>
      <c r="C47" s="229">
        <v>5.9805230154697978E-2</v>
      </c>
      <c r="D47" s="229">
        <v>0.12049002291078929</v>
      </c>
      <c r="E47" s="229">
        <v>6.1118867338547767E-2</v>
      </c>
      <c r="F47" s="229">
        <v>0</v>
      </c>
      <c r="G47" s="229">
        <v>0.1220178235309229</v>
      </c>
      <c r="H47" s="229">
        <v>6.0763241022801479E-2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9.3962837399780633E-2</v>
      </c>
      <c r="M49" s="229">
        <v>9.3994159775063424E-2</v>
      </c>
      <c r="N49" s="229">
        <v>0</v>
      </c>
      <c r="O49" s="229">
        <v>0</v>
      </c>
      <c r="P49" s="229">
        <v>0</v>
      </c>
      <c r="Q49" s="229">
        <v>1.450557568128779E-2</v>
      </c>
      <c r="R49" s="229">
        <v>3.6964702940447278E-2</v>
      </c>
      <c r="S49" s="229">
        <v>3.5202928008246877E-2</v>
      </c>
      <c r="T49" s="229">
        <v>1.838414579801791E-2</v>
      </c>
      <c r="U49" s="229">
        <v>4.1856016622725048E-3</v>
      </c>
      <c r="V49" s="229">
        <v>2.2067502899297299E-2</v>
      </c>
      <c r="W49" s="229">
        <v>2.691487675283806E-2</v>
      </c>
      <c r="X49" s="229">
        <v>2.0275060112884061E-2</v>
      </c>
      <c r="Y49" s="229">
        <v>5.0499144986521659E-2</v>
      </c>
      <c r="DA49" s="73" t="s">
        <v>2745</v>
      </c>
    </row>
    <row r="50" spans="1:105" ht="12" customHeight="1" x14ac:dyDescent="0.25">
      <c r="A50" s="64" t="s">
        <v>159</v>
      </c>
      <c r="B50" s="229">
        <v>0.15199274725466869</v>
      </c>
      <c r="C50" s="229">
        <v>7.2975738459201939E-2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1.364352319469201E-3</v>
      </c>
      <c r="R50" s="229">
        <v>7.5690179318684442E-5</v>
      </c>
      <c r="S50" s="229">
        <v>7.6044867115396432E-5</v>
      </c>
      <c r="T50" s="229">
        <v>1.6608287784490819E-3</v>
      </c>
      <c r="U50" s="229">
        <v>1.4981977533223701E-4</v>
      </c>
      <c r="V50" s="229">
        <v>5.0004002340007991E-3</v>
      </c>
      <c r="W50" s="229">
        <v>7.7384382464620551E-5</v>
      </c>
      <c r="X50" s="229">
        <v>7.4896557379160251E-5</v>
      </c>
      <c r="Y50" s="229">
        <v>0</v>
      </c>
      <c r="DA50" s="73" t="s">
        <v>2746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2747</v>
      </c>
    </row>
    <row r="52" spans="1:105" ht="12" customHeight="1" x14ac:dyDescent="0.25">
      <c r="A52" s="64" t="s">
        <v>33</v>
      </c>
      <c r="B52" s="229">
        <v>0.20782974521889289</v>
      </c>
      <c r="C52" s="229">
        <v>0.10391487260949819</v>
      </c>
      <c r="D52" s="229">
        <v>0.1039148726095686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10.876990497176379</v>
      </c>
      <c r="C53" s="229">
        <v>8.4438086219443065</v>
      </c>
      <c r="D53" s="229">
        <v>8.2549217429977269</v>
      </c>
      <c r="E53" s="229">
        <v>8.6301527680719268</v>
      </c>
      <c r="F53" s="229">
        <v>7.6163366362709128</v>
      </c>
      <c r="G53" s="229">
        <v>6.2237131482540846</v>
      </c>
      <c r="H53" s="229">
        <v>5.5102490951724832</v>
      </c>
      <c r="I53" s="229">
        <v>5.8298315968659384</v>
      </c>
      <c r="J53" s="229">
        <v>5.6963392666035544</v>
      </c>
      <c r="K53" s="229">
        <v>5.3811451073137144</v>
      </c>
      <c r="L53" s="229">
        <v>5.796109839435859</v>
      </c>
      <c r="M53" s="229">
        <v>5.0097963095615299</v>
      </c>
      <c r="N53" s="229">
        <v>5.3877501903816567</v>
      </c>
      <c r="O53" s="229">
        <v>5.2955200921360079</v>
      </c>
      <c r="P53" s="229">
        <v>4.0136454118386444</v>
      </c>
      <c r="Q53" s="229">
        <v>4.792401218162194</v>
      </c>
      <c r="R53" s="229">
        <v>4.6879974064015872</v>
      </c>
      <c r="S53" s="229">
        <v>4.2819533887505239</v>
      </c>
      <c r="T53" s="229">
        <v>3.9705652961126519</v>
      </c>
      <c r="U53" s="229">
        <v>4.6537205888418613</v>
      </c>
      <c r="V53" s="229">
        <v>3.8534057732459241</v>
      </c>
      <c r="W53" s="229">
        <v>4.1499309706214396</v>
      </c>
      <c r="X53" s="229">
        <v>3.4274287415446958</v>
      </c>
      <c r="Y53" s="229">
        <v>3.6870406319803841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2751</v>
      </c>
    </row>
    <row r="56" spans="1:105" ht="12" customHeight="1" x14ac:dyDescent="0.25">
      <c r="A56" s="64" t="s">
        <v>39</v>
      </c>
      <c r="B56" s="229">
        <v>6.5098692329673261E-2</v>
      </c>
      <c r="C56" s="229">
        <v>1.885449086032444</v>
      </c>
      <c r="D56" s="229">
        <v>1.265805013136587</v>
      </c>
      <c r="E56" s="229">
        <v>0.29415061124710429</v>
      </c>
      <c r="F56" s="229">
        <v>0.318263166886047</v>
      </c>
      <c r="G56" s="229">
        <v>0.31585017535696491</v>
      </c>
      <c r="H56" s="229">
        <v>0.47739041041654551</v>
      </c>
      <c r="I56" s="229">
        <v>0.31102419229903672</v>
      </c>
      <c r="J56" s="229">
        <v>0.30620688906645149</v>
      </c>
      <c r="K56" s="229">
        <v>0.30620688906627991</v>
      </c>
      <c r="L56" s="229">
        <v>0.37130558139607128</v>
      </c>
      <c r="M56" s="229">
        <v>0.30620688906689342</v>
      </c>
      <c r="N56" s="229">
        <v>0.12537140160095561</v>
      </c>
      <c r="O56" s="229">
        <v>0.1060848290202536</v>
      </c>
      <c r="P56" s="229">
        <v>0.40746573502730021</v>
      </c>
      <c r="Q56" s="229">
        <v>0.47916977467023958</v>
      </c>
      <c r="R56" s="229">
        <v>0.4709152604862667</v>
      </c>
      <c r="S56" s="229">
        <v>0.41598932380928211</v>
      </c>
      <c r="T56" s="229">
        <v>0.68386610283234706</v>
      </c>
      <c r="U56" s="229">
        <v>0.72544246766914799</v>
      </c>
      <c r="V56" s="229">
        <v>0.7083084918436281</v>
      </c>
      <c r="W56" s="229">
        <v>0.33304490995603792</v>
      </c>
      <c r="X56" s="229">
        <v>0.82283879121338011</v>
      </c>
      <c r="Y56" s="229">
        <v>0.89151357171370937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18.875766384040851</v>
      </c>
      <c r="C58" s="329">
        <v>18.351521363015969</v>
      </c>
      <c r="D58" s="329">
        <v>19.667949999412969</v>
      </c>
      <c r="E58" s="329">
        <v>18.785956096025611</v>
      </c>
      <c r="F58" s="329">
        <v>17.0930976003194</v>
      </c>
      <c r="G58" s="329">
        <v>13.94761449730059</v>
      </c>
      <c r="H58" s="329">
        <v>13.50883674453666</v>
      </c>
      <c r="I58" s="329">
        <v>13.28761589186108</v>
      </c>
      <c r="J58" s="329">
        <v>12.244126967317699</v>
      </c>
      <c r="K58" s="329">
        <v>10.98844684309018</v>
      </c>
      <c r="L58" s="329">
        <v>13.190295637026461</v>
      </c>
      <c r="M58" s="329">
        <v>12.40734195153979</v>
      </c>
      <c r="N58" s="329">
        <v>11.98863067008941</v>
      </c>
      <c r="O58" s="329">
        <v>12.880353716605811</v>
      </c>
      <c r="P58" s="329">
        <v>11.501398740539919</v>
      </c>
      <c r="Q58" s="329">
        <v>12.260410525369821</v>
      </c>
      <c r="R58" s="329">
        <v>11.77412710704289</v>
      </c>
      <c r="S58" s="329">
        <v>11.904517248949031</v>
      </c>
      <c r="T58" s="329">
        <v>12.411316524178121</v>
      </c>
      <c r="U58" s="329">
        <v>12.05188122711975</v>
      </c>
      <c r="V58" s="329">
        <v>14.79358291519274</v>
      </c>
      <c r="W58" s="329">
        <v>15.06154313679084</v>
      </c>
      <c r="X58" s="329">
        <v>13.061166553563179</v>
      </c>
      <c r="Y58" s="329">
        <v>13.397152793075881</v>
      </c>
      <c r="DA58" s="72" t="s">
        <v>2756</v>
      </c>
    </row>
    <row r="59" spans="1:105" ht="12" customHeight="1" x14ac:dyDescent="0.25">
      <c r="A59" s="132" t="s">
        <v>2757</v>
      </c>
      <c r="B59" s="316">
        <v>4.3542011605167783</v>
      </c>
      <c r="C59" s="316">
        <v>4.2332700029415467</v>
      </c>
      <c r="D59" s="316">
        <v>4.5369395324173754</v>
      </c>
      <c r="E59" s="316">
        <v>4.3334840117480304</v>
      </c>
      <c r="F59" s="316">
        <v>3.942980851419303</v>
      </c>
      <c r="G59" s="316">
        <v>3.2173909125053441</v>
      </c>
      <c r="H59" s="316">
        <v>3.116175069851717</v>
      </c>
      <c r="I59" s="316">
        <v>3.0651445541178028</v>
      </c>
      <c r="J59" s="316">
        <v>2.8244358806901282</v>
      </c>
      <c r="K59" s="316">
        <v>2.5347796228773589</v>
      </c>
      <c r="L59" s="316">
        <v>3.0426950303251701</v>
      </c>
      <c r="M59" s="316">
        <v>2.8620857890040159</v>
      </c>
      <c r="N59" s="316">
        <v>2.7654988154995039</v>
      </c>
      <c r="O59" s="316">
        <v>2.9711986236558539</v>
      </c>
      <c r="P59" s="316">
        <v>2.653105718979782</v>
      </c>
      <c r="Q59" s="316">
        <v>2.8281921195588078</v>
      </c>
      <c r="R59" s="316">
        <v>2.716017822561287</v>
      </c>
      <c r="S59" s="316">
        <v>2.746095801683115</v>
      </c>
      <c r="T59" s="316">
        <v>2.8630026306539</v>
      </c>
      <c r="U59" s="316">
        <v>2.780089250834501</v>
      </c>
      <c r="V59" s="316">
        <v>3.4125361898944959</v>
      </c>
      <c r="W59" s="316">
        <v>3.4743483931246262</v>
      </c>
      <c r="X59" s="316">
        <v>3.0129079481144219</v>
      </c>
      <c r="Y59" s="316">
        <v>3.0904121746575508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1.0000000000000002</v>
      </c>
      <c r="C63" s="232">
        <f t="shared" si="1"/>
        <v>1</v>
      </c>
      <c r="D63" s="232">
        <f t="shared" si="1"/>
        <v>1.0000000000000002</v>
      </c>
      <c r="E63" s="232">
        <f t="shared" si="1"/>
        <v>1.0000000000000002</v>
      </c>
      <c r="F63" s="232">
        <f t="shared" si="1"/>
        <v>0.99999999999999978</v>
      </c>
      <c r="G63" s="232">
        <f t="shared" si="1"/>
        <v>0.99999999999999989</v>
      </c>
      <c r="H63" s="232">
        <f t="shared" si="1"/>
        <v>1</v>
      </c>
      <c r="I63" s="232">
        <f t="shared" si="1"/>
        <v>1.0000000000000004</v>
      </c>
      <c r="J63" s="232">
        <f t="shared" si="1"/>
        <v>1.0000000000000002</v>
      </c>
      <c r="K63" s="232">
        <f t="shared" si="1"/>
        <v>1</v>
      </c>
      <c r="L63" s="232">
        <f t="shared" si="1"/>
        <v>0.99999999999999978</v>
      </c>
      <c r="M63" s="232">
        <f t="shared" si="1"/>
        <v>1.0000000000000004</v>
      </c>
      <c r="N63" s="232">
        <f t="shared" si="1"/>
        <v>1</v>
      </c>
      <c r="O63" s="232">
        <f t="shared" si="1"/>
        <v>1</v>
      </c>
      <c r="P63" s="232">
        <f t="shared" si="1"/>
        <v>1</v>
      </c>
      <c r="Q63" s="232">
        <f t="shared" si="1"/>
        <v>1.0000000000000002</v>
      </c>
      <c r="R63" s="232">
        <f t="shared" si="1"/>
        <v>0.99999999999999989</v>
      </c>
      <c r="S63" s="232">
        <f t="shared" si="1"/>
        <v>1</v>
      </c>
      <c r="T63" s="232">
        <f t="shared" si="1"/>
        <v>1</v>
      </c>
      <c r="U63" s="232">
        <f t="shared" si="1"/>
        <v>1.0000000000000004</v>
      </c>
      <c r="V63" s="232">
        <f t="shared" si="1"/>
        <v>0.99999999999999989</v>
      </c>
      <c r="W63" s="232">
        <f t="shared" si="1"/>
        <v>1</v>
      </c>
      <c r="X63" s="232">
        <f t="shared" si="1"/>
        <v>1.0000000000000002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1.6301262802526133E-2</v>
      </c>
      <c r="C64" s="299">
        <f t="shared" si="2"/>
        <v>1.6992065314102484E-2</v>
      </c>
      <c r="D64" s="299">
        <f t="shared" si="2"/>
        <v>1.8990098070092377E-2</v>
      </c>
      <c r="E64" s="299">
        <f t="shared" si="2"/>
        <v>1.940329289351507E-2</v>
      </c>
      <c r="F64" s="299">
        <f t="shared" si="2"/>
        <v>1.9834193164014621E-2</v>
      </c>
      <c r="G64" s="299">
        <f t="shared" si="2"/>
        <v>1.9439306462997262E-2</v>
      </c>
      <c r="H64" s="299">
        <f t="shared" si="2"/>
        <v>2.0392263801434343E-2</v>
      </c>
      <c r="I64" s="299">
        <f t="shared" si="2"/>
        <v>1.9905764524442111E-2</v>
      </c>
      <c r="J64" s="299">
        <f t="shared" si="2"/>
        <v>1.9065210004885584E-2</v>
      </c>
      <c r="K64" s="299">
        <f t="shared" si="2"/>
        <v>1.8313607404137514E-2</v>
      </c>
      <c r="L64" s="299">
        <f t="shared" si="2"/>
        <v>1.9534088274015437E-2</v>
      </c>
      <c r="M64" s="299">
        <f t="shared" si="2"/>
        <v>2.0767940583058812E-2</v>
      </c>
      <c r="N64" s="299">
        <f t="shared" si="2"/>
        <v>1.9957081587447762E-2</v>
      </c>
      <c r="O64" s="299">
        <f t="shared" si="2"/>
        <v>2.1312904493463548E-2</v>
      </c>
      <c r="P64" s="299">
        <f t="shared" si="2"/>
        <v>2.2697840198256082E-2</v>
      </c>
      <c r="Q64" s="299">
        <f t="shared" si="2"/>
        <v>2.0951250123267144E-2</v>
      </c>
      <c r="R64" s="299">
        <f t="shared" si="2"/>
        <v>2.061273980286012E-2</v>
      </c>
      <c r="S64" s="299">
        <f t="shared" si="2"/>
        <v>2.2177732689475441E-2</v>
      </c>
      <c r="T64" s="299">
        <f t="shared" si="2"/>
        <v>2.3064126822728664E-2</v>
      </c>
      <c r="U64" s="299">
        <f t="shared" si="2"/>
        <v>2.0467569826015188E-2</v>
      </c>
      <c r="V64" s="299">
        <f t="shared" si="2"/>
        <v>2.618269334393869E-2</v>
      </c>
      <c r="W64" s="299">
        <f t="shared" si="2"/>
        <v>2.669315826682736E-2</v>
      </c>
      <c r="X64" s="299">
        <f t="shared" si="2"/>
        <v>2.5359770916219822E-2</v>
      </c>
      <c r="Y64" s="299">
        <f t="shared" si="2"/>
        <v>2.4474002962417352E-2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1.3375395120021441E-2</v>
      </c>
      <c r="C65" s="233">
        <f t="shared" si="3"/>
        <v>1.3942207437212299E-2</v>
      </c>
      <c r="D65" s="233">
        <f t="shared" si="3"/>
        <v>1.5581618929306564E-2</v>
      </c>
      <c r="E65" s="233">
        <f t="shared" si="3"/>
        <v>1.5920650579294413E-2</v>
      </c>
      <c r="F65" s="233">
        <f t="shared" si="3"/>
        <v>1.6274209775601744E-2</v>
      </c>
      <c r="G65" s="233">
        <f t="shared" si="3"/>
        <v>1.595020017476698E-2</v>
      </c>
      <c r="H65" s="233">
        <f t="shared" si="3"/>
        <v>1.6732113888356385E-2</v>
      </c>
      <c r="I65" s="233">
        <f t="shared" si="3"/>
        <v>1.6332934994414041E-2</v>
      </c>
      <c r="J65" s="233">
        <f t="shared" si="3"/>
        <v>1.5643249234777907E-2</v>
      </c>
      <c r="K65" s="233">
        <f t="shared" si="3"/>
        <v>1.5026549664933353E-2</v>
      </c>
      <c r="L65" s="233">
        <f t="shared" si="3"/>
        <v>1.6027969865858818E-2</v>
      </c>
      <c r="M65" s="233">
        <f t="shared" si="3"/>
        <v>1.7040361504048258E-2</v>
      </c>
      <c r="N65" s="233">
        <f t="shared" si="3"/>
        <v>1.6375041302521237E-2</v>
      </c>
      <c r="O65" s="233">
        <f t="shared" si="3"/>
        <v>1.7487511379252141E-2</v>
      </c>
      <c r="P65" s="233">
        <f t="shared" si="3"/>
        <v>1.8623868880620367E-2</v>
      </c>
      <c r="Q65" s="233">
        <f t="shared" si="3"/>
        <v>1.719076933191151E-2</v>
      </c>
      <c r="R65" s="233">
        <f t="shared" si="3"/>
        <v>1.6913017274141632E-2</v>
      </c>
      <c r="S65" s="233">
        <f t="shared" si="3"/>
        <v>1.819711400162087E-2</v>
      </c>
      <c r="T65" s="233">
        <f t="shared" si="3"/>
        <v>1.8924411751982503E-2</v>
      </c>
      <c r="U65" s="233">
        <f t="shared" si="3"/>
        <v>1.6793903446986828E-2</v>
      </c>
      <c r="V65" s="233">
        <f t="shared" si="3"/>
        <v>2.1483235564257384E-2</v>
      </c>
      <c r="W65" s="233">
        <f t="shared" si="3"/>
        <v>2.1902078577909618E-2</v>
      </c>
      <c r="X65" s="233">
        <f t="shared" si="3"/>
        <v>2.0808017162026522E-2</v>
      </c>
      <c r="Y65" s="233">
        <f t="shared" si="3"/>
        <v>2.0081233199932182E-2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9.6135652425154115E-3</v>
      </c>
      <c r="C66" s="233">
        <f t="shared" si="4"/>
        <v>1.0020961595496342E-2</v>
      </c>
      <c r="D66" s="233">
        <f t="shared" si="4"/>
        <v>1.1199288605439095E-2</v>
      </c>
      <c r="E66" s="233">
        <f t="shared" si="4"/>
        <v>1.1442967603867857E-2</v>
      </c>
      <c r="F66" s="233">
        <f t="shared" si="4"/>
        <v>1.1697088276213756E-2</v>
      </c>
      <c r="G66" s="233">
        <f t="shared" si="4"/>
        <v>1.1464206375613769E-2</v>
      </c>
      <c r="H66" s="233">
        <f t="shared" si="4"/>
        <v>1.2026206857256153E-2</v>
      </c>
      <c r="I66" s="233">
        <f t="shared" si="4"/>
        <v>1.1739297027235088E-2</v>
      </c>
      <c r="J66" s="233">
        <f t="shared" si="4"/>
        <v>1.124358538749662E-2</v>
      </c>
      <c r="K66" s="233">
        <f t="shared" si="4"/>
        <v>1.0800332571670847E-2</v>
      </c>
      <c r="L66" s="233">
        <f t="shared" si="4"/>
        <v>1.1520103341086024E-2</v>
      </c>
      <c r="M66" s="233">
        <f t="shared" si="4"/>
        <v>1.2247759831034688E-2</v>
      </c>
      <c r="N66" s="233">
        <f t="shared" si="4"/>
        <v>1.1769560936187145E-2</v>
      </c>
      <c r="O66" s="233">
        <f t="shared" si="4"/>
        <v>1.2569148803837483E-2</v>
      </c>
      <c r="P66" s="233">
        <f t="shared" si="4"/>
        <v>1.3385905757945894E-2</v>
      </c>
      <c r="Q66" s="233">
        <f t="shared" si="4"/>
        <v>1.2355865457311396E-2</v>
      </c>
      <c r="R66" s="233">
        <f t="shared" si="4"/>
        <v>1.2156231165789299E-2</v>
      </c>
      <c r="S66" s="233">
        <f t="shared" si="4"/>
        <v>1.3079175688665005E-2</v>
      </c>
      <c r="T66" s="233">
        <f t="shared" si="4"/>
        <v>1.3601920946737423E-2</v>
      </c>
      <c r="U66" s="233">
        <f t="shared" si="4"/>
        <v>1.2070618102521784E-2</v>
      </c>
      <c r="V66" s="233">
        <f t="shared" si="4"/>
        <v>1.5441075561809996E-2</v>
      </c>
      <c r="W66" s="233">
        <f t="shared" si="4"/>
        <v>1.5742118977872539E-2</v>
      </c>
      <c r="X66" s="233">
        <f t="shared" si="4"/>
        <v>1.4955762335206565E-2</v>
      </c>
      <c r="Y66" s="233">
        <f t="shared" si="4"/>
        <v>1.4433386362451261E-2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1.8809149387530151E-2</v>
      </c>
      <c r="C67" s="233">
        <f t="shared" si="5"/>
        <v>1.9606229208579795E-2</v>
      </c>
      <c r="D67" s="233">
        <f t="shared" si="5"/>
        <v>2.1911651619337356E-2</v>
      </c>
      <c r="E67" s="233">
        <f t="shared" si="5"/>
        <v>2.2388414877132765E-2</v>
      </c>
      <c r="F67" s="233">
        <f t="shared" si="5"/>
        <v>2.2885607496939946E-2</v>
      </c>
      <c r="G67" s="233">
        <f t="shared" si="5"/>
        <v>2.2429968995766072E-2</v>
      </c>
      <c r="H67" s="233">
        <f t="shared" si="5"/>
        <v>2.3529535155501168E-2</v>
      </c>
      <c r="I67" s="233">
        <f t="shared" si="5"/>
        <v>2.2968189835894742E-2</v>
      </c>
      <c r="J67" s="233">
        <f t="shared" si="5"/>
        <v>2.1998319236406431E-2</v>
      </c>
      <c r="K67" s="233">
        <f t="shared" si="5"/>
        <v>2.1131085466312517E-2</v>
      </c>
      <c r="L67" s="233">
        <f t="shared" si="5"/>
        <v>2.2539332623863966E-2</v>
      </c>
      <c r="M67" s="233">
        <f t="shared" si="5"/>
        <v>2.3963008365067869E-2</v>
      </c>
      <c r="N67" s="233">
        <f t="shared" si="5"/>
        <v>2.3027401831670499E-2</v>
      </c>
      <c r="O67" s="233">
        <f t="shared" si="5"/>
        <v>2.4591812877073321E-2</v>
      </c>
      <c r="P67" s="233">
        <f t="shared" si="5"/>
        <v>2.61898156133724E-2</v>
      </c>
      <c r="Q67" s="233">
        <f t="shared" si="5"/>
        <v>2.4174519373000559E-2</v>
      </c>
      <c r="R67" s="233">
        <f t="shared" si="5"/>
        <v>2.3783930541761679E-2</v>
      </c>
      <c r="S67" s="233">
        <f t="shared" si="5"/>
        <v>2.558969156477935E-2</v>
      </c>
      <c r="T67" s="233">
        <f t="shared" si="5"/>
        <v>2.6612454026225387E-2</v>
      </c>
      <c r="U67" s="233">
        <f t="shared" si="5"/>
        <v>2.3616426722325216E-2</v>
      </c>
      <c r="V67" s="233">
        <f t="shared" si="5"/>
        <v>3.021080001223694E-2</v>
      </c>
      <c r="W67" s="233">
        <f t="shared" si="5"/>
        <v>3.079979800018541E-2</v>
      </c>
      <c r="X67" s="233">
        <f t="shared" si="5"/>
        <v>2.9261274134099801E-2</v>
      </c>
      <c r="Y67" s="233">
        <f t="shared" si="5"/>
        <v>2.8239234187404635E-2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0.11829906817231978</v>
      </c>
      <c r="C68" s="300">
        <f t="shared" si="6"/>
        <v>0.11251572195486353</v>
      </c>
      <c r="D68" s="300">
        <f t="shared" si="6"/>
        <v>0.10782297143278226</v>
      </c>
      <c r="E68" s="300">
        <f t="shared" si="6"/>
        <v>0.10909643815715155</v>
      </c>
      <c r="F68" s="300">
        <f t="shared" si="6"/>
        <v>0.10786501303617201</v>
      </c>
      <c r="G68" s="300">
        <f t="shared" si="6"/>
        <v>0.10849124116750965</v>
      </c>
      <c r="H68" s="300">
        <f t="shared" si="6"/>
        <v>0.10535484624784394</v>
      </c>
      <c r="I68" s="300">
        <f t="shared" si="6"/>
        <v>0.10745591244961131</v>
      </c>
      <c r="J68" s="300">
        <f t="shared" si="6"/>
        <v>0.10980243055297768</v>
      </c>
      <c r="K68" s="300">
        <f t="shared" si="6"/>
        <v>0.11188642228584809</v>
      </c>
      <c r="L68" s="300">
        <f t="shared" si="6"/>
        <v>0.10804107040202098</v>
      </c>
      <c r="M68" s="300">
        <f t="shared" si="6"/>
        <v>0.10465995536412895</v>
      </c>
      <c r="N68" s="300">
        <f t="shared" si="6"/>
        <v>0.10786384976794784</v>
      </c>
      <c r="O68" s="300">
        <f t="shared" si="6"/>
        <v>0.10421772104130785</v>
      </c>
      <c r="P68" s="300">
        <f t="shared" si="6"/>
        <v>9.9182473471652752E-2</v>
      </c>
      <c r="Q68" s="300">
        <f t="shared" si="6"/>
        <v>0.10373371547485569</v>
      </c>
      <c r="R68" s="300">
        <f t="shared" si="6"/>
        <v>0.10456460881653419</v>
      </c>
      <c r="S68" s="300">
        <f t="shared" si="6"/>
        <v>0.10046941497384029</v>
      </c>
      <c r="T68" s="300">
        <f t="shared" si="6"/>
        <v>9.7068333631983569E-2</v>
      </c>
      <c r="U68" s="300">
        <f t="shared" si="6"/>
        <v>0.10412303220368985</v>
      </c>
      <c r="V68" s="300">
        <f t="shared" si="6"/>
        <v>8.964784399729496E-2</v>
      </c>
      <c r="W68" s="300">
        <f t="shared" si="6"/>
        <v>8.9998907539799625E-2</v>
      </c>
      <c r="X68" s="300">
        <f t="shared" si="6"/>
        <v>9.0668330964396318E-2</v>
      </c>
      <c r="Y68" s="300">
        <f t="shared" si="6"/>
        <v>9.2550817573280569E-2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5.3286936146691326E-2</v>
      </c>
      <c r="C69" s="301">
        <f t="shared" si="7"/>
        <v>5.3123936405027744E-2</v>
      </c>
      <c r="D69" s="301">
        <f t="shared" si="7"/>
        <v>5.1093220569859259E-2</v>
      </c>
      <c r="E69" s="301">
        <f t="shared" si="7"/>
        <v>5.0395073480657575E-2</v>
      </c>
      <c r="F69" s="301">
        <f t="shared" si="7"/>
        <v>4.9994962750970845E-2</v>
      </c>
      <c r="G69" s="301">
        <f t="shared" si="7"/>
        <v>5.0415677732581869E-2</v>
      </c>
      <c r="H69" s="301">
        <f t="shared" si="7"/>
        <v>4.9578758259796095E-2</v>
      </c>
      <c r="I69" s="301">
        <f t="shared" si="7"/>
        <v>4.99537563706247E-2</v>
      </c>
      <c r="J69" s="301">
        <f t="shared" si="7"/>
        <v>5.0752417404501322E-2</v>
      </c>
      <c r="K69" s="301">
        <f t="shared" si="7"/>
        <v>5.1470116607275726E-2</v>
      </c>
      <c r="L69" s="301">
        <f t="shared" si="7"/>
        <v>5.0351917403878073E-2</v>
      </c>
      <c r="M69" s="301">
        <f t="shared" si="7"/>
        <v>4.917214910259602E-2</v>
      </c>
      <c r="N69" s="301">
        <f t="shared" si="7"/>
        <v>4.9834772318468168E-2</v>
      </c>
      <c r="O69" s="301">
        <f t="shared" si="7"/>
        <v>4.8533892218080459E-2</v>
      </c>
      <c r="P69" s="301">
        <f t="shared" si="7"/>
        <v>4.7377567933280462E-2</v>
      </c>
      <c r="Q69" s="301">
        <f t="shared" si="7"/>
        <v>4.9063430777104546E-2</v>
      </c>
      <c r="R69" s="301">
        <f t="shared" si="7"/>
        <v>4.9394623126100726E-2</v>
      </c>
      <c r="S69" s="301">
        <f t="shared" si="7"/>
        <v>4.788171060401774E-2</v>
      </c>
      <c r="T69" s="301">
        <f t="shared" si="7"/>
        <v>4.7169317333982941E-2</v>
      </c>
      <c r="U69" s="301">
        <f t="shared" si="7"/>
        <v>4.9645911436561163E-2</v>
      </c>
      <c r="V69" s="301">
        <f t="shared" si="7"/>
        <v>4.4100736960413882E-2</v>
      </c>
      <c r="W69" s="301">
        <f t="shared" si="7"/>
        <v>4.340216777625272E-2</v>
      </c>
      <c r="X69" s="301">
        <f t="shared" si="7"/>
        <v>4.5025805270865464E-2</v>
      </c>
      <c r="Y69" s="301">
        <f t="shared" si="7"/>
        <v>4.5918970183219845E-2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0.45293895724687633</v>
      </c>
      <c r="C70" s="301">
        <f t="shared" si="8"/>
        <v>0.45155345944273584</v>
      </c>
      <c r="D70" s="301">
        <f t="shared" si="8"/>
        <v>0.43429237484380356</v>
      </c>
      <c r="E70" s="301">
        <f t="shared" si="8"/>
        <v>0.42835812458558958</v>
      </c>
      <c r="F70" s="301">
        <f t="shared" si="8"/>
        <v>0.42495718338325233</v>
      </c>
      <c r="G70" s="301">
        <f t="shared" si="8"/>
        <v>0.42853326072694592</v>
      </c>
      <c r="H70" s="301">
        <f t="shared" si="8"/>
        <v>0.42141944520826674</v>
      </c>
      <c r="I70" s="301">
        <f t="shared" si="8"/>
        <v>0.42460692915031012</v>
      </c>
      <c r="J70" s="301">
        <f t="shared" si="8"/>
        <v>0.43139554793826146</v>
      </c>
      <c r="K70" s="301">
        <f t="shared" si="8"/>
        <v>0.43749599116184368</v>
      </c>
      <c r="L70" s="301">
        <f t="shared" si="8"/>
        <v>0.42799129793296375</v>
      </c>
      <c r="M70" s="301">
        <f t="shared" si="8"/>
        <v>0.4179632673720664</v>
      </c>
      <c r="N70" s="301">
        <f t="shared" si="8"/>
        <v>0.42359556470697951</v>
      </c>
      <c r="O70" s="301">
        <f t="shared" si="8"/>
        <v>0.41253808385368396</v>
      </c>
      <c r="P70" s="301">
        <f t="shared" si="8"/>
        <v>0.40270932743288401</v>
      </c>
      <c r="Q70" s="301">
        <f t="shared" si="8"/>
        <v>0.41703916160538868</v>
      </c>
      <c r="R70" s="301">
        <f t="shared" si="8"/>
        <v>0.41985429657185613</v>
      </c>
      <c r="S70" s="301">
        <f t="shared" si="8"/>
        <v>0.40699454013415087</v>
      </c>
      <c r="T70" s="301">
        <f t="shared" si="8"/>
        <v>0.40093919733885502</v>
      </c>
      <c r="U70" s="301">
        <f t="shared" si="8"/>
        <v>0.42199024721076994</v>
      </c>
      <c r="V70" s="301">
        <f t="shared" si="8"/>
        <v>0.37485626416351808</v>
      </c>
      <c r="W70" s="301">
        <f t="shared" si="8"/>
        <v>0.36891842609814801</v>
      </c>
      <c r="X70" s="301">
        <f t="shared" si="8"/>
        <v>0.38271934480235659</v>
      </c>
      <c r="Y70" s="301">
        <f t="shared" si="8"/>
        <v>0.39031124655736865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5.9353315845095143E-2</v>
      </c>
      <c r="C71" s="301">
        <f t="shared" si="9"/>
        <v>6.1868545502629595E-2</v>
      </c>
      <c r="D71" s="301">
        <f t="shared" si="9"/>
        <v>6.9143433998797868E-2</v>
      </c>
      <c r="E71" s="301">
        <f t="shared" si="9"/>
        <v>7.064788694561891E-2</v>
      </c>
      <c r="F71" s="301">
        <f t="shared" si="9"/>
        <v>7.2216805879232709E-2</v>
      </c>
      <c r="G71" s="301">
        <f t="shared" si="9"/>
        <v>7.0779013275528463E-2</v>
      </c>
      <c r="H71" s="301">
        <f t="shared" si="9"/>
        <v>7.4248755379581463E-2</v>
      </c>
      <c r="I71" s="301">
        <f t="shared" si="9"/>
        <v>7.2477399037712303E-2</v>
      </c>
      <c r="J71" s="301">
        <f t="shared" si="9"/>
        <v>6.9416918479326975E-2</v>
      </c>
      <c r="K71" s="301">
        <f t="shared" si="9"/>
        <v>6.6680314138141739E-2</v>
      </c>
      <c r="L71" s="301">
        <f t="shared" si="9"/>
        <v>7.1124116279748503E-2</v>
      </c>
      <c r="M71" s="301">
        <f t="shared" si="9"/>
        <v>7.5616604174214133E-2</v>
      </c>
      <c r="N71" s="301">
        <f t="shared" si="9"/>
        <v>7.2664245779938005E-2</v>
      </c>
      <c r="O71" s="301">
        <f t="shared" si="9"/>
        <v>7.7600831745431378E-2</v>
      </c>
      <c r="P71" s="301">
        <f t="shared" si="9"/>
        <v>8.2643418157752918E-2</v>
      </c>
      <c r="Q71" s="301">
        <f t="shared" si="9"/>
        <v>7.6284038910357302E-2</v>
      </c>
      <c r="R71" s="301">
        <f t="shared" si="9"/>
        <v>7.5051514154003532E-2</v>
      </c>
      <c r="S71" s="301">
        <f t="shared" si="9"/>
        <v>8.0749693382192622E-2</v>
      </c>
      <c r="T71" s="301">
        <f t="shared" si="9"/>
        <v>8.3977077149422347E-2</v>
      </c>
      <c r="U71" s="301">
        <f t="shared" si="9"/>
        <v>7.4522946546003999E-2</v>
      </c>
      <c r="V71" s="301">
        <f t="shared" si="9"/>
        <v>9.5331857816392154E-2</v>
      </c>
      <c r="W71" s="301">
        <f t="shared" si="9"/>
        <v>9.7190473689473936E-2</v>
      </c>
      <c r="X71" s="301">
        <f t="shared" si="9"/>
        <v>9.2335576156492696E-2</v>
      </c>
      <c r="Y71" s="301">
        <f t="shared" si="9"/>
        <v>8.9110472324699069E-2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0.23624217708451986</v>
      </c>
      <c r="C72" s="301">
        <f t="shared" si="10"/>
        <v>0.23767371659040945</v>
      </c>
      <c r="D72" s="301">
        <f t="shared" si="10"/>
        <v>0.24459260698662724</v>
      </c>
      <c r="E72" s="301">
        <f t="shared" si="10"/>
        <v>0.24642234491724824</v>
      </c>
      <c r="F72" s="301">
        <f t="shared" si="10"/>
        <v>0.24777440295334743</v>
      </c>
      <c r="G72" s="301">
        <f t="shared" si="10"/>
        <v>0.24652420127507799</v>
      </c>
      <c r="H72" s="301">
        <f t="shared" si="10"/>
        <v>0.24947190183143964</v>
      </c>
      <c r="I72" s="301">
        <f t="shared" si="10"/>
        <v>0.24796365658618719</v>
      </c>
      <c r="J72" s="301">
        <f t="shared" si="10"/>
        <v>0.24520922950458474</v>
      </c>
      <c r="K72" s="301">
        <f t="shared" si="10"/>
        <v>0.24272670724706433</v>
      </c>
      <c r="L72" s="301">
        <f t="shared" si="10"/>
        <v>0.24677054176166505</v>
      </c>
      <c r="M72" s="301">
        <f t="shared" si="10"/>
        <v>0.25082083730118349</v>
      </c>
      <c r="N72" s="301">
        <f t="shared" si="10"/>
        <v>0.24824775684197548</v>
      </c>
      <c r="O72" s="301">
        <f t="shared" si="10"/>
        <v>0.25267184904176465</v>
      </c>
      <c r="P72" s="301">
        <f t="shared" si="10"/>
        <v>0.25686312067892936</v>
      </c>
      <c r="Q72" s="301">
        <f t="shared" si="10"/>
        <v>0.25121421204093508</v>
      </c>
      <c r="R72" s="301">
        <f t="shared" si="10"/>
        <v>0.25012828643728607</v>
      </c>
      <c r="S72" s="301">
        <f t="shared" si="10"/>
        <v>0.25522918250628052</v>
      </c>
      <c r="T72" s="301">
        <f t="shared" si="10"/>
        <v>0.25782710231176698</v>
      </c>
      <c r="U72" s="301">
        <f t="shared" si="10"/>
        <v>0.2494225544977467</v>
      </c>
      <c r="V72" s="301">
        <f t="shared" si="10"/>
        <v>0.26776270650485939</v>
      </c>
      <c r="W72" s="301">
        <f t="shared" si="10"/>
        <v>0.26968805106989469</v>
      </c>
      <c r="X72" s="301">
        <f t="shared" si="10"/>
        <v>0.26498284165167035</v>
      </c>
      <c r="Y72" s="301">
        <f t="shared" si="10"/>
        <v>0.26218083763339373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8.4984206374767418E-2</v>
      </c>
      <c r="C73" s="302">
        <f t="shared" si="11"/>
        <v>8.258841386320756E-2</v>
      </c>
      <c r="D73" s="302">
        <f t="shared" si="11"/>
        <v>8.0100592207714483E-2</v>
      </c>
      <c r="E73" s="302">
        <f t="shared" si="11"/>
        <v>8.0281753923517413E-2</v>
      </c>
      <c r="F73" s="302">
        <f t="shared" si="11"/>
        <v>7.9564778544359407E-2</v>
      </c>
      <c r="G73" s="302">
        <f t="shared" si="11"/>
        <v>8.0153038155247797E-2</v>
      </c>
      <c r="H73" s="302">
        <f t="shared" si="11"/>
        <v>7.8473826986418513E-2</v>
      </c>
      <c r="I73" s="302">
        <f t="shared" si="11"/>
        <v>7.9383437050451047E-2</v>
      </c>
      <c r="J73" s="302">
        <f t="shared" si="11"/>
        <v>8.064568213609849E-2</v>
      </c>
      <c r="K73" s="302">
        <f t="shared" si="11"/>
        <v>8.1750972771300667E-2</v>
      </c>
      <c r="L73" s="302">
        <f t="shared" si="11"/>
        <v>7.9918403769445825E-2</v>
      </c>
      <c r="M73" s="302">
        <f t="shared" si="11"/>
        <v>7.808052076126365E-2</v>
      </c>
      <c r="N73" s="302">
        <f t="shared" si="11"/>
        <v>7.9497219980153674E-2</v>
      </c>
      <c r="O73" s="302">
        <f t="shared" si="11"/>
        <v>7.745585344799763E-2</v>
      </c>
      <c r="P73" s="302">
        <f t="shared" si="11"/>
        <v>7.4858849191679774E-2</v>
      </c>
      <c r="Q73" s="302">
        <f t="shared" si="11"/>
        <v>7.7528114213577221E-2</v>
      </c>
      <c r="R73" s="302">
        <f t="shared" si="11"/>
        <v>7.804960297667303E-2</v>
      </c>
      <c r="S73" s="302">
        <f t="shared" si="11"/>
        <v>7.5699674427890953E-2</v>
      </c>
      <c r="T73" s="302">
        <f t="shared" si="11"/>
        <v>7.3923395413152349E-2</v>
      </c>
      <c r="U73" s="302">
        <f t="shared" si="11"/>
        <v>7.7916669443763284E-2</v>
      </c>
      <c r="V73" s="302">
        <f t="shared" si="11"/>
        <v>6.9069097524543641E-2</v>
      </c>
      <c r="W73" s="302">
        <f t="shared" si="11"/>
        <v>6.8782917799937962E-2</v>
      </c>
      <c r="X73" s="302">
        <f t="shared" si="11"/>
        <v>7.0068943540974329E-2</v>
      </c>
      <c r="Y73" s="302">
        <f t="shared" si="11"/>
        <v>7.1444688362714448E-2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5.6839398556470751E-2</v>
      </c>
      <c r="C74" s="302">
        <f t="shared" si="12"/>
        <v>5.6665532165362943E-2</v>
      </c>
      <c r="D74" s="302">
        <f t="shared" si="12"/>
        <v>5.449943527451654E-2</v>
      </c>
      <c r="E74" s="302">
        <f t="shared" si="12"/>
        <v>5.375474504603478E-2</v>
      </c>
      <c r="F74" s="302">
        <f t="shared" si="12"/>
        <v>5.3327960267702264E-2</v>
      </c>
      <c r="G74" s="302">
        <f t="shared" si="12"/>
        <v>5.3776722914754001E-2</v>
      </c>
      <c r="H74" s="302">
        <f t="shared" si="12"/>
        <v>5.2884008810449169E-2</v>
      </c>
      <c r="I74" s="302">
        <f t="shared" si="12"/>
        <v>5.328400679533303E-2</v>
      </c>
      <c r="J74" s="302">
        <f t="shared" si="12"/>
        <v>5.4135911898134756E-2</v>
      </c>
      <c r="K74" s="302">
        <f t="shared" si="12"/>
        <v>5.4901457714427455E-2</v>
      </c>
      <c r="L74" s="302">
        <f t="shared" si="12"/>
        <v>5.3708711897469973E-2</v>
      </c>
      <c r="M74" s="302">
        <f t="shared" si="12"/>
        <v>5.2450292376102457E-2</v>
      </c>
      <c r="N74" s="302">
        <f t="shared" si="12"/>
        <v>5.3157090473032721E-2</v>
      </c>
      <c r="O74" s="302">
        <f t="shared" si="12"/>
        <v>5.1769485032619147E-2</v>
      </c>
      <c r="P74" s="302">
        <f t="shared" si="12"/>
        <v>5.0536072462165835E-2</v>
      </c>
      <c r="Q74" s="302">
        <f t="shared" si="12"/>
        <v>5.2334326162244864E-2</v>
      </c>
      <c r="R74" s="302">
        <f t="shared" si="12"/>
        <v>5.2687598001174112E-2</v>
      </c>
      <c r="S74" s="302">
        <f t="shared" si="12"/>
        <v>5.1073824644285608E-2</v>
      </c>
      <c r="T74" s="302">
        <f t="shared" si="12"/>
        <v>5.0313938489581808E-2</v>
      </c>
      <c r="U74" s="302">
        <f t="shared" si="12"/>
        <v>5.2955638865665261E-2</v>
      </c>
      <c r="V74" s="302">
        <f t="shared" si="12"/>
        <v>4.7040786091108164E-2</v>
      </c>
      <c r="W74" s="302">
        <f t="shared" si="12"/>
        <v>4.6295645628002882E-2</v>
      </c>
      <c r="X74" s="302">
        <f t="shared" si="12"/>
        <v>4.8027525622256512E-2</v>
      </c>
      <c r="Y74" s="302">
        <f t="shared" si="12"/>
        <v>4.8980234862101159E-2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9.4418572153281671E-2</v>
      </c>
      <c r="C76" s="302">
        <f t="shared" si="14"/>
        <v>9.841977056183894E-2</v>
      </c>
      <c r="D76" s="302">
        <f t="shared" si="14"/>
        <v>0.10999257950439624</v>
      </c>
      <c r="E76" s="302">
        <f t="shared" si="14"/>
        <v>0.11238584594769604</v>
      </c>
      <c r="F76" s="302">
        <f t="shared" si="14"/>
        <v>0.11488166414128574</v>
      </c>
      <c r="G76" s="302">
        <f t="shared" si="14"/>
        <v>0.1125944402050762</v>
      </c>
      <c r="H76" s="302">
        <f t="shared" si="14"/>
        <v>0.11811406603457197</v>
      </c>
      <c r="I76" s="302">
        <f t="shared" si="14"/>
        <v>0.1152962127404031</v>
      </c>
      <c r="J76" s="302">
        <f t="shared" si="14"/>
        <v>0.11042763547035148</v>
      </c>
      <c r="K76" s="302">
        <f t="shared" si="14"/>
        <v>0.1060742767613362</v>
      </c>
      <c r="L76" s="302">
        <f t="shared" si="14"/>
        <v>0.11314342609474924</v>
      </c>
      <c r="M76" s="302">
        <f t="shared" si="14"/>
        <v>0.12029002416381737</v>
      </c>
      <c r="N76" s="302">
        <f t="shared" si="14"/>
        <v>0.11559344638878909</v>
      </c>
      <c r="O76" s="302">
        <f t="shared" si="14"/>
        <v>0.1234465105611479</v>
      </c>
      <c r="P76" s="302">
        <f t="shared" si="14"/>
        <v>0.13146819902508375</v>
      </c>
      <c r="Q76" s="302">
        <f t="shared" si="14"/>
        <v>0.121351771665113</v>
      </c>
      <c r="R76" s="302">
        <f t="shared" si="14"/>
        <v>0.11939108545943893</v>
      </c>
      <c r="S76" s="302">
        <f t="shared" si="14"/>
        <v>0.12845568343410396</v>
      </c>
      <c r="T76" s="302">
        <f t="shared" si="14"/>
        <v>0.13358976840903283</v>
      </c>
      <c r="U76" s="302">
        <f t="shared" si="14"/>
        <v>0.11855024618831814</v>
      </c>
      <c r="V76" s="302">
        <f t="shared" si="14"/>
        <v>0.15165282288920762</v>
      </c>
      <c r="W76" s="302">
        <f t="shared" si="14"/>
        <v>0.15460948764195384</v>
      </c>
      <c r="X76" s="302">
        <f t="shared" si="14"/>
        <v>0.1468863724884395</v>
      </c>
      <c r="Y76" s="302">
        <f t="shared" si="14"/>
        <v>0.14175591440857813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2.178017295190458E-2</v>
      </c>
      <c r="C77" s="235">
        <f t="shared" si="15"/>
        <v>2.2703156548942938E-2</v>
      </c>
      <c r="D77" s="235">
        <f t="shared" si="15"/>
        <v>2.5372734943954558E-2</v>
      </c>
      <c r="E77" s="235">
        <f t="shared" si="15"/>
        <v>2.5924805959924139E-2</v>
      </c>
      <c r="F77" s="235">
        <f t="shared" si="15"/>
        <v>2.6500533284254401E-2</v>
      </c>
      <c r="G77" s="235">
        <f t="shared" si="15"/>
        <v>2.5972923813211937E-2</v>
      </c>
      <c r="H77" s="235">
        <f t="shared" si="15"/>
        <v>2.7246173370524127E-2</v>
      </c>
      <c r="I77" s="235">
        <f t="shared" si="15"/>
        <v>2.6596160023568877E-2</v>
      </c>
      <c r="J77" s="235">
        <f t="shared" si="15"/>
        <v>2.5473092256781547E-2</v>
      </c>
      <c r="K77" s="235">
        <f t="shared" si="15"/>
        <v>2.4468873452772249E-2</v>
      </c>
      <c r="L77" s="235">
        <f t="shared" si="15"/>
        <v>2.609956211489925E-2</v>
      </c>
      <c r="M77" s="235">
        <f t="shared" si="15"/>
        <v>2.7748116402601858E-2</v>
      </c>
      <c r="N77" s="235">
        <f t="shared" si="15"/>
        <v>2.666472492686419E-2</v>
      </c>
      <c r="O77" s="235">
        <f t="shared" si="15"/>
        <v>2.8476244546105079E-2</v>
      </c>
      <c r="P77" s="235">
        <f t="shared" si="15"/>
        <v>3.0326661875305781E-2</v>
      </c>
      <c r="Q77" s="235">
        <f t="shared" si="15"/>
        <v>2.7993036905868206E-2</v>
      </c>
      <c r="R77" s="235">
        <f t="shared" si="15"/>
        <v>2.7540752109666573E-2</v>
      </c>
      <c r="S77" s="235">
        <f t="shared" si="15"/>
        <v>2.9631744454977391E-2</v>
      </c>
      <c r="T77" s="235">
        <f t="shared" si="15"/>
        <v>3.0816058686315179E-2</v>
      </c>
      <c r="U77" s="235">
        <f t="shared" si="15"/>
        <v>2.7346790007379836E-2</v>
      </c>
      <c r="V77" s="235">
        <f t="shared" si="15"/>
        <v>3.4982786075278424E-2</v>
      </c>
      <c r="W77" s="235">
        <f t="shared" si="15"/>
        <v>3.5664820003635973E-2</v>
      </c>
      <c r="X77" s="235">
        <f t="shared" si="15"/>
        <v>3.3883276606665944E-2</v>
      </c>
      <c r="Y77" s="235">
        <f t="shared" si="15"/>
        <v>3.269979901583274E-2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82.290019057455112</v>
      </c>
      <c r="C81" s="322">
        <f t="shared" si="16"/>
        <v>81.214267110169686</v>
      </c>
      <c r="D81" s="322">
        <f t="shared" si="16"/>
        <v>84.416559249822654</v>
      </c>
      <c r="E81" s="322">
        <f t="shared" si="16"/>
        <v>88.086890818019683</v>
      </c>
      <c r="F81" s="322">
        <f t="shared" si="16"/>
        <v>86.063464907372719</v>
      </c>
      <c r="G81" s="322">
        <f t="shared" si="16"/>
        <v>74.422734224133706</v>
      </c>
      <c r="H81" s="322">
        <f t="shared" si="16"/>
        <v>69.184207572026423</v>
      </c>
      <c r="I81" s="322">
        <f t="shared" si="16"/>
        <v>62.686046444090927</v>
      </c>
      <c r="J81" s="322">
        <f t="shared" si="16"/>
        <v>58.778615280905782</v>
      </c>
      <c r="K81" s="322">
        <f t="shared" si="16"/>
        <v>58.584497493210399</v>
      </c>
      <c r="L81" s="322">
        <f t="shared" si="16"/>
        <v>54.972130712265866</v>
      </c>
      <c r="M81" s="322">
        <f t="shared" si="16"/>
        <v>48.836122411789226</v>
      </c>
      <c r="N81" s="322">
        <f t="shared" si="16"/>
        <v>49.67774619636873</v>
      </c>
      <c r="O81" s="322">
        <f t="shared" si="16"/>
        <v>48.506780718545954</v>
      </c>
      <c r="P81" s="322">
        <f t="shared" si="16"/>
        <v>45.656087741848083</v>
      </c>
      <c r="Q81" s="322">
        <f t="shared" si="16"/>
        <v>45.316254286959335</v>
      </c>
      <c r="R81" s="322">
        <f t="shared" si="16"/>
        <v>44.782117550659237</v>
      </c>
      <c r="S81" s="322">
        <f t="shared" si="16"/>
        <v>44.567239448558688</v>
      </c>
      <c r="T81" s="322">
        <f t="shared" si="16"/>
        <v>44.653240672446984</v>
      </c>
      <c r="U81" s="322">
        <f t="shared" si="16"/>
        <v>44.271085391808946</v>
      </c>
      <c r="V81" s="322">
        <f t="shared" si="16"/>
        <v>46.388642436553589</v>
      </c>
      <c r="W81" s="322">
        <f t="shared" si="16"/>
        <v>44.934769899421795</v>
      </c>
      <c r="X81" s="322">
        <f t="shared" si="16"/>
        <v>41.075085611101812</v>
      </c>
      <c r="Y81" s="322">
        <f t="shared" si="16"/>
        <v>39.084281515055153</v>
      </c>
      <c r="DA81" s="95"/>
    </row>
    <row r="82" spans="1:105" ht="12" customHeight="1" x14ac:dyDescent="0.25">
      <c r="A82" s="55" t="s">
        <v>91</v>
      </c>
      <c r="B82" s="334">
        <f>IF(B$6=0,0,B$6/TEL!B$5*1000)</f>
        <v>1.3414312266804591</v>
      </c>
      <c r="C82" s="334">
        <f>IF(C$6=0,0,C$6/TEL!C$5*1000)</f>
        <v>1.3799981311729685</v>
      </c>
      <c r="D82" s="334">
        <f>IF(D$6=0,0,D$6/TEL!D$5*1000)</f>
        <v>1.6030787388938956</v>
      </c>
      <c r="E82" s="334">
        <f>IF(E$6=0,0,E$6/TEL!E$5*1000)</f>
        <v>1.7091757426211189</v>
      </c>
      <c r="F82" s="334">
        <f>IF(F$6=0,0,F$6/TEL!F$5*1000)</f>
        <v>1.7069993873372247</v>
      </c>
      <c r="G82" s="334">
        <f>IF(G$6=0,0,G$6/TEL!G$5*1000)</f>
        <v>1.4467263383971303</v>
      </c>
      <c r="H82" s="334">
        <f>IF(H$6=0,0,H$6/TEL!H$5*1000)</f>
        <v>1.4108226117019542</v>
      </c>
      <c r="I82" s="334">
        <f>IF(I$6=0,0,I$6/TEL!I$5*1000)</f>
        <v>1.2478136794843151</v>
      </c>
      <c r="J82" s="334">
        <f>IF(J$6=0,0,J$6/TEL!J$5*1000)</f>
        <v>1.1206266441268453</v>
      </c>
      <c r="K82" s="334">
        <f>IF(K$6=0,0,K$6/TEL!K$5*1000)</f>
        <v>1.0728934870593334</v>
      </c>
      <c r="L82" s="334">
        <f>IF(L$6=0,0,L$6/TEL!L$5*1000)</f>
        <v>1.0738304539441166</v>
      </c>
      <c r="M82" s="334">
        <f>IF(M$6=0,0,M$6/TEL!M$5*1000)</f>
        <v>1.0142256885550252</v>
      </c>
      <c r="N82" s="334">
        <f>IF(N$6=0,0,N$6/TEL!N$5*1000)</f>
        <v>0.99142283392145347</v>
      </c>
      <c r="O82" s="334">
        <f>IF(O$6=0,0,O$6/TEL!O$5*1000)</f>
        <v>1.0338203847397491</v>
      </c>
      <c r="P82" s="334">
        <f>IF(P$6=0,0,P$6/TEL!P$5*1000)</f>
        <v>1.0362945836420263</v>
      </c>
      <c r="Q82" s="334">
        <f>IF(Q$6=0,0,Q$6/TEL!Q$5*1000)</f>
        <v>0.94943217821566195</v>
      </c>
      <c r="R82" s="334">
        <f>IF(R$6=0,0,R$6/TEL!R$5*1000)</f>
        <v>0.92308213689283425</v>
      </c>
      <c r="S82" s="334">
        <f>IF(S$6=0,0,S$6/TEL!S$5*1000)</f>
        <v>0.98840032319797921</v>
      </c>
      <c r="T82" s="334">
        <f>IF(T$6=0,0,T$6/TEL!T$5*1000)</f>
        <v>1.0298880059151427</v>
      </c>
      <c r="U82" s="334">
        <f>IF(U$6=0,0,U$6/TEL!U$5*1000)</f>
        <v>0.90612153153033015</v>
      </c>
      <c r="V82" s="334">
        <f>IF(V$6=0,0,V$6/TEL!V$5*1000)</f>
        <v>1.2145795995579036</v>
      </c>
      <c r="W82" s="334">
        <f>IF(W$6=0,0,W$6/TEL!W$5*1000)</f>
        <v>1.1994509246087364</v>
      </c>
      <c r="X82" s="334">
        <f>IF(X$6=0,0,X$6/TEL!X$5*1000)</f>
        <v>1.0416547614616591</v>
      </c>
      <c r="Y82" s="334">
        <f>IF(Y$6=0,0,Y$6/TEL!Y$5*1000)</f>
        <v>0.95654882158341359</v>
      </c>
      <c r="DA82" s="67"/>
    </row>
    <row r="83" spans="1:105" ht="12" customHeight="1" x14ac:dyDescent="0.25">
      <c r="A83" s="173" t="s">
        <v>92</v>
      </c>
      <c r="B83" s="335">
        <f>IF(B$7=0,0,B$7/TEL!B$5*1000)</f>
        <v>1.1006615193275562</v>
      </c>
      <c r="C83" s="335">
        <f>IF(C$7=0,0,C$7/TEL!C$5*1000)</f>
        <v>1.132306158911154</v>
      </c>
      <c r="D83" s="335">
        <f>IF(D$7=0,0,D$7/TEL!D$5*1000)</f>
        <v>1.3153466575539656</v>
      </c>
      <c r="E83" s="335">
        <f>IF(E$7=0,0,E$7/TEL!E$5*1000)</f>
        <v>1.4024006093301487</v>
      </c>
      <c r="F83" s="335">
        <f>IF(F$7=0,0,F$7/TEL!F$5*1000)</f>
        <v>1.4006148819177231</v>
      </c>
      <c r="G83" s="335">
        <f>IF(G$7=0,0,G$7/TEL!G$5*1000)</f>
        <v>1.1870575084284143</v>
      </c>
      <c r="H83" s="335">
        <f>IF(H$7=0,0,H$7/TEL!H$5*1000)</f>
        <v>1.1575980403708344</v>
      </c>
      <c r="I83" s="335">
        <f>IF(I$7=0,0,I$7/TEL!I$5*1000)</f>
        <v>1.0238471216281559</v>
      </c>
      <c r="J83" s="335">
        <f>IF(J$7=0,0,J$7/TEL!J$5*1000)</f>
        <v>0.91948852851433427</v>
      </c>
      <c r="K83" s="335">
        <f>IF(K$7=0,0,K$7/TEL!K$5*1000)</f>
        <v>0.88032286117688963</v>
      </c>
      <c r="L83" s="335">
        <f>IF(L$7=0,0,L$7/TEL!L$5*1000)</f>
        <v>0.88109165451824945</v>
      </c>
      <c r="M83" s="335">
        <f>IF(M$7=0,0,M$7/TEL!M$5*1000)</f>
        <v>0.83218518035284128</v>
      </c>
      <c r="N83" s="335">
        <f>IF(N$7=0,0,N$7/TEL!N$5*1000)</f>
        <v>0.81347514578170532</v>
      </c>
      <c r="O83" s="335">
        <f>IF(O$7=0,0,O$7/TEL!O$5*1000)</f>
        <v>0.84826287978646087</v>
      </c>
      <c r="P83" s="335">
        <f>IF(P$7=0,0,P$7/TEL!P$5*1000)</f>
        <v>0.8502929917062777</v>
      </c>
      <c r="Q83" s="335">
        <f>IF(Q$7=0,0,Q$7/TEL!Q$5*1000)</f>
        <v>0.77902127443336389</v>
      </c>
      <c r="R83" s="335">
        <f>IF(R$7=0,0,R$7/TEL!R$5*1000)</f>
        <v>0.75740072770694078</v>
      </c>
      <c r="S83" s="335">
        <f>IF(S$7=0,0,S$7/TEL!S$5*1000)</f>
        <v>0.81099513698295711</v>
      </c>
      <c r="T83" s="335">
        <f>IF(T$7=0,0,T$7/TEL!T$5*1000)</f>
        <v>0.84503631254575873</v>
      </c>
      <c r="U83" s="335">
        <f>IF(U$7=0,0,U$7/TEL!U$5*1000)</f>
        <v>0.74348433356334809</v>
      </c>
      <c r="V83" s="335">
        <f>IF(V$7=0,0,V$7/TEL!V$5*1000)</f>
        <v>0.99657813297058762</v>
      </c>
      <c r="W83" s="335">
        <f>IF(W$7=0,0,W$7/TEL!W$5*1000)</f>
        <v>0.98416486121742419</v>
      </c>
      <c r="X83" s="335">
        <f>IF(X$7=0,0,X$7/TEL!X$5*1000)</f>
        <v>0.85469108632751511</v>
      </c>
      <c r="Y83" s="335">
        <f>IF(Y$7=0,0,Y$7/TEL!Y$5*1000)</f>
        <v>0.78486057155562128</v>
      </c>
      <c r="DA83" s="177"/>
    </row>
    <row r="84" spans="1:105" ht="12" customHeight="1" x14ac:dyDescent="0.25">
      <c r="A84" s="173" t="s">
        <v>93</v>
      </c>
      <c r="B84" s="335">
        <f>IF(B$8=0,0,B$8/TEL!B$5*1000)</f>
        <v>0.79110046701668113</v>
      </c>
      <c r="C84" s="335">
        <f>IF(C$8=0,0,C$8/TEL!C$5*1000)</f>
        <v>0.81384505171739197</v>
      </c>
      <c r="D84" s="335">
        <f>IF(D$8=0,0,D$8/TEL!D$5*1000)</f>
        <v>0.94540541011691293</v>
      </c>
      <c r="E84" s="335">
        <f>IF(E$8=0,0,E$8/TEL!E$5*1000)</f>
        <v>1.0079754379560442</v>
      </c>
      <c r="F84" s="335">
        <f>IF(F$8=0,0,F$8/TEL!F$5*1000)</f>
        <v>1.0066919463783639</v>
      </c>
      <c r="G84" s="335">
        <f>IF(G$8=0,0,G$8/TEL!G$5*1000)</f>
        <v>0.8531975841829228</v>
      </c>
      <c r="H84" s="335">
        <f>IF(H$8=0,0,H$8/TEL!H$5*1000)</f>
        <v>0.83202359151653726</v>
      </c>
      <c r="I84" s="335">
        <f>IF(I$8=0,0,I$8/TEL!I$5*1000)</f>
        <v>0.73589011867023701</v>
      </c>
      <c r="J84" s="335">
        <f>IF(J$8=0,0,J$8/TEL!J$5*1000)</f>
        <v>0.66088237986967768</v>
      </c>
      <c r="K84" s="335">
        <f>IF(K$8=0,0,K$8/TEL!K$5*1000)</f>
        <v>0.63273205647088937</v>
      </c>
      <c r="L84" s="335">
        <f>IF(L$8=0,0,L$8/TEL!L$5*1000)</f>
        <v>0.63328462668499175</v>
      </c>
      <c r="M84" s="335">
        <f>IF(M$8=0,0,M$8/TEL!M$5*1000)</f>
        <v>0.59813309837860462</v>
      </c>
      <c r="N84" s="335">
        <f>IF(N$8=0,0,N$8/TEL!N$5*1000)</f>
        <v>0.58468526103060092</v>
      </c>
      <c r="O84" s="335">
        <f>IF(O$8=0,0,O$8/TEL!O$5*1000)</f>
        <v>0.60968894484651914</v>
      </c>
      <c r="P84" s="335">
        <f>IF(P$8=0,0,P$8/TEL!P$5*1000)</f>
        <v>0.6111480877888873</v>
      </c>
      <c r="Q84" s="335">
        <f>IF(Q$8=0,0,Q$8/TEL!Q$5*1000)</f>
        <v>0.55992154099898017</v>
      </c>
      <c r="R84" s="335">
        <f>IF(R$8=0,0,R$8/TEL!R$5*1000)</f>
        <v>0.54438177303936375</v>
      </c>
      <c r="S84" s="335">
        <f>IF(S$8=0,0,S$8/TEL!S$5*1000)</f>
        <v>0.58290275470650066</v>
      </c>
      <c r="T84" s="335">
        <f>IF(T$8=0,0,T$8/TEL!T$5*1000)</f>
        <v>0.60736984964226404</v>
      </c>
      <c r="U84" s="335">
        <f>IF(U$8=0,0,U$8/TEL!U$5*1000)</f>
        <v>0.53437936474865655</v>
      </c>
      <c r="V84" s="335">
        <f>IF(V$8=0,0,V$8/TEL!V$5*1000)</f>
        <v>0.71629053307260993</v>
      </c>
      <c r="W84" s="335">
        <f>IF(W$8=0,0,W$8/TEL!W$5*1000)</f>
        <v>0.70736849400002366</v>
      </c>
      <c r="X84" s="335">
        <f>IF(X$8=0,0,X$8/TEL!X$5*1000)</f>
        <v>0.61430921829790164</v>
      </c>
      <c r="Y84" s="335">
        <f>IF(Y$8=0,0,Y$8/TEL!Y$5*1000)</f>
        <v>0.56411853580560301</v>
      </c>
      <c r="DA84" s="177"/>
    </row>
    <row r="85" spans="1:105" ht="12" customHeight="1" x14ac:dyDescent="0.25">
      <c r="A85" s="173" t="s">
        <v>94</v>
      </c>
      <c r="B85" s="335">
        <f>IF(B$9=0,0,B$9/TEL!B$5*1000)</f>
        <v>1.547805261554376</v>
      </c>
      <c r="C85" s="335">
        <f>IF(C$9=0,0,C$9/TEL!C$5*1000)</f>
        <v>1.5923055359688101</v>
      </c>
      <c r="D85" s="335">
        <f>IF(D$9=0,0,D$9/TEL!D$5*1000)</f>
        <v>1.8497062371852642</v>
      </c>
      <c r="E85" s="335">
        <f>IF(E$9=0,0,E$9/TEL!E$5*1000)</f>
        <v>1.9721258568705211</v>
      </c>
      <c r="F85" s="335">
        <f>IF(F$9=0,0,F$9/TEL!F$5*1000)</f>
        <v>1.9696146776967978</v>
      </c>
      <c r="G85" s="335">
        <f>IF(G$9=0,0,G$9/TEL!G$5*1000)</f>
        <v>1.669299621227458</v>
      </c>
      <c r="H85" s="335">
        <f>IF(H$9=0,0,H$9/TEL!H$5*1000)</f>
        <v>1.6278722442714861</v>
      </c>
      <c r="I85" s="335">
        <f>IF(I$9=0,0,I$9/TEL!I$5*1000)</f>
        <v>1.4397850147895943</v>
      </c>
      <c r="J85" s="335">
        <f>IF(J$9=0,0,J$9/TEL!J$5*1000)</f>
        <v>1.2930307432232824</v>
      </c>
      <c r="K85" s="335">
        <f>IF(K$9=0,0,K$9/TEL!K$5*1000)</f>
        <v>1.2379540235300004</v>
      </c>
      <c r="L85" s="335">
        <f>IF(L$9=0,0,L$9/TEL!L$5*1000)</f>
        <v>1.2390351391662884</v>
      </c>
      <c r="M85" s="335">
        <f>IF(M$9=0,0,M$9/TEL!M$5*1000)</f>
        <v>1.1702604098711835</v>
      </c>
      <c r="N85" s="335">
        <f>IF(N$9=0,0,N$9/TEL!N$5*1000)</f>
        <v>1.1439494237555234</v>
      </c>
      <c r="O85" s="335">
        <f>IF(O$9=0,0,O$9/TEL!O$5*1000)</f>
        <v>1.1928696746997105</v>
      </c>
      <c r="P85" s="335">
        <f>IF(P$9=0,0,P$9/TEL!P$5*1000)</f>
        <v>1.1957245195869532</v>
      </c>
      <c r="Q85" s="335">
        <f>IF(Q$9=0,0,Q$9/TEL!Q$5*1000)</f>
        <v>1.0954986671719178</v>
      </c>
      <c r="R85" s="335">
        <f>IF(R$9=0,0,R$9/TEL!R$5*1000)</f>
        <v>1.0650947733378859</v>
      </c>
      <c r="S85" s="335">
        <f>IF(S$9=0,0,S$9/TEL!S$5*1000)</f>
        <v>1.1404619113822836</v>
      </c>
      <c r="T85" s="335">
        <f>IF(T$9=0,0,T$9/TEL!T$5*1000)</f>
        <v>1.1883323145174729</v>
      </c>
      <c r="U85" s="335">
        <f>IF(U$9=0,0,U$9/TEL!U$5*1000)</f>
        <v>1.0455248440734577</v>
      </c>
      <c r="V85" s="335">
        <f>IF(V$9=0,0,V$9/TEL!V$5*1000)</f>
        <v>1.4014379994898887</v>
      </c>
      <c r="W85" s="335">
        <f>IF(W$9=0,0,W$9/TEL!W$5*1000)</f>
        <v>1.3839818360870031</v>
      </c>
      <c r="X85" s="335">
        <f>IF(X$9=0,0,X$9/TEL!X$5*1000)</f>
        <v>1.2019093401480683</v>
      </c>
      <c r="Y85" s="335">
        <f>IF(Y$9=0,0,Y$9/TEL!Y$5*1000)</f>
        <v>1.1037101787500925</v>
      </c>
      <c r="DA85" s="177"/>
    </row>
    <row r="86" spans="1:105" ht="12" customHeight="1" x14ac:dyDescent="0.25">
      <c r="A86" s="56" t="s">
        <v>95</v>
      </c>
      <c r="B86" s="336">
        <f>IF(B$10=0,0,B$10/TEL!B$5*1000)</f>
        <v>9.7348325743793733</v>
      </c>
      <c r="C86" s="336">
        <f>IF(C$10=0,0,C$10/TEL!C$5*1000)</f>
        <v>9.1378818969358697</v>
      </c>
      <c r="D86" s="336">
        <f>IF(D$10=0,0,D$10/TEL!D$5*1000)</f>
        <v>9.1020442564473978</v>
      </c>
      <c r="E86" s="336">
        <f>IF(E$10=0,0,E$10/TEL!E$5*1000)</f>
        <v>9.6099660365838435</v>
      </c>
      <c r="F86" s="336">
        <f>IF(F$10=0,0,F$10/TEL!F$5*1000)</f>
        <v>9.2832367641718943</v>
      </c>
      <c r="G86" s="336">
        <f>IF(G$10=0,0,G$10/TEL!G$5*1000)</f>
        <v>8.0742148070559665</v>
      </c>
      <c r="H86" s="336">
        <f>IF(H$10=0,0,H$10/TEL!H$5*1000)</f>
        <v>7.2888915515297654</v>
      </c>
      <c r="I86" s="336">
        <f>IF(I$10=0,0,I$10/TEL!I$5*1000)</f>
        <v>6.7359863185084992</v>
      </c>
      <c r="J86" s="336">
        <f>IF(J$10=0,0,J$10/TEL!J$5*1000)</f>
        <v>6.454034822381848</v>
      </c>
      <c r="K86" s="336">
        <f>IF(K$10=0,0,K$10/TEL!K$5*1000)</f>
        <v>6.5548098259295475</v>
      </c>
      <c r="L86" s="336">
        <f>IF(L$10=0,0,L$10/TEL!L$5*1000)</f>
        <v>5.9392478444330168</v>
      </c>
      <c r="M86" s="336">
        <f>IF(M$10=0,0,M$10/TEL!M$5*1000)</f>
        <v>5.1111863917749965</v>
      </c>
      <c r="N86" s="336">
        <f>IF(N$10=0,0,N$10/TEL!N$5*1000)</f>
        <v>5.3584329525353596</v>
      </c>
      <c r="O86" s="336">
        <f>IF(O$10=0,0,O$10/TEL!O$5*1000)</f>
        <v>5.0552661415373121</v>
      </c>
      <c r="P86" s="336">
        <f>IF(P$10=0,0,P$10/TEL!P$5*1000)</f>
        <v>4.5282837112752983</v>
      </c>
      <c r="Q86" s="336">
        <f>IF(Q$10=0,0,Q$10/TEL!Q$5*1000)</f>
        <v>4.700823428589648</v>
      </c>
      <c r="R86" s="336">
        <f>IF(R$10=0,0,R$10/TEL!R$5*1000)</f>
        <v>4.6826246036607335</v>
      </c>
      <c r="S86" s="336">
        <f>IF(S$10=0,0,S$10/TEL!S$5*1000)</f>
        <v>4.4776444743957473</v>
      </c>
      <c r="T86" s="336">
        <f>IF(T$10=0,0,T$10/TEL!T$5*1000)</f>
        <v>4.3344156633423427</v>
      </c>
      <c r="U86" s="336">
        <f>IF(U$10=0,0,U$10/TEL!U$5*1000)</f>
        <v>4.6096396499436239</v>
      </c>
      <c r="V86" s="336">
        <f>IF(V$10=0,0,V$10/TEL!V$5*1000)</f>
        <v>4.1586417803984537</v>
      </c>
      <c r="W86" s="336">
        <f>IF(W$10=0,0,W$10/TEL!W$5*1000)</f>
        <v>4.0440802015002344</v>
      </c>
      <c r="X86" s="336">
        <f>IF(X$10=0,0,X$10/TEL!X$5*1000)</f>
        <v>3.7242094565782917</v>
      </c>
      <c r="Y86" s="336">
        <f>IF(Y$10=0,0,Y$10/TEL!Y$5*1000)</f>
        <v>3.6172822084826111</v>
      </c>
      <c r="DA86" s="68"/>
    </row>
    <row r="87" spans="1:105" ht="12" customHeight="1" x14ac:dyDescent="0.25">
      <c r="A87" s="174" t="s">
        <v>2707</v>
      </c>
      <c r="B87" s="349">
        <f>IF(B$16=0,0,B$16/TEL!B$5*1000)</f>
        <v>4.3849829910246214</v>
      </c>
      <c r="C87" s="349">
        <f>IF(C$16=0,0,C$16/TEL!C$5*1000)</f>
        <v>4.3144215611415904</v>
      </c>
      <c r="D87" s="349">
        <f>IF(D$16=0,0,D$16/TEL!D$5*1000)</f>
        <v>4.3131138814997811</v>
      </c>
      <c r="E87" s="349">
        <f>IF(E$16=0,0,E$16/TEL!E$5*1000)</f>
        <v>4.4391453354567627</v>
      </c>
      <c r="F87" s="349">
        <f>IF(F$16=0,0,F$16/TEL!F$5*1000)</f>
        <v>4.3027397222635875</v>
      </c>
      <c r="G87" s="349">
        <f>IF(G$16=0,0,G$16/TEL!G$5*1000)</f>
        <v>3.752072584621517</v>
      </c>
      <c r="H87" s="349">
        <f>IF(H$16=0,0,H$16/TEL!H$5*1000)</f>
        <v>3.430067102609053</v>
      </c>
      <c r="I87" s="349">
        <f>IF(I$16=0,0,I$16/TEL!I$5*1000)</f>
        <v>3.1314034919057812</v>
      </c>
      <c r="J87" s="349">
        <f>IF(J$16=0,0,J$16/TEL!J$5*1000)</f>
        <v>2.9831568171951295</v>
      </c>
      <c r="K87" s="349">
        <f>IF(K$16=0,0,K$16/TEL!K$5*1000)</f>
        <v>3.0153509173541919</v>
      </c>
      <c r="L87" s="349">
        <f>IF(L$16=0,0,L$16/TEL!L$5*1000)</f>
        <v>2.7679521851392006</v>
      </c>
      <c r="M87" s="349">
        <f>IF(M$16=0,0,M$16/TEL!M$5*1000)</f>
        <v>2.4013770928251299</v>
      </c>
      <c r="N87" s="349">
        <f>IF(N$16=0,0,N$16/TEL!N$5*1000)</f>
        <v>2.4756791709906838</v>
      </c>
      <c r="O87" s="349">
        <f>IF(O$16=0,0,O$16/TEL!O$5*1000)</f>
        <v>2.3542228672399728</v>
      </c>
      <c r="P87" s="349">
        <f>IF(P$16=0,0,P$16/TEL!P$5*1000)</f>
        <v>2.1630743985572209</v>
      </c>
      <c r="Q87" s="349">
        <f>IF(Q$16=0,0,Q$16/TEL!Q$5*1000)</f>
        <v>2.2233709052858956</v>
      </c>
      <c r="R87" s="349">
        <f>IF(R$16=0,0,R$16/TEL!R$5*1000)</f>
        <v>2.2119958192035538</v>
      </c>
      <c r="S87" s="349">
        <f>IF(S$16=0,0,S$16/TEL!S$5*1000)</f>
        <v>2.1339556616958499</v>
      </c>
      <c r="T87" s="349">
        <f>IF(T$16=0,0,T$16/TEL!T$5*1000)</f>
        <v>2.1062628792693654</v>
      </c>
      <c r="U87" s="349">
        <f>IF(U$16=0,0,U$16/TEL!U$5*1000)</f>
        <v>2.1978783845621823</v>
      </c>
      <c r="V87" s="349">
        <f>IF(V$16=0,0,V$16/TEL!V$5*1000)</f>
        <v>2.0457733180451432</v>
      </c>
      <c r="W87" s="349">
        <f>IF(W$16=0,0,W$16/TEL!W$5*1000)</f>
        <v>1.9502664221620154</v>
      </c>
      <c r="X87" s="349">
        <f>IF(X$16=0,0,X$16/TEL!X$5*1000)</f>
        <v>1.8494388062095981</v>
      </c>
      <c r="Y87" s="349">
        <f>IF(Y$16=0,0,Y$16/TEL!Y$5*1000)</f>
        <v>1.7947099575223882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37.272355423709293</v>
      </c>
      <c r="C88" s="349">
        <f>IF(C$27=0,0,C$27/TEL!C$5*1000)</f>
        <v>36.672583269703516</v>
      </c>
      <c r="D88" s="349">
        <f>IF(D$27=0,0,D$27/TEL!D$5*1000)</f>
        <v>36.661467992748129</v>
      </c>
      <c r="E88" s="349">
        <f>IF(E$27=0,0,E$27/TEL!E$5*1000)</f>
        <v>37.732735351382502</v>
      </c>
      <c r="F88" s="349">
        <f>IF(F$27=0,0,F$27/TEL!F$5*1000)</f>
        <v>36.573287639240505</v>
      </c>
      <c r="G88" s="349">
        <f>IF(G$27=0,0,G$27/TEL!G$5*1000)</f>
        <v>31.892616969282901</v>
      </c>
      <c r="H88" s="349">
        <f>IF(H$27=0,0,H$27/TEL!H$5*1000)</f>
        <v>29.155570372176943</v>
      </c>
      <c r="I88" s="349">
        <f>IF(I$27=0,0,I$27/TEL!I$5*1000)</f>
        <v>26.616929681199153</v>
      </c>
      <c r="J88" s="349">
        <f>IF(J$27=0,0,J$27/TEL!J$5*1000)</f>
        <v>25.356832946158612</v>
      </c>
      <c r="K88" s="349">
        <f>IF(K$27=0,0,K$27/TEL!K$5*1000)</f>
        <v>25.630482797510627</v>
      </c>
      <c r="L88" s="349">
        <f>IF(L$27=0,0,L$27/TEL!L$5*1000)</f>
        <v>23.527593573683212</v>
      </c>
      <c r="M88" s="349">
        <f>IF(M$27=0,0,M$27/TEL!M$5*1000)</f>
        <v>20.411705289013618</v>
      </c>
      <c r="N88" s="349">
        <f>IF(N$27=0,0,N$27/TEL!N$5*1000)</f>
        <v>21.043272953420818</v>
      </c>
      <c r="O88" s="349">
        <f>IF(O$27=0,0,O$27/TEL!O$5*1000)</f>
        <v>20.010894371539774</v>
      </c>
      <c r="P88" s="349">
        <f>IF(P$27=0,0,P$27/TEL!P$5*1000)</f>
        <v>18.386132387736385</v>
      </c>
      <c r="Q88" s="349">
        <f>IF(Q$27=0,0,Q$27/TEL!Q$5*1000)</f>
        <v>18.898652694930117</v>
      </c>
      <c r="R88" s="349">
        <f>IF(R$27=0,0,R$27/TEL!R$5*1000)</f>
        <v>18.801964463230206</v>
      </c>
      <c r="S88" s="349">
        <f>IF(S$27=0,0,S$27/TEL!S$5*1000)</f>
        <v>18.138623124414728</v>
      </c>
      <c r="T88" s="349">
        <f>IF(T$27=0,0,T$27/TEL!T$5*1000)</f>
        <v>17.90323447378961</v>
      </c>
      <c r="U88" s="349">
        <f>IF(U$27=0,0,U$27/TEL!U$5*1000)</f>
        <v>18.681966268778552</v>
      </c>
      <c r="V88" s="349">
        <f>IF(V$27=0,0,V$27/TEL!V$5*1000)</f>
        <v>17.38907320338372</v>
      </c>
      <c r="W88" s="349">
        <f>IF(W$27=0,0,W$27/TEL!W$5*1000)</f>
        <v>16.577264588377126</v>
      </c>
      <c r="X88" s="349">
        <f>IF(X$27=0,0,X$27/TEL!X$5*1000)</f>
        <v>15.720229852781587</v>
      </c>
      <c r="Y88" s="349">
        <f>IF(Y$27=0,0,Y$27/TEL!Y$5*1000)</f>
        <v>15.255034638940296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4.8841854920160301</v>
      </c>
      <c r="C89" s="349">
        <f>IF(C$38=0,0,C$38/TEL!C$5*1000)</f>
        <v>5.0246085801682465</v>
      </c>
      <c r="D89" s="349">
        <f>IF(D$38=0,0,D$38/TEL!D$5*1000)</f>
        <v>5.8368507928957216</v>
      </c>
      <c r="E89" s="349">
        <f>IF(E$38=0,0,E$38/TEL!E$5*1000)</f>
        <v>6.2231527039025298</v>
      </c>
      <c r="F89" s="349">
        <f>IF(F$38=0,0,F$38/TEL!F$5*1000)</f>
        <v>6.2152285385098942</v>
      </c>
      <c r="G89" s="349">
        <f>IF(G$38=0,0,G$38/TEL!G$5*1000)</f>
        <v>5.2675676936510873</v>
      </c>
      <c r="H89" s="349">
        <f>IF(H$38=0,0,H$38/TEL!H$5*1000)</f>
        <v>5.1368413041455785</v>
      </c>
      <c r="I89" s="349">
        <f>IF(I$38=0,0,I$38/TEL!I$5*1000)</f>
        <v>4.5433216022249425</v>
      </c>
      <c r="J89" s="349">
        <f>IF(J$38=0,0,J$38/TEL!J$5*1000)</f>
        <v>4.0802303452823585</v>
      </c>
      <c r="K89" s="349">
        <f>IF(K$38=0,0,K$38/TEL!K$5*1000)</f>
        <v>3.9064326964724461</v>
      </c>
      <c r="L89" s="349">
        <f>IF(L$38=0,0,L$38/TEL!L$5*1000)</f>
        <v>3.9098442169247316</v>
      </c>
      <c r="M89" s="349">
        <f>IF(M$38=0,0,M$38/TEL!M$5*1000)</f>
        <v>3.6928217378157324</v>
      </c>
      <c r="N89" s="349">
        <f>IF(N$38=0,0,N$38/TEL!N$5*1000)</f>
        <v>3.609795959406318</v>
      </c>
      <c r="O89" s="349">
        <f>IF(O$38=0,0,O$38/TEL!O$5*1000)</f>
        <v>3.76416652905242</v>
      </c>
      <c r="P89" s="349">
        <f>IF(P$38=0,0,P$38/TEL!P$5*1000)</f>
        <v>3.7731751506966091</v>
      </c>
      <c r="Q89" s="349">
        <f>IF(Q$38=0,0,Q$38/TEL!Q$5*1000)</f>
        <v>3.4569069052980512</v>
      </c>
      <c r="R89" s="349">
        <f>IF(R$38=0,0,R$38/TEL!R$5*1000)</f>
        <v>3.3609657291995516</v>
      </c>
      <c r="S89" s="349">
        <f>IF(S$38=0,0,S$38/TEL!S$5*1000)</f>
        <v>3.5987909203618726</v>
      </c>
      <c r="T89" s="349">
        <f>IF(T$38=0,0,T$38/TEL!T$5*1000)</f>
        <v>3.7498486369218038</v>
      </c>
      <c r="U89" s="349">
        <f>IF(U$38=0,0,U$38/TEL!U$5*1000)</f>
        <v>3.2992117301873547</v>
      </c>
      <c r="V89" s="349">
        <f>IF(V$38=0,0,V$38/TEL!V$5*1000)</f>
        <v>4.4223154650569834</v>
      </c>
      <c r="W89" s="349">
        <f>IF(W$38=0,0,W$38/TEL!W$5*1000)</f>
        <v>4.3672315716523205</v>
      </c>
      <c r="X89" s="349">
        <f>IF(X$38=0,0,X$38/TEL!X$5*1000)</f>
        <v>3.7926916955783483</v>
      </c>
      <c r="Y89" s="349">
        <f>IF(Y$38=0,0,Y$38/TEL!Y$5*1000)</f>
        <v>3.4828187862780693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19.440373254459821</v>
      </c>
      <c r="C90" s="349">
        <f>IF(C$39=0,0,C$39/TEL!C$5*1000)</f>
        <v>19.30249670424028</v>
      </c>
      <c r="D90" s="349">
        <f>IF(D$39=0,0,D$39/TEL!D$5*1000)</f>
        <v>20.647666299755201</v>
      </c>
      <c r="E90" s="349">
        <f>IF(E$39=0,0,E$39/TEL!E$5*1000)</f>
        <v>21.706578191846031</v>
      </c>
      <c r="F90" s="349">
        <f>IF(F$39=0,0,F$39/TEL!F$5*1000)</f>
        <v>21.324323633520653</v>
      </c>
      <c r="G90" s="349">
        <f>IF(G$39=0,0,G$39/TEL!G$5*1000)</f>
        <v>18.347005111311976</v>
      </c>
      <c r="H90" s="349">
        <f>IF(H$39=0,0,H$39/TEL!H$5*1000)</f>
        <v>17.259515839694519</v>
      </c>
      <c r="I90" s="349">
        <f>IF(I$39=0,0,I$39/TEL!I$5*1000)</f>
        <v>15.543861293208336</v>
      </c>
      <c r="J90" s="349">
        <f>IF(J$39=0,0,J$39/TEL!J$5*1000)</f>
        <v>14.413058964377315</v>
      </c>
      <c r="K90" s="349">
        <f>IF(K$39=0,0,K$39/TEL!K$5*1000)</f>
        <v>14.220022172250854</v>
      </c>
      <c r="L90" s="349">
        <f>IF(L$39=0,0,L$39/TEL!L$5*1000)</f>
        <v>13.565502477658915</v>
      </c>
      <c r="M90" s="349">
        <f>IF(M$39=0,0,M$39/TEL!M$5*1000)</f>
        <v>12.249117113868062</v>
      </c>
      <c r="N90" s="349">
        <f>IF(N$39=0,0,N$39/TEL!N$5*1000)</f>
        <v>12.332389058213518</v>
      </c>
      <c r="O90" s="349">
        <f>IF(O$39=0,0,O$39/TEL!O$5*1000)</f>
        <v>12.256297975218427</v>
      </c>
      <c r="P90" s="349">
        <f>IF(P$39=0,0,P$39/TEL!P$5*1000)</f>
        <v>11.727365175362113</v>
      </c>
      <c r="Q90" s="349">
        <f>IF(Q$39=0,0,Q$39/TEL!Q$5*1000)</f>
        <v>11.384087113345135</v>
      </c>
      <c r="R90" s="349">
        <f>IF(R$39=0,0,R$39/TEL!R$5*1000)</f>
        <v>11.20127432597951</v>
      </c>
      <c r="S90" s="349">
        <f>IF(S$39=0,0,S$39/TEL!S$5*1000)</f>
        <v>11.374860091017288</v>
      </c>
      <c r="T90" s="349">
        <f>IF(T$39=0,0,T$39/TEL!T$5*1000)</f>
        <v>11.512815651406942</v>
      </c>
      <c r="U90" s="349">
        <f>IF(U$39=0,0,U$39/TEL!U$5*1000)</f>
        <v>11.04220720881286</v>
      </c>
      <c r="V90" s="349">
        <f>IF(V$39=0,0,V$39/TEL!V$5*1000)</f>
        <v>12.421148449897766</v>
      </c>
      <c r="W90" s="349">
        <f>IF(W$39=0,0,W$39/TEL!W$5*1000)</f>
        <v>12.118370519449233</v>
      </c>
      <c r="X90" s="349">
        <f>IF(X$39=0,0,X$39/TEL!X$5*1000)</f>
        <v>10.884192906315393</v>
      </c>
      <c r="Y90" s="349">
        <f>IF(Y$39=0,0,Y$39/TEL!Y$5*1000)</f>
        <v>10.247149665916528</v>
      </c>
      <c r="DA90" s="178"/>
    </row>
    <row r="91" spans="1:105" ht="12" customHeight="1" x14ac:dyDescent="0.25">
      <c r="A91" s="41" t="s">
        <v>2757</v>
      </c>
      <c r="B91" s="337">
        <f>IF(B$59=0,0,B$59/TEL!B$5*1000)</f>
        <v>1.7922908472868955</v>
      </c>
      <c r="C91" s="337">
        <f>IF(C$59=0,0,C$59/TEL!C$5*1000)</f>
        <v>1.8438202202098499</v>
      </c>
      <c r="D91" s="337">
        <f>IF(D$59=0,0,D$59/TEL!D$5*1000)</f>
        <v>2.1418789827263853</v>
      </c>
      <c r="E91" s="337">
        <f>IF(E$59=0,0,E$59/TEL!E$5*1000)</f>
        <v>2.2836355520701832</v>
      </c>
      <c r="F91" s="337">
        <f>IF(F$59=0,0,F$59/TEL!F$5*1000)</f>
        <v>2.2807277163360924</v>
      </c>
      <c r="G91" s="337">
        <f>IF(G$59=0,0,G$59/TEL!G$5*1000)</f>
        <v>1.9329760059743457</v>
      </c>
      <c r="H91" s="337">
        <f>IF(H$59=0,0,H$59/TEL!H$5*1000)</f>
        <v>1.8850049140097602</v>
      </c>
      <c r="I91" s="337">
        <f>IF(I$59=0,0,I$59/TEL!I$5*1000)</f>
        <v>1.6672081224719122</v>
      </c>
      <c r="J91" s="337">
        <f>IF(J$59=0,0,J$59/TEL!J$5*1000)</f>
        <v>1.4972730897763822</v>
      </c>
      <c r="K91" s="337">
        <f>IF(K$59=0,0,K$59/TEL!K$5*1000)</f>
        <v>1.4334966554556181</v>
      </c>
      <c r="L91" s="337">
        <f>IF(L$59=0,0,L$59/TEL!L$5*1000)</f>
        <v>1.4347485401131441</v>
      </c>
      <c r="M91" s="337">
        <f>IF(M$59=0,0,M$59/TEL!M$5*1000)</f>
        <v>1.3551104093340405</v>
      </c>
      <c r="N91" s="337">
        <f>IF(N$59=0,0,N$59/TEL!N$5*1000)</f>
        <v>1.324643437312746</v>
      </c>
      <c r="O91" s="337">
        <f>IF(O$59=0,0,O$59/TEL!O$5*1000)</f>
        <v>1.3812909498856092</v>
      </c>
      <c r="P91" s="337">
        <f>IF(P$59=0,0,P$59/TEL!P$5*1000)</f>
        <v>1.38459673549632</v>
      </c>
      <c r="Q91" s="337">
        <f>IF(Q$59=0,0,Q$59/TEL!Q$5*1000)</f>
        <v>1.2685395786905609</v>
      </c>
      <c r="R91" s="337">
        <f>IF(R$59=0,0,R$59/TEL!R$5*1000)</f>
        <v>1.2333331984086549</v>
      </c>
      <c r="S91" s="337">
        <f>IF(S$59=0,0,S$59/TEL!S$5*1000)</f>
        <v>1.3206050504034783</v>
      </c>
      <c r="T91" s="337">
        <f>IF(T$59=0,0,T$59/TEL!T$5*1000)</f>
        <v>1.3760368850962821</v>
      </c>
      <c r="U91" s="337">
        <f>IF(U$59=0,0,U$59/TEL!U$5*1000)</f>
        <v>1.2106720756085796</v>
      </c>
      <c r="V91" s="337">
        <f>IF(V$59=0,0,V$59/TEL!V$5*1000)</f>
        <v>1.6228039546805368</v>
      </c>
      <c r="W91" s="337">
        <f>IF(W$59=0,0,W$59/TEL!W$5*1000)</f>
        <v>1.6025904803676783</v>
      </c>
      <c r="X91" s="337">
        <f>IF(X$59=0,0,X$59/TEL!X$5*1000)</f>
        <v>1.391758487403447</v>
      </c>
      <c r="Y91" s="337">
        <f>IF(Y$59=0,0,Y$59/TEL!Y$5*1000)</f>
        <v>1.2780481502205303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NL: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97.863840532067769</v>
      </c>
      <c r="C5" s="223">
        <v>91.591671265653076</v>
      </c>
      <c r="D5" s="223">
        <v>87.573302174737705</v>
      </c>
      <c r="E5" s="223">
        <v>81.816293159564111</v>
      </c>
      <c r="F5" s="223">
        <v>72.865024069185722</v>
      </c>
      <c r="G5" s="223">
        <v>60.570690788356302</v>
      </c>
      <c r="H5" s="223">
        <v>55.965370636725098</v>
      </c>
      <c r="I5" s="223">
        <v>56.446740524046398</v>
      </c>
      <c r="J5" s="223">
        <v>54.342965913945022</v>
      </c>
      <c r="K5" s="223">
        <v>50.805404204902729</v>
      </c>
      <c r="L5" s="223">
        <v>57.102936437302127</v>
      </c>
      <c r="M5" s="223">
        <v>50.471533438577012</v>
      </c>
      <c r="N5" s="223">
        <v>50.77046719717206</v>
      </c>
      <c r="O5" s="223">
        <v>51.025453425205278</v>
      </c>
      <c r="P5" s="223">
        <v>42.800561848529803</v>
      </c>
      <c r="Q5" s="223">
        <v>49.477536271516911</v>
      </c>
      <c r="R5" s="223">
        <v>48.302225309629463</v>
      </c>
      <c r="S5" s="223">
        <v>45.342013889466983</v>
      </c>
      <c r="T5" s="223">
        <v>45.48143625938016</v>
      </c>
      <c r="U5" s="223">
        <v>49.843434729019883</v>
      </c>
      <c r="V5" s="223">
        <v>47.701643374680003</v>
      </c>
      <c r="W5" s="223">
        <v>47.566230308411043</v>
      </c>
      <c r="X5" s="223">
        <v>43.522544781462173</v>
      </c>
      <c r="Y5" s="223">
        <v>46.265713151443258</v>
      </c>
      <c r="DA5" s="89" t="s">
        <v>2759</v>
      </c>
    </row>
    <row r="6" spans="1:105" ht="12" customHeight="1" x14ac:dyDescent="0.25">
      <c r="A6" s="55" t="s">
        <v>91</v>
      </c>
      <c r="B6" s="259">
        <v>1.56564750444525</v>
      </c>
      <c r="C6" s="259">
        <v>1.522164082782465</v>
      </c>
      <c r="D6" s="259">
        <v>1.6313550511077479</v>
      </c>
      <c r="E6" s="259">
        <v>1.5581982040860629</v>
      </c>
      <c r="F6" s="259">
        <v>1.4177843196769899</v>
      </c>
      <c r="G6" s="259">
        <v>1.1568827133358639</v>
      </c>
      <c r="H6" s="259">
        <v>1.1204883609347991</v>
      </c>
      <c r="I6" s="259">
        <v>1.102139231745767</v>
      </c>
      <c r="J6" s="259">
        <v>1.015587205333272</v>
      </c>
      <c r="K6" s="259">
        <v>0.91143501289352447</v>
      </c>
      <c r="L6" s="259">
        <v>1.0940670183577781</v>
      </c>
      <c r="M6" s="259">
        <v>1.0291250467928601</v>
      </c>
      <c r="N6" s="259">
        <v>0.99439510473126891</v>
      </c>
      <c r="O6" s="259">
        <v>1.068358934015315</v>
      </c>
      <c r="P6" s="259">
        <v>0.95398172817930171</v>
      </c>
      <c r="Q6" s="259">
        <v>1.0169378425211391</v>
      </c>
      <c r="R6" s="259">
        <v>0.97660314008487725</v>
      </c>
      <c r="S6" s="259">
        <v>0.98741833010821933</v>
      </c>
      <c r="T6" s="259">
        <v>1.029454717101647</v>
      </c>
      <c r="U6" s="259">
        <v>0.99964141233831028</v>
      </c>
      <c r="V6" s="259">
        <v>1.2270514320710231</v>
      </c>
      <c r="W6" s="259">
        <v>1.2492773509396931</v>
      </c>
      <c r="X6" s="259">
        <v>1.083356426630677</v>
      </c>
      <c r="Y6" s="259">
        <v>1.1112247529660659</v>
      </c>
      <c r="DA6" s="67" t="s">
        <v>2760</v>
      </c>
    </row>
    <row r="7" spans="1:105" ht="12" customHeight="1" x14ac:dyDescent="0.25">
      <c r="A7" s="173" t="s">
        <v>92</v>
      </c>
      <c r="B7" s="224">
        <v>0.32999253527253269</v>
      </c>
      <c r="C7" s="224">
        <v>0.32082750641636548</v>
      </c>
      <c r="D7" s="224">
        <v>0.3438417573024804</v>
      </c>
      <c r="E7" s="224">
        <v>0.32842244142666038</v>
      </c>
      <c r="F7" s="224">
        <v>0.29882731636047749</v>
      </c>
      <c r="G7" s="224">
        <v>0.243836916357451</v>
      </c>
      <c r="H7" s="224">
        <v>0.2361660552061827</v>
      </c>
      <c r="I7" s="224">
        <v>0.23229859740106351</v>
      </c>
      <c r="J7" s="224">
        <v>0.21405597091729781</v>
      </c>
      <c r="K7" s="224">
        <v>0.1921037460775421</v>
      </c>
      <c r="L7" s="224">
        <v>0.23059721177396661</v>
      </c>
      <c r="M7" s="224">
        <v>0.2169093505015805</v>
      </c>
      <c r="N7" s="224">
        <v>0.20958929819208361</v>
      </c>
      <c r="O7" s="224">
        <v>0.225178702240318</v>
      </c>
      <c r="P7" s="224">
        <v>0.20107134472590249</v>
      </c>
      <c r="Q7" s="224">
        <v>0.21434064558933749</v>
      </c>
      <c r="R7" s="224">
        <v>0.20583927431731469</v>
      </c>
      <c r="S7" s="224">
        <v>0.2081187989006732</v>
      </c>
      <c r="T7" s="224">
        <v>0.21697883532539439</v>
      </c>
      <c r="U7" s="224">
        <v>0.2106950658333642</v>
      </c>
      <c r="V7" s="224">
        <v>0.25862642250522522</v>
      </c>
      <c r="W7" s="224">
        <v>0.26331099377392397</v>
      </c>
      <c r="X7" s="224">
        <v>0.22833973344103409</v>
      </c>
      <c r="Y7" s="224">
        <v>0.2342135585741541</v>
      </c>
      <c r="DA7" s="177" t="s">
        <v>2761</v>
      </c>
    </row>
    <row r="8" spans="1:105" ht="12" customHeight="1" x14ac:dyDescent="0.25">
      <c r="A8" s="173" t="s">
        <v>93</v>
      </c>
      <c r="B8" s="224">
        <v>1.2786964791201221</v>
      </c>
      <c r="C8" s="224">
        <v>1.243182675391997</v>
      </c>
      <c r="D8" s="224">
        <v>1.3323611822735479</v>
      </c>
      <c r="E8" s="224">
        <v>1.2726124824898739</v>
      </c>
      <c r="F8" s="224">
        <v>1.1579335786474161</v>
      </c>
      <c r="G8" s="224">
        <v>0.94484987718973046</v>
      </c>
      <c r="H8" s="224">
        <v>0.91512586195452084</v>
      </c>
      <c r="I8" s="224">
        <v>0.90013975120972067</v>
      </c>
      <c r="J8" s="224">
        <v>0.82945093324773389</v>
      </c>
      <c r="K8" s="224">
        <v>0.74438769814071393</v>
      </c>
      <c r="L8" s="224">
        <v>0.89354700871268933</v>
      </c>
      <c r="M8" s="224">
        <v>0.84050756646824643</v>
      </c>
      <c r="N8" s="224">
        <v>0.8121429093483562</v>
      </c>
      <c r="O8" s="224">
        <v>0.87255068812309511</v>
      </c>
      <c r="P8" s="224">
        <v>0.77913647452849111</v>
      </c>
      <c r="Q8" s="224">
        <v>0.83055402638446563</v>
      </c>
      <c r="R8" s="224">
        <v>0.79761184633105697</v>
      </c>
      <c r="S8" s="224">
        <v>0.80644483419364921</v>
      </c>
      <c r="T8" s="224">
        <v>0.84077681498167034</v>
      </c>
      <c r="U8" s="224">
        <v>0.81642767654305248</v>
      </c>
      <c r="V8" s="224">
        <v>1.0021581112183151</v>
      </c>
      <c r="W8" s="224">
        <v>1.0203104757332431</v>
      </c>
      <c r="X8" s="224">
        <v>0.88479944842734326</v>
      </c>
      <c r="Y8" s="224">
        <v>0.90756008302922853</v>
      </c>
      <c r="DA8" s="177" t="s">
        <v>2762</v>
      </c>
    </row>
    <row r="9" spans="1:105" ht="12" customHeight="1" x14ac:dyDescent="0.25">
      <c r="A9" s="173" t="s">
        <v>94</v>
      </c>
      <c r="B9" s="224">
        <v>1.79845500356188</v>
      </c>
      <c r="C9" s="224">
        <v>1.748505716101332</v>
      </c>
      <c r="D9" s="224">
        <v>1.873933082587603</v>
      </c>
      <c r="E9" s="224">
        <v>1.789898012626195</v>
      </c>
      <c r="F9" s="224">
        <v>1.62860496788396</v>
      </c>
      <c r="G9" s="224">
        <v>1.328908006703807</v>
      </c>
      <c r="H9" s="224">
        <v>1.2871019137031481</v>
      </c>
      <c r="I9" s="224">
        <v>1.2660243192207861</v>
      </c>
      <c r="J9" s="224">
        <v>1.1666022433524841</v>
      </c>
      <c r="K9" s="224">
        <v>1.0469629049360301</v>
      </c>
      <c r="L9" s="224">
        <v>1.2567517897936771</v>
      </c>
      <c r="M9" s="224">
        <v>1.182153124787352</v>
      </c>
      <c r="N9" s="224">
        <v>1.1422589353885619</v>
      </c>
      <c r="O9" s="224">
        <v>1.22722098366623</v>
      </c>
      <c r="P9" s="224">
        <v>1.095836200344847</v>
      </c>
      <c r="Q9" s="224">
        <v>1.1681537165938241</v>
      </c>
      <c r="R9" s="224">
        <v>1.121821354291509</v>
      </c>
      <c r="S9" s="224">
        <v>1.134244733472791</v>
      </c>
      <c r="T9" s="224">
        <v>1.1825318161688301</v>
      </c>
      <c r="U9" s="224">
        <v>1.1482853545789089</v>
      </c>
      <c r="V9" s="224">
        <v>1.4095106218802591</v>
      </c>
      <c r="W9" s="224">
        <v>1.4350414740577959</v>
      </c>
      <c r="X9" s="224">
        <v>1.2444485623890269</v>
      </c>
      <c r="Y9" s="224">
        <v>1.276460832581694</v>
      </c>
      <c r="DA9" s="177" t="s">
        <v>2763</v>
      </c>
    </row>
    <row r="10" spans="1:105" ht="12" customHeight="1" x14ac:dyDescent="0.25">
      <c r="A10" s="56" t="s">
        <v>95</v>
      </c>
      <c r="B10" s="260">
        <v>15.84353411027223</v>
      </c>
      <c r="C10" s="260">
        <v>14.084974552009101</v>
      </c>
      <c r="D10" s="260">
        <v>12.99092178076997</v>
      </c>
      <c r="E10" s="260">
        <v>12.284927718778169</v>
      </c>
      <c r="F10" s="260">
        <v>10.82011436103684</v>
      </c>
      <c r="G10" s="260">
        <v>9.0560496263763159</v>
      </c>
      <c r="H10" s="260">
        <v>8.136588761659354</v>
      </c>
      <c r="I10" s="260">
        <v>8.3510702883354924</v>
      </c>
      <c r="J10" s="260">
        <v>8.1976239700293245</v>
      </c>
      <c r="K10" s="260">
        <v>7.7951773664378079</v>
      </c>
      <c r="L10" s="260">
        <v>8.4894804290361456</v>
      </c>
      <c r="M10" s="260">
        <v>7.2944764023043591</v>
      </c>
      <c r="N10" s="260">
        <v>7.5427652025069793</v>
      </c>
      <c r="O10" s="260">
        <v>7.3526139526870447</v>
      </c>
      <c r="P10" s="260">
        <v>5.8946938185132982</v>
      </c>
      <c r="Q10" s="260">
        <v>7.0861029118762451</v>
      </c>
      <c r="R10" s="260">
        <v>6.9672873292703352</v>
      </c>
      <c r="S10" s="260">
        <v>6.3159264366093879</v>
      </c>
      <c r="T10" s="260">
        <v>6.1399027256807326</v>
      </c>
      <c r="U10" s="260">
        <v>7.1525627988911857</v>
      </c>
      <c r="V10" s="260">
        <v>6.0356966613681209</v>
      </c>
      <c r="W10" s="260">
        <v>6.053755255286883</v>
      </c>
      <c r="X10" s="260">
        <v>5.5481572429460142</v>
      </c>
      <c r="Y10" s="260">
        <v>5.995547323196039</v>
      </c>
      <c r="DA10" s="68" t="s">
        <v>2764</v>
      </c>
    </row>
    <row r="11" spans="1:105" ht="12" customHeight="1" x14ac:dyDescent="0.25">
      <c r="A11" s="37" t="s">
        <v>159</v>
      </c>
      <c r="B11" s="226">
        <v>0.19284324968085489</v>
      </c>
      <c r="C11" s="226">
        <v>0.10564323789208779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1.706612895488395E-3</v>
      </c>
      <c r="R11" s="226">
        <v>9.5557352726622168E-5</v>
      </c>
      <c r="S11" s="226">
        <v>9.3278366295510359E-5</v>
      </c>
      <c r="T11" s="226">
        <v>2.0922618574161739E-3</v>
      </c>
      <c r="U11" s="226">
        <v>1.9550361045060009E-4</v>
      </c>
      <c r="V11" s="226">
        <v>5.898340045192056E-3</v>
      </c>
      <c r="W11" s="226">
        <v>8.4946505506646223E-5</v>
      </c>
      <c r="X11" s="226">
        <v>9.3037286291512778E-5</v>
      </c>
      <c r="Y11" s="226">
        <v>0</v>
      </c>
      <c r="DA11" s="69" t="s">
        <v>2765</v>
      </c>
    </row>
    <row r="12" spans="1:105" ht="12" customHeight="1" x14ac:dyDescent="0.25">
      <c r="A12" s="37" t="s">
        <v>35</v>
      </c>
      <c r="B12" s="226">
        <v>15.310362686890601</v>
      </c>
      <c r="C12" s="226">
        <v>13.56115687566232</v>
      </c>
      <c r="D12" s="226">
        <v>12.421516975559889</v>
      </c>
      <c r="E12" s="226">
        <v>11.759622605505511</v>
      </c>
      <c r="F12" s="226">
        <v>10.314814424631701</v>
      </c>
      <c r="G12" s="226">
        <v>8.6561654899554252</v>
      </c>
      <c r="H12" s="226">
        <v>7.6917602097282058</v>
      </c>
      <c r="I12" s="226">
        <v>7.9515613299037113</v>
      </c>
      <c r="J12" s="226">
        <v>7.8674180316159594</v>
      </c>
      <c r="K12" s="226">
        <v>7.5266268693258924</v>
      </c>
      <c r="L12" s="226">
        <v>8.1042217404004901</v>
      </c>
      <c r="M12" s="226">
        <v>6.8710446279401172</v>
      </c>
      <c r="N12" s="226">
        <v>7.1872837514127852</v>
      </c>
      <c r="O12" s="226">
        <v>6.9015063355205477</v>
      </c>
      <c r="P12" s="226">
        <v>5.3944697490824591</v>
      </c>
      <c r="Q12" s="226">
        <v>6.6505385089439732</v>
      </c>
      <c r="R12" s="226">
        <v>6.5660939373043323</v>
      </c>
      <c r="S12" s="226">
        <v>5.82704154556885</v>
      </c>
      <c r="T12" s="226">
        <v>5.5493059812454009</v>
      </c>
      <c r="U12" s="226">
        <v>6.7372257275815173</v>
      </c>
      <c r="V12" s="226">
        <v>5.0427209547396288</v>
      </c>
      <c r="W12" s="226">
        <v>5.0539183650015023</v>
      </c>
      <c r="X12" s="226">
        <v>4.7234439492262066</v>
      </c>
      <c r="Y12" s="226">
        <v>5.2211430055161072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2768</v>
      </c>
    </row>
    <row r="15" spans="1:105" ht="12" customHeight="1" x14ac:dyDescent="0.25">
      <c r="A15" s="37" t="s">
        <v>40</v>
      </c>
      <c r="B15" s="226">
        <v>0.34032817370077312</v>
      </c>
      <c r="C15" s="226">
        <v>0.4181744384546881</v>
      </c>
      <c r="D15" s="226">
        <v>0.56940480521007464</v>
      </c>
      <c r="E15" s="226">
        <v>0.52530511327266682</v>
      </c>
      <c r="F15" s="226">
        <v>0.50529993640513649</v>
      </c>
      <c r="G15" s="226">
        <v>0.39988413642089038</v>
      </c>
      <c r="H15" s="226">
        <v>0.44482855193114801</v>
      </c>
      <c r="I15" s="226">
        <v>0.39950895843178191</v>
      </c>
      <c r="J15" s="226">
        <v>0.33020593841336571</v>
      </c>
      <c r="K15" s="226">
        <v>0.26855049711191581</v>
      </c>
      <c r="L15" s="226">
        <v>0.38525868863565499</v>
      </c>
      <c r="M15" s="226">
        <v>0.42343177436424212</v>
      </c>
      <c r="N15" s="226">
        <v>0.35548145109419438</v>
      </c>
      <c r="O15" s="226">
        <v>0.45110761716649689</v>
      </c>
      <c r="P15" s="226">
        <v>0.50022406943083908</v>
      </c>
      <c r="Q15" s="226">
        <v>0.43385779003678338</v>
      </c>
      <c r="R15" s="226">
        <v>0.40109783461327608</v>
      </c>
      <c r="S15" s="226">
        <v>0.48879161267424209</v>
      </c>
      <c r="T15" s="226">
        <v>0.58850448257791688</v>
      </c>
      <c r="U15" s="226">
        <v>0.41514156769921728</v>
      </c>
      <c r="V15" s="226">
        <v>0.98707736658329959</v>
      </c>
      <c r="W15" s="226">
        <v>0.99975194377987353</v>
      </c>
      <c r="X15" s="226">
        <v>0.82462025643351489</v>
      </c>
      <c r="Y15" s="226">
        <v>0.77440431767993168</v>
      </c>
      <c r="DA15" s="69" t="s">
        <v>2769</v>
      </c>
    </row>
    <row r="16" spans="1:105" ht="12" customHeight="1" x14ac:dyDescent="0.25">
      <c r="A16" s="57" t="s">
        <v>2707</v>
      </c>
      <c r="B16" s="261">
        <v>5.7527398797460778</v>
      </c>
      <c r="C16" s="261">
        <v>5.3988360819693337</v>
      </c>
      <c r="D16" s="261">
        <v>4.9641829514945996</v>
      </c>
      <c r="E16" s="261">
        <v>4.5680776076482319</v>
      </c>
      <c r="F16" s="261">
        <v>4.0399647471675486</v>
      </c>
      <c r="G16" s="261">
        <v>3.3821308257519949</v>
      </c>
      <c r="H16" s="261">
        <v>3.079610914569451</v>
      </c>
      <c r="I16" s="261">
        <v>3.12815071601131</v>
      </c>
      <c r="J16" s="261">
        <v>3.0577460257456481</v>
      </c>
      <c r="K16" s="261">
        <v>2.8975525466951089</v>
      </c>
      <c r="L16" s="261">
        <v>3.1892790355742711</v>
      </c>
      <c r="M16" s="261">
        <v>2.7550809014274602</v>
      </c>
      <c r="N16" s="261">
        <v>2.804852093642471</v>
      </c>
      <c r="O16" s="261">
        <v>2.747732532121653</v>
      </c>
      <c r="P16" s="261">
        <v>2.2563253254063969</v>
      </c>
      <c r="Q16" s="261">
        <v>2.697999843202429</v>
      </c>
      <c r="R16" s="261">
        <v>2.6509892630942291</v>
      </c>
      <c r="S16" s="261">
        <v>2.414579622028969</v>
      </c>
      <c r="T16" s="261">
        <v>2.3910950864181562</v>
      </c>
      <c r="U16" s="261">
        <v>2.7526723982734191</v>
      </c>
      <c r="V16" s="261">
        <v>2.3479476453100272</v>
      </c>
      <c r="W16" s="261">
        <v>2.2993433724560308</v>
      </c>
      <c r="X16" s="261">
        <v>2.1890435090898168</v>
      </c>
      <c r="Y16" s="261">
        <v>2.3723068055944951</v>
      </c>
      <c r="DA16" s="70" t="s">
        <v>2770</v>
      </c>
    </row>
    <row r="17" spans="1:105" ht="12" customHeight="1" x14ac:dyDescent="0.25">
      <c r="A17" s="46" t="s">
        <v>28</v>
      </c>
      <c r="B17" s="229">
        <v>2.568886883203108E-2</v>
      </c>
      <c r="C17" s="229">
        <v>2.5110240066900311E-2</v>
      </c>
      <c r="D17" s="229">
        <v>5.0589779407755851E-2</v>
      </c>
      <c r="E17" s="229">
        <v>2.566179291540454E-2</v>
      </c>
      <c r="F17" s="229">
        <v>0</v>
      </c>
      <c r="G17" s="229">
        <v>5.123125240680089E-2</v>
      </c>
      <c r="H17" s="229">
        <v>2.5512477175971771E-2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4.6246308484546229E-2</v>
      </c>
      <c r="M19" s="229">
        <v>4.6261724624265747E-2</v>
      </c>
      <c r="N19" s="229">
        <v>0</v>
      </c>
      <c r="O19" s="229">
        <v>0</v>
      </c>
      <c r="P19" s="229">
        <v>0</v>
      </c>
      <c r="Q19" s="229">
        <v>7.1393047109530273E-3</v>
      </c>
      <c r="R19" s="229">
        <v>1.819316128088241E-2</v>
      </c>
      <c r="S19" s="229">
        <v>1.7326056910159451E-2</v>
      </c>
      <c r="T19" s="229">
        <v>9.0482461080086101E-3</v>
      </c>
      <c r="U19" s="229">
        <v>2.060055134811581E-3</v>
      </c>
      <c r="V19" s="229">
        <v>1.086110822965531E-2</v>
      </c>
      <c r="W19" s="229">
        <v>1.324687214200917E-2</v>
      </c>
      <c r="X19" s="229">
        <v>9.9789098591582543E-3</v>
      </c>
      <c r="Y19" s="229">
        <v>2.4854496755096489E-2</v>
      </c>
      <c r="DA19" s="73" t="s">
        <v>2773</v>
      </c>
    </row>
    <row r="20" spans="1:105" ht="12" customHeight="1" x14ac:dyDescent="0.25">
      <c r="A20" s="46" t="s">
        <v>159</v>
      </c>
      <c r="B20" s="229">
        <v>7.2869551485607434E-2</v>
      </c>
      <c r="C20" s="229">
        <v>3.4986599208862573E-2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6.5410845835616079E-4</v>
      </c>
      <c r="R20" s="229">
        <v>3.6287977672884118E-5</v>
      </c>
      <c r="S20" s="229">
        <v>3.6458024870073837E-5</v>
      </c>
      <c r="T20" s="229">
        <v>7.9624752079251917E-4</v>
      </c>
      <c r="U20" s="229">
        <v>7.1827768293721938E-5</v>
      </c>
      <c r="V20" s="229">
        <v>2.3973309837583201E-3</v>
      </c>
      <c r="W20" s="229">
        <v>3.7100225793927799E-5</v>
      </c>
      <c r="X20" s="229">
        <v>3.5907493236443429E-5</v>
      </c>
      <c r="Y20" s="229">
        <v>0</v>
      </c>
      <c r="DA20" s="73" t="s">
        <v>2774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2775</v>
      </c>
    </row>
    <row r="22" spans="1:105" ht="12" customHeight="1" x14ac:dyDescent="0.25">
      <c r="A22" s="46" t="s">
        <v>33</v>
      </c>
      <c r="B22" s="229">
        <v>9.1507873561168782E-2</v>
      </c>
      <c r="C22" s="229">
        <v>4.5753936780607171E-2</v>
      </c>
      <c r="D22" s="229">
        <v>4.5753936780638167E-2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5.5280940270821297</v>
      </c>
      <c r="C23" s="229">
        <v>4.2914598501223606</v>
      </c>
      <c r="D23" s="229">
        <v>4.1954604624636307</v>
      </c>
      <c r="E23" s="229">
        <v>4.3861669257107074</v>
      </c>
      <c r="F23" s="229">
        <v>3.8709075895713969</v>
      </c>
      <c r="G23" s="229">
        <v>3.1631241647280439</v>
      </c>
      <c r="H23" s="229">
        <v>2.8005150063030122</v>
      </c>
      <c r="I23" s="229">
        <v>2.9629388053520378</v>
      </c>
      <c r="J23" s="229">
        <v>2.8950930024365782</v>
      </c>
      <c r="K23" s="229">
        <v>2.73489952338613</v>
      </c>
      <c r="L23" s="229">
        <v>2.945800144995542</v>
      </c>
      <c r="M23" s="229">
        <v>2.54616615349389</v>
      </c>
      <c r="N23" s="229">
        <v>2.7382564740303148</v>
      </c>
      <c r="O23" s="229">
        <v>2.6913816831254849</v>
      </c>
      <c r="P23" s="229">
        <v>2.0398849510598218</v>
      </c>
      <c r="Q23" s="229">
        <v>2.43567782433762</v>
      </c>
      <c r="R23" s="229">
        <v>2.3826158961923078</v>
      </c>
      <c r="S23" s="229">
        <v>2.1762491158506339</v>
      </c>
      <c r="T23" s="229">
        <v>2.0179900224494971</v>
      </c>
      <c r="U23" s="229">
        <v>2.3651951334851509</v>
      </c>
      <c r="V23" s="229">
        <v>1.958445164086011</v>
      </c>
      <c r="W23" s="229">
        <v>2.109150377344815</v>
      </c>
      <c r="X23" s="229">
        <v>1.741947679305359</v>
      </c>
      <c r="Y23" s="229">
        <v>1.873892167190091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2779</v>
      </c>
    </row>
    <row r="26" spans="1:105" ht="12" customHeight="1" x14ac:dyDescent="0.25">
      <c r="A26" s="46" t="s">
        <v>39</v>
      </c>
      <c r="B26" s="229">
        <v>3.4579558785140421E-2</v>
      </c>
      <c r="C26" s="229">
        <v>1.0015254557906019</v>
      </c>
      <c r="D26" s="229">
        <v>0.67237877284257475</v>
      </c>
      <c r="E26" s="229">
        <v>0.1562488890221197</v>
      </c>
      <c r="F26" s="229">
        <v>0.1690571575961525</v>
      </c>
      <c r="G26" s="229">
        <v>0.16777540861715029</v>
      </c>
      <c r="H26" s="229">
        <v>0.25358343109046771</v>
      </c>
      <c r="I26" s="229">
        <v>0.16521191065927121</v>
      </c>
      <c r="J26" s="229">
        <v>0.16265302330907019</v>
      </c>
      <c r="K26" s="229">
        <v>0.16265302330897891</v>
      </c>
      <c r="L26" s="229">
        <v>0.1972325820941821</v>
      </c>
      <c r="M26" s="229">
        <v>0.16265302330930501</v>
      </c>
      <c r="N26" s="229">
        <v>6.659561961215596E-2</v>
      </c>
      <c r="O26" s="229">
        <v>5.6350848996168212E-2</v>
      </c>
      <c r="P26" s="229">
        <v>0.21644037434657479</v>
      </c>
      <c r="Q26" s="229">
        <v>0.25452860569549951</v>
      </c>
      <c r="R26" s="229">
        <v>0.25014391764336552</v>
      </c>
      <c r="S26" s="229">
        <v>0.2209679912433056</v>
      </c>
      <c r="T26" s="229">
        <v>0.36326057033985781</v>
      </c>
      <c r="U26" s="229">
        <v>0.38534538188516237</v>
      </c>
      <c r="V26" s="229">
        <v>0.37624404201060258</v>
      </c>
      <c r="W26" s="229">
        <v>0.17690902274341311</v>
      </c>
      <c r="X26" s="229">
        <v>0.4370810124320631</v>
      </c>
      <c r="Y26" s="229">
        <v>0.47356014164930682</v>
      </c>
      <c r="DA26" s="73" t="s">
        <v>2780</v>
      </c>
    </row>
    <row r="27" spans="1:105" ht="12" customHeight="1" x14ac:dyDescent="0.25">
      <c r="A27" s="57" t="s">
        <v>2719</v>
      </c>
      <c r="B27" s="261">
        <v>43.256178711167607</v>
      </c>
      <c r="C27" s="261">
        <v>40.595094385577077</v>
      </c>
      <c r="D27" s="261">
        <v>37.326837192968988</v>
      </c>
      <c r="E27" s="261">
        <v>34.348429703662667</v>
      </c>
      <c r="F27" s="261">
        <v>30.377427233509842</v>
      </c>
      <c r="G27" s="261">
        <v>25.431022170558268</v>
      </c>
      <c r="H27" s="261">
        <v>23.156305146089519</v>
      </c>
      <c r="I27" s="261">
        <v>23.521287114623501</v>
      </c>
      <c r="J27" s="261">
        <v>22.991898001279779</v>
      </c>
      <c r="K27" s="261">
        <v>21.787366264572849</v>
      </c>
      <c r="L27" s="261">
        <v>23.980925055952689</v>
      </c>
      <c r="M27" s="261">
        <v>20.716089085733412</v>
      </c>
      <c r="N27" s="261">
        <v>21.090330165657811</v>
      </c>
      <c r="O27" s="261">
        <v>20.6608350011455</v>
      </c>
      <c r="P27" s="261">
        <v>16.965830812190411</v>
      </c>
      <c r="Q27" s="261">
        <v>20.286883436387491</v>
      </c>
      <c r="R27" s="261">
        <v>19.93340003595852</v>
      </c>
      <c r="S27" s="261">
        <v>18.155781388717831</v>
      </c>
      <c r="T27" s="261">
        <v>17.979195745951898</v>
      </c>
      <c r="U27" s="261">
        <v>20.69797899470975</v>
      </c>
      <c r="V27" s="261">
        <v>17.654760179158089</v>
      </c>
      <c r="W27" s="261">
        <v>17.289293435198228</v>
      </c>
      <c r="X27" s="261">
        <v>16.45992330873305</v>
      </c>
      <c r="Y27" s="261">
        <v>17.837922326681682</v>
      </c>
      <c r="DA27" s="70" t="s">
        <v>2781</v>
      </c>
    </row>
    <row r="28" spans="1:105" ht="12" customHeight="1" x14ac:dyDescent="0.25">
      <c r="A28" s="46" t="s">
        <v>28</v>
      </c>
      <c r="B28" s="229">
        <v>0.19316053294854149</v>
      </c>
      <c r="C28" s="229">
        <v>0.1888096897338081</v>
      </c>
      <c r="D28" s="229">
        <v>0.3803962259313946</v>
      </c>
      <c r="E28" s="229">
        <v>0.192956942883138</v>
      </c>
      <c r="F28" s="229">
        <v>0</v>
      </c>
      <c r="G28" s="229">
        <v>0.38521960944344502</v>
      </c>
      <c r="H28" s="229">
        <v>0.1918342033808646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0.34773666572033812</v>
      </c>
      <c r="M30" s="229">
        <v>0.34785258323245982</v>
      </c>
      <c r="N30" s="229">
        <v>0</v>
      </c>
      <c r="O30" s="229">
        <v>0</v>
      </c>
      <c r="P30" s="229">
        <v>0</v>
      </c>
      <c r="Q30" s="229">
        <v>5.3682079653512203E-2</v>
      </c>
      <c r="R30" s="229">
        <v>0.13679857809278889</v>
      </c>
      <c r="S30" s="229">
        <v>0.13027862022831441</v>
      </c>
      <c r="T30" s="229">
        <v>6.8035850542910906E-2</v>
      </c>
      <c r="U30" s="229">
        <v>1.549002995598708E-2</v>
      </c>
      <c r="V30" s="229">
        <v>8.1667179188369729E-2</v>
      </c>
      <c r="W30" s="229">
        <v>9.9606288606261237E-2</v>
      </c>
      <c r="X30" s="229">
        <v>7.503372605636302E-2</v>
      </c>
      <c r="Y30" s="229">
        <v>0.18688669675466779</v>
      </c>
      <c r="DA30" s="73" t="s">
        <v>2784</v>
      </c>
    </row>
    <row r="31" spans="1:105" ht="12" customHeight="1" x14ac:dyDescent="0.25">
      <c r="A31" s="46" t="s">
        <v>159</v>
      </c>
      <c r="B31" s="229">
        <v>0.54792297367062526</v>
      </c>
      <c r="C31" s="229">
        <v>0.26307231328202429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4.9183924464857491E-3</v>
      </c>
      <c r="R31" s="229">
        <v>2.7285767827110952E-4</v>
      </c>
      <c r="S31" s="229">
        <v>2.7413630238843977E-4</v>
      </c>
      <c r="T31" s="229">
        <v>5.9871688582668276E-3</v>
      </c>
      <c r="U31" s="229">
        <v>5.4008956543933218E-4</v>
      </c>
      <c r="V31" s="229">
        <v>1.8026084897105839E-2</v>
      </c>
      <c r="W31" s="229">
        <v>2.7896515933511091E-4</v>
      </c>
      <c r="X31" s="229">
        <v>2.6999672798941121E-4</v>
      </c>
      <c r="Y31" s="229">
        <v>0</v>
      </c>
      <c r="DA31" s="73" t="s">
        <v>2785</v>
      </c>
    </row>
    <row r="32" spans="1:105" ht="12" customHeight="1" x14ac:dyDescent="0.25">
      <c r="A32" s="46" t="s">
        <v>32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2786</v>
      </c>
    </row>
    <row r="33" spans="1:105" ht="12" customHeight="1" x14ac:dyDescent="0.25">
      <c r="A33" s="46" t="s">
        <v>33</v>
      </c>
      <c r="B33" s="229">
        <v>0.68806881850801915</v>
      </c>
      <c r="C33" s="229">
        <v>0.34403440925418077</v>
      </c>
      <c r="D33" s="229">
        <v>0.34403440925441392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41.567014703636779</v>
      </c>
      <c r="C34" s="229">
        <v>32.268476949958512</v>
      </c>
      <c r="D34" s="229">
        <v>31.54663540044767</v>
      </c>
      <c r="E34" s="229">
        <v>32.980601306786284</v>
      </c>
      <c r="F34" s="229">
        <v>29.106247452354161</v>
      </c>
      <c r="G34" s="229">
        <v>23.784260546320489</v>
      </c>
      <c r="H34" s="229">
        <v>21.057718605086102</v>
      </c>
      <c r="I34" s="229">
        <v>22.2790206325509</v>
      </c>
      <c r="J34" s="229">
        <v>21.768872383705808</v>
      </c>
      <c r="K34" s="229">
        <v>20.564340646999561</v>
      </c>
      <c r="L34" s="229">
        <v>22.150151090254941</v>
      </c>
      <c r="M34" s="229">
        <v>19.145210884925209</v>
      </c>
      <c r="N34" s="229">
        <v>20.5895823335741</v>
      </c>
      <c r="O34" s="229">
        <v>20.23711996350124</v>
      </c>
      <c r="P34" s="229">
        <v>15.33836568969982</v>
      </c>
      <c r="Q34" s="229">
        <v>18.314423640692489</v>
      </c>
      <c r="R34" s="229">
        <v>17.915438757907541</v>
      </c>
      <c r="S34" s="229">
        <v>16.363719313415341</v>
      </c>
      <c r="T34" s="229">
        <v>15.17373266880295</v>
      </c>
      <c r="U34" s="229">
        <v>17.78444802293642</v>
      </c>
      <c r="V34" s="229">
        <v>14.72600113764674</v>
      </c>
      <c r="W34" s="229">
        <v>15.859188414265811</v>
      </c>
      <c r="X34" s="229">
        <v>13.09810658862299</v>
      </c>
      <c r="Y34" s="229">
        <v>14.090227641756259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2790</v>
      </c>
    </row>
    <row r="37" spans="1:105" ht="12" customHeight="1" x14ac:dyDescent="0.25">
      <c r="A37" s="46" t="s">
        <v>39</v>
      </c>
      <c r="B37" s="229">
        <v>0.26001168240365208</v>
      </c>
      <c r="C37" s="229">
        <v>7.5307010233485654</v>
      </c>
      <c r="D37" s="229">
        <v>5.0557711573355126</v>
      </c>
      <c r="E37" s="229">
        <v>1.1748714539932461</v>
      </c>
      <c r="F37" s="229">
        <v>1.2711797811556851</v>
      </c>
      <c r="G37" s="229">
        <v>1.261542014794341</v>
      </c>
      <c r="H37" s="229">
        <v>1.9067523376225539</v>
      </c>
      <c r="I37" s="229">
        <v>1.2422664820725959</v>
      </c>
      <c r="J37" s="229">
        <v>1.22302561757397</v>
      </c>
      <c r="K37" s="229">
        <v>1.2230256175732841</v>
      </c>
      <c r="L37" s="229">
        <v>1.483037299977408</v>
      </c>
      <c r="M37" s="229">
        <v>1.223025617575735</v>
      </c>
      <c r="N37" s="229">
        <v>0.50074783208371088</v>
      </c>
      <c r="O37" s="229">
        <v>0.42371503764426471</v>
      </c>
      <c r="P37" s="229">
        <v>1.6274651224905921</v>
      </c>
      <c r="Q37" s="229">
        <v>1.913859323595007</v>
      </c>
      <c r="R37" s="229">
        <v>1.880889842279921</v>
      </c>
      <c r="S37" s="229">
        <v>1.6615093187717791</v>
      </c>
      <c r="T37" s="229">
        <v>2.731440057747776</v>
      </c>
      <c r="U37" s="229">
        <v>2.897500852251893</v>
      </c>
      <c r="V37" s="229">
        <v>2.8290657774258778</v>
      </c>
      <c r="W37" s="229">
        <v>1.330219767166817</v>
      </c>
      <c r="X37" s="229">
        <v>3.2865129973257048</v>
      </c>
      <c r="Y37" s="229">
        <v>3.5608079881707502</v>
      </c>
      <c r="DA37" s="73" t="s">
        <v>2791</v>
      </c>
    </row>
    <row r="38" spans="1:105" ht="12" customHeight="1" x14ac:dyDescent="0.25">
      <c r="A38" s="57" t="s">
        <v>2731</v>
      </c>
      <c r="B38" s="261">
        <v>6.9665270802210442</v>
      </c>
      <c r="C38" s="261">
        <v>6.7730426377176256</v>
      </c>
      <c r="D38" s="261">
        <v>7.2589003008211526</v>
      </c>
      <c r="E38" s="261">
        <v>6.9333805689318586</v>
      </c>
      <c r="F38" s="261">
        <v>6.3085929807950061</v>
      </c>
      <c r="G38" s="261">
        <v>5.1476815363682826</v>
      </c>
      <c r="H38" s="261">
        <v>4.9857407158136864</v>
      </c>
      <c r="I38" s="261">
        <v>4.9040941733889492</v>
      </c>
      <c r="J38" s="261">
        <v>4.5189710635326854</v>
      </c>
      <c r="K38" s="261">
        <v>4.0555340082339697</v>
      </c>
      <c r="L38" s="261">
        <v>4.8681759395559308</v>
      </c>
      <c r="M38" s="261">
        <v>4.5792092326404736</v>
      </c>
      <c r="N38" s="261">
        <v>4.4246743956611194</v>
      </c>
      <c r="O38" s="261">
        <v>4.7537848871358426</v>
      </c>
      <c r="P38" s="261">
        <v>4.2448504689131852</v>
      </c>
      <c r="Q38" s="261">
        <v>4.524980877694631</v>
      </c>
      <c r="R38" s="261">
        <v>4.3455070203946553</v>
      </c>
      <c r="S38" s="261">
        <v>4.3936304415104717</v>
      </c>
      <c r="T38" s="261">
        <v>4.5806761382671848</v>
      </c>
      <c r="U38" s="261">
        <v>4.4480184395227509</v>
      </c>
      <c r="V38" s="261">
        <v>5.4599052507516221</v>
      </c>
      <c r="W38" s="261">
        <v>5.5588020108727649</v>
      </c>
      <c r="X38" s="261">
        <v>4.8205179404851402</v>
      </c>
      <c r="Y38" s="261">
        <v>4.9445212359553503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19.049617818416166</v>
      </c>
      <c r="C39" s="261">
        <f t="shared" si="0"/>
        <v>17.938762656716964</v>
      </c>
      <c r="D39" s="261">
        <f t="shared" si="0"/>
        <v>17.743638640666703</v>
      </c>
      <c r="E39" s="261">
        <f t="shared" si="0"/>
        <v>16.719517768686025</v>
      </c>
      <c r="F39" s="261">
        <f t="shared" si="0"/>
        <v>14.984327901914895</v>
      </c>
      <c r="G39" s="261">
        <f t="shared" si="0"/>
        <v>12.384906477178022</v>
      </c>
      <c r="H39" s="261">
        <f t="shared" si="0"/>
        <v>11.600833283074394</v>
      </c>
      <c r="I39" s="261">
        <f t="shared" si="0"/>
        <v>11.617829503618218</v>
      </c>
      <c r="J39" s="261">
        <f t="shared" si="0"/>
        <v>11.039128703062016</v>
      </c>
      <c r="K39" s="261">
        <f t="shared" si="0"/>
        <v>10.197523200026069</v>
      </c>
      <c r="L39" s="261">
        <f t="shared" si="0"/>
        <v>11.686833537017131</v>
      </c>
      <c r="M39" s="261">
        <f t="shared" si="0"/>
        <v>10.528593196827323</v>
      </c>
      <c r="N39" s="261">
        <f t="shared" si="0"/>
        <v>10.464932545808363</v>
      </c>
      <c r="O39" s="261">
        <f t="shared" si="0"/>
        <v>10.7371071814533</v>
      </c>
      <c r="P39" s="261">
        <f t="shared" si="0"/>
        <v>9.1765137861298989</v>
      </c>
      <c r="Q39" s="261">
        <f t="shared" si="0"/>
        <v>10.337936465593513</v>
      </c>
      <c r="R39" s="261">
        <f t="shared" si="0"/>
        <v>10.041622568242282</v>
      </c>
      <c r="S39" s="261">
        <f t="shared" si="0"/>
        <v>9.6503551232655234</v>
      </c>
      <c r="T39" s="261">
        <f t="shared" si="0"/>
        <v>9.791008991242844</v>
      </c>
      <c r="U39" s="261">
        <f t="shared" si="0"/>
        <v>10.325849036295391</v>
      </c>
      <c r="V39" s="261">
        <f t="shared" si="0"/>
        <v>10.720922793170278</v>
      </c>
      <c r="W39" s="261">
        <f t="shared" si="0"/>
        <v>10.783320979559161</v>
      </c>
      <c r="X39" s="261">
        <f t="shared" si="0"/>
        <v>9.6645147842043748</v>
      </c>
      <c r="Y39" s="261">
        <f t="shared" si="0"/>
        <v>10.150513030030059</v>
      </c>
      <c r="DA39" s="70"/>
    </row>
    <row r="40" spans="1:105" ht="12" customHeight="1" x14ac:dyDescent="0.25">
      <c r="A40" s="60" t="s">
        <v>2734</v>
      </c>
      <c r="B40" s="329">
        <v>6.5781696374355976</v>
      </c>
      <c r="C40" s="329">
        <v>5.9634188273117088</v>
      </c>
      <c r="D40" s="329">
        <v>5.5431975941657923</v>
      </c>
      <c r="E40" s="329">
        <v>5.200006051767267</v>
      </c>
      <c r="F40" s="329">
        <v>4.5927047645996391</v>
      </c>
      <c r="G40" s="329">
        <v>3.8395325865922501</v>
      </c>
      <c r="H40" s="329">
        <v>3.4755531626419001</v>
      </c>
      <c r="I40" s="329">
        <v>3.5492740818620532</v>
      </c>
      <c r="J40" s="329">
        <v>3.4690358403067658</v>
      </c>
      <c r="K40" s="329">
        <v>3.2854644852239918</v>
      </c>
      <c r="L40" s="329">
        <v>3.6125552709918121</v>
      </c>
      <c r="M40" s="329">
        <v>3.122468112731466</v>
      </c>
      <c r="N40" s="329">
        <v>3.198644140698276</v>
      </c>
      <c r="O40" s="329">
        <v>3.1353124751944201</v>
      </c>
      <c r="P40" s="329">
        <v>2.5406843274159181</v>
      </c>
      <c r="Q40" s="329">
        <v>3.0383782858283288</v>
      </c>
      <c r="R40" s="329">
        <v>2.985309167082371</v>
      </c>
      <c r="S40" s="329">
        <v>2.7208797180477471</v>
      </c>
      <c r="T40" s="329">
        <v>2.6639278577722871</v>
      </c>
      <c r="U40" s="329">
        <v>3.0728833168352292</v>
      </c>
      <c r="V40" s="329">
        <v>2.613109674872403</v>
      </c>
      <c r="W40" s="329">
        <v>2.5989382926723898</v>
      </c>
      <c r="X40" s="329">
        <v>2.4166639747004819</v>
      </c>
      <c r="Y40" s="329">
        <v>2.618302107380738</v>
      </c>
      <c r="DA40" s="72" t="s">
        <v>2793</v>
      </c>
    </row>
    <row r="41" spans="1:105" ht="12" customHeight="1" x14ac:dyDescent="0.25">
      <c r="A41" s="59" t="s">
        <v>28</v>
      </c>
      <c r="B41" s="230">
        <v>3.026677142033973E-2</v>
      </c>
      <c r="C41" s="230">
        <v>3.4675192814262047E-2</v>
      </c>
      <c r="D41" s="230">
        <v>6.6536790940611296E-2</v>
      </c>
      <c r="E41" s="230">
        <v>3.0473055754770748E-2</v>
      </c>
      <c r="F41" s="230">
        <v>0</v>
      </c>
      <c r="G41" s="230">
        <v>6.1649575744855481E-2</v>
      </c>
      <c r="H41" s="230">
        <v>3.1610653364743092E-2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5.5705076418470112E-2</v>
      </c>
      <c r="M42" s="295">
        <v>5.5588784035164637E-2</v>
      </c>
      <c r="N42" s="295">
        <v>0</v>
      </c>
      <c r="O42" s="295">
        <v>0</v>
      </c>
      <c r="P42" s="295">
        <v>0</v>
      </c>
      <c r="Q42" s="295">
        <v>8.8562818712673089E-3</v>
      </c>
      <c r="R42" s="295">
        <v>2.2568191107279111E-2</v>
      </c>
      <c r="S42" s="295">
        <v>2.1439425313296099E-2</v>
      </c>
      <c r="T42" s="295">
        <v>1.1858178969608869E-2</v>
      </c>
      <c r="U42" s="295">
        <v>2.6676156187968431E-3</v>
      </c>
      <c r="V42" s="295">
        <v>1.4360263320038121E-2</v>
      </c>
      <c r="W42" s="295">
        <v>1.6182183660566559E-2</v>
      </c>
      <c r="X42" s="295">
        <v>1.373207288539101E-2</v>
      </c>
      <c r="Y42" s="295">
        <v>3.4192178383671848E-2</v>
      </c>
      <c r="DA42" s="122" t="s">
        <v>2795</v>
      </c>
    </row>
    <row r="43" spans="1:105" ht="12" customHeight="1" x14ac:dyDescent="0.25">
      <c r="A43" s="59" t="s">
        <v>159</v>
      </c>
      <c r="B43" s="295">
        <v>8.3421578302385044E-2</v>
      </c>
      <c r="C43" s="295">
        <v>4.6944091641660531E-2</v>
      </c>
      <c r="D43" s="295">
        <v>0</v>
      </c>
      <c r="E43" s="295">
        <v>0</v>
      </c>
      <c r="F43" s="295">
        <v>0</v>
      </c>
      <c r="G43" s="295">
        <v>0</v>
      </c>
      <c r="H43" s="295">
        <v>0</v>
      </c>
      <c r="I43" s="295">
        <v>0</v>
      </c>
      <c r="J43" s="295">
        <v>0</v>
      </c>
      <c r="K43" s="295">
        <v>0</v>
      </c>
      <c r="L43" s="295">
        <v>0</v>
      </c>
      <c r="M43" s="295">
        <v>0</v>
      </c>
      <c r="N43" s="295">
        <v>0</v>
      </c>
      <c r="O43" s="295">
        <v>0</v>
      </c>
      <c r="P43" s="295">
        <v>0</v>
      </c>
      <c r="Q43" s="295">
        <v>7.9627652799858285E-4</v>
      </c>
      <c r="R43" s="295">
        <v>4.4174331284629572E-5</v>
      </c>
      <c r="S43" s="295">
        <v>4.4271595836306282E-5</v>
      </c>
      <c r="T43" s="295">
        <v>1.0240480289855399E-3</v>
      </c>
      <c r="U43" s="295">
        <v>9.127575155809108E-5</v>
      </c>
      <c r="V43" s="295">
        <v>3.1105336030941631E-3</v>
      </c>
      <c r="W43" s="295">
        <v>4.4475308687019587E-5</v>
      </c>
      <c r="X43" s="295">
        <v>4.8490506949091387E-5</v>
      </c>
      <c r="Y43" s="295">
        <v>0</v>
      </c>
      <c r="DA43" s="122" t="s">
        <v>2796</v>
      </c>
    </row>
    <row r="44" spans="1:105" ht="12" customHeight="1" x14ac:dyDescent="0.25">
      <c r="A44" s="59" t="s">
        <v>32</v>
      </c>
      <c r="B44" s="295">
        <v>0</v>
      </c>
      <c r="C44" s="295">
        <v>0</v>
      </c>
      <c r="D44" s="295">
        <v>0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2797</v>
      </c>
    </row>
    <row r="45" spans="1:105" ht="12" customHeight="1" x14ac:dyDescent="0.25">
      <c r="A45" s="59" t="s">
        <v>35</v>
      </c>
      <c r="B45" s="295">
        <v>6.4644812877128741</v>
      </c>
      <c r="C45" s="295">
        <v>5.8817995428557861</v>
      </c>
      <c r="D45" s="295">
        <v>5.4766608032251813</v>
      </c>
      <c r="E45" s="295">
        <v>5.1695329960124967</v>
      </c>
      <c r="F45" s="295">
        <v>4.5927047645996391</v>
      </c>
      <c r="G45" s="295">
        <v>3.7778830108473951</v>
      </c>
      <c r="H45" s="295">
        <v>3.4439425092771572</v>
      </c>
      <c r="I45" s="295">
        <v>3.5492740818620532</v>
      </c>
      <c r="J45" s="295">
        <v>3.4690358403067658</v>
      </c>
      <c r="K45" s="295">
        <v>3.2854644852239918</v>
      </c>
      <c r="L45" s="295">
        <v>3.5568501945733422</v>
      </c>
      <c r="M45" s="295">
        <v>3.0668793286963019</v>
      </c>
      <c r="N45" s="295">
        <v>3.198644140698276</v>
      </c>
      <c r="O45" s="295">
        <v>3.1353124751944201</v>
      </c>
      <c r="P45" s="295">
        <v>2.5406843274159181</v>
      </c>
      <c r="Q45" s="295">
        <v>3.0287257274290629</v>
      </c>
      <c r="R45" s="295">
        <v>2.962696801643808</v>
      </c>
      <c r="S45" s="295">
        <v>2.699396021138615</v>
      </c>
      <c r="T45" s="295">
        <v>2.6510456307736918</v>
      </c>
      <c r="U45" s="295">
        <v>3.0701244254648739</v>
      </c>
      <c r="V45" s="295">
        <v>2.5956388779492712</v>
      </c>
      <c r="W45" s="295">
        <v>2.5827116337031359</v>
      </c>
      <c r="X45" s="295">
        <v>2.4028834113081419</v>
      </c>
      <c r="Y45" s="295">
        <v>2.584109928997067</v>
      </c>
      <c r="DA45" s="122" t="s">
        <v>2798</v>
      </c>
    </row>
    <row r="46" spans="1:105" ht="12" customHeight="1" x14ac:dyDescent="0.25">
      <c r="A46" s="60" t="s">
        <v>2741</v>
      </c>
      <c r="B46" s="329">
        <v>4.4369850149426151</v>
      </c>
      <c r="C46" s="329">
        <v>4.1640253678368593</v>
      </c>
      <c r="D46" s="329">
        <v>3.828785209768141</v>
      </c>
      <c r="E46" s="329">
        <v>3.523276267642534</v>
      </c>
      <c r="F46" s="329">
        <v>3.1159522973025608</v>
      </c>
      <c r="G46" s="329">
        <v>2.608576800990257</v>
      </c>
      <c r="H46" s="329">
        <v>2.3752486233397199</v>
      </c>
      <c r="I46" s="329">
        <v>2.4126865009646199</v>
      </c>
      <c r="J46" s="329">
        <v>2.358384627036644</v>
      </c>
      <c r="K46" s="329">
        <v>2.2348302719125361</v>
      </c>
      <c r="L46" s="329">
        <v>2.4598336766685658</v>
      </c>
      <c r="M46" s="329">
        <v>2.1249444491009748</v>
      </c>
      <c r="N46" s="329">
        <v>2.1633320763273201</v>
      </c>
      <c r="O46" s="329">
        <v>2.1192767837492128</v>
      </c>
      <c r="P46" s="329">
        <v>1.7402632253390879</v>
      </c>
      <c r="Q46" s="329">
        <v>2.0809188534238219</v>
      </c>
      <c r="R46" s="329">
        <v>2.0446604367660099</v>
      </c>
      <c r="S46" s="329">
        <v>1.8623219238623441</v>
      </c>
      <c r="T46" s="329">
        <v>1.84420872306303</v>
      </c>
      <c r="U46" s="329">
        <v>2.1230868138478072</v>
      </c>
      <c r="V46" s="329">
        <v>1.8109298761775801</v>
      </c>
      <c r="W46" s="329">
        <v>1.773442272909677</v>
      </c>
      <c r="X46" s="329">
        <v>1.6883699680364539</v>
      </c>
      <c r="Y46" s="329">
        <v>1.8297176592892921</v>
      </c>
      <c r="DA46" s="72" t="s">
        <v>2799</v>
      </c>
    </row>
    <row r="47" spans="1:105" ht="12" customHeight="1" x14ac:dyDescent="0.25">
      <c r="A47" s="64" t="s">
        <v>28</v>
      </c>
      <c r="B47" s="229">
        <v>1.981336344788449E-2</v>
      </c>
      <c r="C47" s="229">
        <v>1.9367077466983629E-2</v>
      </c>
      <c r="D47" s="229">
        <v>3.9018988835520393E-2</v>
      </c>
      <c r="E47" s="229">
        <v>1.9792480279368429E-2</v>
      </c>
      <c r="F47" s="229">
        <v>0</v>
      </c>
      <c r="G47" s="229">
        <v>3.9513745446065909E-2</v>
      </c>
      <c r="H47" s="229">
        <v>1.9677315729570009E-2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3.5668947672183357E-2</v>
      </c>
      <c r="M49" s="229">
        <v>3.5680837864049082E-2</v>
      </c>
      <c r="N49" s="229">
        <v>0</v>
      </c>
      <c r="O49" s="229">
        <v>0</v>
      </c>
      <c r="P49" s="229">
        <v>0</v>
      </c>
      <c r="Q49" s="229">
        <v>5.5064175821914639E-3</v>
      </c>
      <c r="R49" s="229">
        <v>1.4032058752024181E-2</v>
      </c>
      <c r="S49" s="229">
        <v>1.336327671429734E-2</v>
      </c>
      <c r="T49" s="229">
        <v>6.9787498186897178E-3</v>
      </c>
      <c r="U49" s="229">
        <v>1.588883550131599E-3</v>
      </c>
      <c r="V49" s="229">
        <v>8.3769778345649196E-3</v>
      </c>
      <c r="W49" s="229">
        <v>1.021707471875989E-2</v>
      </c>
      <c r="X49" s="229">
        <v>7.6965540657302654E-3</v>
      </c>
      <c r="Y49" s="229">
        <v>1.9169827240853921E-2</v>
      </c>
      <c r="DA49" s="73" t="s">
        <v>2802</v>
      </c>
    </row>
    <row r="50" spans="1:105" ht="12" customHeight="1" x14ac:dyDescent="0.25">
      <c r="A50" s="64" t="s">
        <v>159</v>
      </c>
      <c r="B50" s="229">
        <v>5.6202977145822362E-2</v>
      </c>
      <c r="C50" s="229">
        <v>2.6984536005194511E-2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5.0450211352187993E-4</v>
      </c>
      <c r="R50" s="229">
        <v>2.7988265856419341E-5</v>
      </c>
      <c r="S50" s="229">
        <v>2.8119420207482589E-5</v>
      </c>
      <c r="T50" s="229">
        <v>6.14131421165102E-4</v>
      </c>
      <c r="U50" s="229">
        <v>5.5399468468593761E-5</v>
      </c>
      <c r="V50" s="229">
        <v>1.8490183587551361E-3</v>
      </c>
      <c r="W50" s="229">
        <v>2.86147382533679E-5</v>
      </c>
      <c r="X50" s="229">
        <v>2.769480503980047E-5</v>
      </c>
      <c r="Y50" s="229">
        <v>0</v>
      </c>
      <c r="DA50" s="73" t="s">
        <v>2803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2804</v>
      </c>
    </row>
    <row r="52" spans="1:105" ht="12" customHeight="1" x14ac:dyDescent="0.25">
      <c r="A52" s="64" t="s">
        <v>33</v>
      </c>
      <c r="B52" s="229">
        <v>7.0578380428716836E-2</v>
      </c>
      <c r="C52" s="229">
        <v>3.5289190214375987E-2</v>
      </c>
      <c r="D52" s="229">
        <v>3.5289190214399899E-2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4.2637197008879602</v>
      </c>
      <c r="C53" s="229">
        <v>3.3099259561969392</v>
      </c>
      <c r="D53" s="229">
        <v>3.235883351561692</v>
      </c>
      <c r="E53" s="229">
        <v>3.3829718237276429</v>
      </c>
      <c r="F53" s="229">
        <v>2.9855615460078879</v>
      </c>
      <c r="G53" s="229">
        <v>2.4396608942312712</v>
      </c>
      <c r="H53" s="229">
        <v>2.1599869587075529</v>
      </c>
      <c r="I53" s="229">
        <v>2.2852615196151098</v>
      </c>
      <c r="J53" s="229">
        <v>2.2329332695715971</v>
      </c>
      <c r="K53" s="229">
        <v>2.109378914447559</v>
      </c>
      <c r="L53" s="229">
        <v>2.2720427784991259</v>
      </c>
      <c r="M53" s="229">
        <v>1.963812253771698</v>
      </c>
      <c r="N53" s="229">
        <v>2.111968070226458</v>
      </c>
      <c r="O53" s="229">
        <v>2.0758143853439628</v>
      </c>
      <c r="P53" s="229">
        <v>1.5733266494328071</v>
      </c>
      <c r="Q53" s="229">
        <v>1.8785945886173241</v>
      </c>
      <c r="R53" s="229">
        <v>1.837668875832426</v>
      </c>
      <c r="S53" s="229">
        <v>1.6785018821740281</v>
      </c>
      <c r="T53" s="229">
        <v>1.556439483981561</v>
      </c>
      <c r="U53" s="229">
        <v>1.824232554236753</v>
      </c>
      <c r="V53" s="229">
        <v>1.510513603479672</v>
      </c>
      <c r="W53" s="229">
        <v>1.6267498295008209</v>
      </c>
      <c r="X53" s="229">
        <v>1.343532979320647</v>
      </c>
      <c r="Y53" s="229">
        <v>1.4452993945917421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2808</v>
      </c>
    </row>
    <row r="56" spans="1:105" ht="12" customHeight="1" x14ac:dyDescent="0.25">
      <c r="A56" s="64" t="s">
        <v>39</v>
      </c>
      <c r="B56" s="229">
        <v>2.6670593032231391E-2</v>
      </c>
      <c r="C56" s="229">
        <v>0.77245860795336674</v>
      </c>
      <c r="D56" s="229">
        <v>0.51859367915652954</v>
      </c>
      <c r="E56" s="229">
        <v>0.12051196363552211</v>
      </c>
      <c r="F56" s="229">
        <v>0.13039075129467359</v>
      </c>
      <c r="G56" s="229">
        <v>0.12940216131292001</v>
      </c>
      <c r="H56" s="229">
        <v>0.19558434890259649</v>
      </c>
      <c r="I56" s="229">
        <v>0.12742498134950969</v>
      </c>
      <c r="J56" s="229">
        <v>0.1254513574650469</v>
      </c>
      <c r="K56" s="229">
        <v>0.1254513574649766</v>
      </c>
      <c r="L56" s="229">
        <v>0.15212195049725641</v>
      </c>
      <c r="M56" s="229">
        <v>0.12545135746522801</v>
      </c>
      <c r="N56" s="229">
        <v>5.1364006100862843E-2</v>
      </c>
      <c r="O56" s="229">
        <v>4.3462398405249729E-2</v>
      </c>
      <c r="P56" s="229">
        <v>0.1669365759062813</v>
      </c>
      <c r="Q56" s="229">
        <v>0.1963133451107853</v>
      </c>
      <c r="R56" s="229">
        <v>0.1929315139157034</v>
      </c>
      <c r="S56" s="229">
        <v>0.1704286455538111</v>
      </c>
      <c r="T56" s="229">
        <v>0.28017635784161338</v>
      </c>
      <c r="U56" s="229">
        <v>0.29720997659245352</v>
      </c>
      <c r="V56" s="229">
        <v>0.29019027650458812</v>
      </c>
      <c r="W56" s="229">
        <v>0.13644675395184269</v>
      </c>
      <c r="X56" s="229">
        <v>0.33711273984503742</v>
      </c>
      <c r="Y56" s="229">
        <v>0.36524843745669622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8.0344631660379555</v>
      </c>
      <c r="C58" s="329">
        <v>7.8113184615683968</v>
      </c>
      <c r="D58" s="329">
        <v>8.3716558367327671</v>
      </c>
      <c r="E58" s="329">
        <v>7.9962354492762229</v>
      </c>
      <c r="F58" s="329">
        <v>7.2756708400126966</v>
      </c>
      <c r="G58" s="329">
        <v>5.9367970895955153</v>
      </c>
      <c r="H58" s="329">
        <v>5.7500314970927731</v>
      </c>
      <c r="I58" s="329">
        <v>5.6558689207915434</v>
      </c>
      <c r="J58" s="329">
        <v>5.2117082357186053</v>
      </c>
      <c r="K58" s="329">
        <v>4.6772284428895414</v>
      </c>
      <c r="L58" s="329">
        <v>5.6144445893567534</v>
      </c>
      <c r="M58" s="329">
        <v>5.2811806349948824</v>
      </c>
      <c r="N58" s="329">
        <v>5.1029563287827679</v>
      </c>
      <c r="O58" s="329">
        <v>5.4825179225096683</v>
      </c>
      <c r="P58" s="329">
        <v>4.8955662333748924</v>
      </c>
      <c r="Q58" s="329">
        <v>5.2186393263413624</v>
      </c>
      <c r="R58" s="329">
        <v>5.0116529643939023</v>
      </c>
      <c r="S58" s="329">
        <v>5.0671534813554322</v>
      </c>
      <c r="T58" s="329">
        <v>5.2828724104075278</v>
      </c>
      <c r="U58" s="329">
        <v>5.1298789056123537</v>
      </c>
      <c r="V58" s="329">
        <v>6.2968832421202956</v>
      </c>
      <c r="W58" s="329">
        <v>6.4109404139770927</v>
      </c>
      <c r="X58" s="329">
        <v>5.5594808414674386</v>
      </c>
      <c r="Y58" s="329">
        <v>5.7024932633600294</v>
      </c>
      <c r="DA58" s="72" t="s">
        <v>2811</v>
      </c>
    </row>
    <row r="59" spans="1:105" ht="12" customHeight="1" x14ac:dyDescent="0.25">
      <c r="A59" s="132" t="s">
        <v>2757</v>
      </c>
      <c r="B59" s="316">
        <v>2.0224514098448561</v>
      </c>
      <c r="C59" s="316">
        <v>1.96628097097079</v>
      </c>
      <c r="D59" s="316">
        <v>2.1073302347449099</v>
      </c>
      <c r="E59" s="316">
        <v>2.01282865122836</v>
      </c>
      <c r="F59" s="316">
        <v>1.831446662192747</v>
      </c>
      <c r="G59" s="316">
        <v>1.494422638536566</v>
      </c>
      <c r="H59" s="316">
        <v>1.4474096237200511</v>
      </c>
      <c r="I59" s="316">
        <v>1.423706828491611</v>
      </c>
      <c r="J59" s="316">
        <v>1.3119017974447891</v>
      </c>
      <c r="K59" s="316">
        <v>1.1773614568891191</v>
      </c>
      <c r="L59" s="316">
        <v>1.41327941152786</v>
      </c>
      <c r="M59" s="316">
        <v>1.329389531093943</v>
      </c>
      <c r="N59" s="316">
        <v>1.284526546235047</v>
      </c>
      <c r="O59" s="316">
        <v>1.3800705626169749</v>
      </c>
      <c r="P59" s="316">
        <v>1.2323218895980621</v>
      </c>
      <c r="Q59" s="316">
        <v>1.3136465056738349</v>
      </c>
      <c r="R59" s="316">
        <v>1.2615434776446779</v>
      </c>
      <c r="S59" s="316">
        <v>1.2755141806594661</v>
      </c>
      <c r="T59" s="316">
        <v>1.3298153882417989</v>
      </c>
      <c r="U59" s="316">
        <v>1.2913035520337439</v>
      </c>
      <c r="V59" s="316">
        <v>1.5850642572470379</v>
      </c>
      <c r="W59" s="316">
        <v>1.613774960533322</v>
      </c>
      <c r="X59" s="316">
        <v>1.399443825115692</v>
      </c>
      <c r="Y59" s="316">
        <v>1.435443202834493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0.99999999999999967</v>
      </c>
      <c r="D63" s="232">
        <f t="shared" si="1"/>
        <v>1</v>
      </c>
      <c r="E63" s="232">
        <f t="shared" si="1"/>
        <v>0.99999999999999978</v>
      </c>
      <c r="F63" s="232">
        <f t="shared" si="1"/>
        <v>1.0000000000000002</v>
      </c>
      <c r="G63" s="232">
        <f t="shared" si="1"/>
        <v>0.99999999999999989</v>
      </c>
      <c r="H63" s="232">
        <f t="shared" si="1"/>
        <v>1</v>
      </c>
      <c r="I63" s="232">
        <f t="shared" si="1"/>
        <v>1.0000000000000004</v>
      </c>
      <c r="J63" s="232">
        <f t="shared" si="1"/>
        <v>1</v>
      </c>
      <c r="K63" s="232">
        <f t="shared" si="1"/>
        <v>1</v>
      </c>
      <c r="L63" s="232">
        <f t="shared" si="1"/>
        <v>1.0000000000000002</v>
      </c>
      <c r="M63" s="232">
        <f t="shared" si="1"/>
        <v>0.99999999999999989</v>
      </c>
      <c r="N63" s="232">
        <f t="shared" si="1"/>
        <v>1</v>
      </c>
      <c r="O63" s="232">
        <f t="shared" si="1"/>
        <v>1</v>
      </c>
      <c r="P63" s="232">
        <f t="shared" si="1"/>
        <v>0.99999999999999978</v>
      </c>
      <c r="Q63" s="232">
        <f t="shared" si="1"/>
        <v>0.99999999999999989</v>
      </c>
      <c r="R63" s="232">
        <f t="shared" si="1"/>
        <v>0.99999999999999978</v>
      </c>
      <c r="S63" s="232">
        <f t="shared" si="1"/>
        <v>0.99999999999999989</v>
      </c>
      <c r="T63" s="232">
        <f t="shared" si="1"/>
        <v>1</v>
      </c>
      <c r="U63" s="232">
        <f t="shared" si="1"/>
        <v>1</v>
      </c>
      <c r="V63" s="232">
        <f t="shared" si="1"/>
        <v>0.99999999999999978</v>
      </c>
      <c r="W63" s="232">
        <f t="shared" si="1"/>
        <v>1</v>
      </c>
      <c r="X63" s="232">
        <f t="shared" si="1"/>
        <v>0.99999999999999989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1.5998222591031695E-2</v>
      </c>
      <c r="C64" s="299">
        <f t="shared" si="2"/>
        <v>1.661902290621568E-2</v>
      </c>
      <c r="D64" s="299">
        <f t="shared" si="2"/>
        <v>1.8628451943637513E-2</v>
      </c>
      <c r="E64" s="299">
        <f t="shared" si="2"/>
        <v>1.9045084345817902E-2</v>
      </c>
      <c r="F64" s="299">
        <f t="shared" si="2"/>
        <v>1.9457679974562232E-2</v>
      </c>
      <c r="G64" s="299">
        <f t="shared" si="2"/>
        <v>1.9099711399663533E-2</v>
      </c>
      <c r="H64" s="299">
        <f t="shared" si="2"/>
        <v>2.002110140944054E-2</v>
      </c>
      <c r="I64" s="299">
        <f t="shared" si="2"/>
        <v>1.952529449023286E-2</v>
      </c>
      <c r="J64" s="299">
        <f t="shared" si="2"/>
        <v>1.8688475835888462E-2</v>
      </c>
      <c r="K64" s="299">
        <f t="shared" si="2"/>
        <v>1.793972564842956E-2</v>
      </c>
      <c r="L64" s="299">
        <f t="shared" si="2"/>
        <v>1.9159557924994658E-2</v>
      </c>
      <c r="M64" s="299">
        <f t="shared" si="2"/>
        <v>2.0390207641408153E-2</v>
      </c>
      <c r="N64" s="299">
        <f t="shared" si="2"/>
        <v>1.9586093247269884E-2</v>
      </c>
      <c r="O64" s="299">
        <f t="shared" si="2"/>
        <v>2.0937764631162942E-2</v>
      </c>
      <c r="P64" s="299">
        <f t="shared" si="2"/>
        <v>2.2289000120031623E-2</v>
      </c>
      <c r="Q64" s="299">
        <f t="shared" si="2"/>
        <v>2.0553526290001772E-2</v>
      </c>
      <c r="R64" s="299">
        <f t="shared" si="2"/>
        <v>2.0218595185306772E-2</v>
      </c>
      <c r="S64" s="299">
        <f t="shared" si="2"/>
        <v>2.1777116749055518E-2</v>
      </c>
      <c r="T64" s="299">
        <f t="shared" si="2"/>
        <v>2.2634613190988022E-2</v>
      </c>
      <c r="U64" s="299">
        <f t="shared" si="2"/>
        <v>2.0055628545123081E-2</v>
      </c>
      <c r="V64" s="299">
        <f t="shared" si="2"/>
        <v>2.5723462448305104E-2</v>
      </c>
      <c r="W64" s="299">
        <f t="shared" si="2"/>
        <v>2.6263955391032653E-2</v>
      </c>
      <c r="X64" s="299">
        <f t="shared" si="2"/>
        <v>2.4891844722556705E-2</v>
      </c>
      <c r="Y64" s="299">
        <f t="shared" si="2"/>
        <v>2.4018321069182554E-2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3.3719557037453643E-3</v>
      </c>
      <c r="C65" s="233">
        <f t="shared" si="3"/>
        <v>3.5028021869568829E-3</v>
      </c>
      <c r="D65" s="233">
        <f t="shared" si="3"/>
        <v>3.9263308424341741E-3</v>
      </c>
      <c r="E65" s="233">
        <f t="shared" si="3"/>
        <v>4.0141447228139136E-3</v>
      </c>
      <c r="F65" s="233">
        <f t="shared" si="3"/>
        <v>4.1011077698504487E-3</v>
      </c>
      <c r="G65" s="233">
        <f t="shared" si="3"/>
        <v>4.0256585022194358E-3</v>
      </c>
      <c r="H65" s="233">
        <f t="shared" si="3"/>
        <v>4.21986046941692E-3</v>
      </c>
      <c r="I65" s="233">
        <f t="shared" si="3"/>
        <v>4.1153589249693515E-3</v>
      </c>
      <c r="J65" s="233">
        <f t="shared" si="3"/>
        <v>3.9389821169545074E-3</v>
      </c>
      <c r="K65" s="233">
        <f t="shared" si="3"/>
        <v>3.781167556560923E-3</v>
      </c>
      <c r="L65" s="233">
        <f t="shared" si="3"/>
        <v>4.0382723929995737E-3</v>
      </c>
      <c r="M65" s="233">
        <f t="shared" si="3"/>
        <v>4.2976572282186643E-3</v>
      </c>
      <c r="N65" s="233">
        <f t="shared" si="3"/>
        <v>4.1281735182408926E-3</v>
      </c>
      <c r="O65" s="233">
        <f t="shared" si="3"/>
        <v>4.4130661684445797E-3</v>
      </c>
      <c r="P65" s="233">
        <f t="shared" si="3"/>
        <v>4.6978669447725781E-3</v>
      </c>
      <c r="Q65" s="233">
        <f t="shared" si="3"/>
        <v>4.3320800052190252E-3</v>
      </c>
      <c r="R65" s="233">
        <f t="shared" si="3"/>
        <v>4.2614863600555246E-3</v>
      </c>
      <c r="S65" s="233">
        <f t="shared" si="3"/>
        <v>4.5899769562070441E-3</v>
      </c>
      <c r="T65" s="233">
        <f t="shared" si="3"/>
        <v>4.7707120348611321E-3</v>
      </c>
      <c r="U65" s="233">
        <f t="shared" si="3"/>
        <v>4.2271377760949762E-3</v>
      </c>
      <c r="V65" s="233">
        <f t="shared" si="3"/>
        <v>5.4217507869446678E-3</v>
      </c>
      <c r="W65" s="233">
        <f t="shared" si="3"/>
        <v>5.5356708334182037E-3</v>
      </c>
      <c r="X65" s="233">
        <f t="shared" si="3"/>
        <v>5.2464701820076533E-3</v>
      </c>
      <c r="Y65" s="233">
        <f t="shared" si="3"/>
        <v>5.0623570376510628E-3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1.3066077032825236E-2</v>
      </c>
      <c r="C66" s="233">
        <f t="shared" si="4"/>
        <v>1.3573097402997069E-2</v>
      </c>
      <c r="D66" s="233">
        <f t="shared" si="4"/>
        <v>1.5214239376460267E-2</v>
      </c>
      <c r="E66" s="233">
        <f t="shared" si="4"/>
        <v>1.5554511617972378E-2</v>
      </c>
      <c r="F66" s="233">
        <f t="shared" si="4"/>
        <v>1.5891486943694029E-2</v>
      </c>
      <c r="G66" s="233">
        <f t="shared" si="4"/>
        <v>1.5599126655021771E-2</v>
      </c>
      <c r="H66" s="233">
        <f t="shared" si="4"/>
        <v>1.6351644803617275E-2</v>
      </c>
      <c r="I66" s="233">
        <f t="shared" si="4"/>
        <v>1.5946709107610205E-2</v>
      </c>
      <c r="J66" s="233">
        <f t="shared" si="4"/>
        <v>1.5263262122299573E-2</v>
      </c>
      <c r="K66" s="233">
        <f t="shared" si="4"/>
        <v>1.4651742463036648E-2</v>
      </c>
      <c r="L66" s="233">
        <f t="shared" si="4"/>
        <v>1.5648004541654104E-2</v>
      </c>
      <c r="M66" s="233">
        <f t="shared" si="4"/>
        <v>1.6653101445612498E-2</v>
      </c>
      <c r="N66" s="233">
        <f t="shared" si="4"/>
        <v>1.5996364701437945E-2</v>
      </c>
      <c r="O66" s="233">
        <f t="shared" si="4"/>
        <v>1.7100302487308761E-2</v>
      </c>
      <c r="P66" s="233">
        <f t="shared" si="4"/>
        <v>1.8203884268758831E-2</v>
      </c>
      <c r="Q66" s="233">
        <f t="shared" si="4"/>
        <v>1.6786487140884512E-2</v>
      </c>
      <c r="R66" s="233">
        <f t="shared" si="4"/>
        <v>1.6512942027373762E-2</v>
      </c>
      <c r="S66" s="233">
        <f t="shared" si="4"/>
        <v>1.7785818604342748E-2</v>
      </c>
      <c r="T66" s="233">
        <f t="shared" si="4"/>
        <v>1.8486153563549067E-2</v>
      </c>
      <c r="U66" s="233">
        <f t="shared" si="4"/>
        <v>1.6379843824601264E-2</v>
      </c>
      <c r="V66" s="233">
        <f t="shared" si="4"/>
        <v>2.1008880204539448E-2</v>
      </c>
      <c r="W66" s="233">
        <f t="shared" si="4"/>
        <v>2.1450311893915705E-2</v>
      </c>
      <c r="X66" s="233">
        <f t="shared" si="4"/>
        <v>2.0329680924453006E-2</v>
      </c>
      <c r="Y66" s="233">
        <f t="shared" si="4"/>
        <v>1.9616256212424063E-2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1.8377114507094856E-2</v>
      </c>
      <c r="C67" s="233">
        <f t="shared" si="5"/>
        <v>1.9090226130168045E-2</v>
      </c>
      <c r="D67" s="233">
        <f t="shared" si="5"/>
        <v>2.1398451766138575E-2</v>
      </c>
      <c r="E67" s="233">
        <f t="shared" si="5"/>
        <v>2.1877036266302181E-2</v>
      </c>
      <c r="F67" s="233">
        <f t="shared" si="5"/>
        <v>2.2350983735867445E-2</v>
      </c>
      <c r="G67" s="233">
        <f t="shared" si="5"/>
        <v>2.1939786213553754E-2</v>
      </c>
      <c r="H67" s="233">
        <f t="shared" si="5"/>
        <v>2.2998184396165466E-2</v>
      </c>
      <c r="I67" s="233">
        <f t="shared" si="5"/>
        <v>2.2428652344973894E-2</v>
      </c>
      <c r="J67" s="233">
        <f t="shared" si="5"/>
        <v>2.1467401046896498E-2</v>
      </c>
      <c r="K67" s="233">
        <f t="shared" si="5"/>
        <v>2.0607313755708651E-2</v>
      </c>
      <c r="L67" s="233">
        <f t="shared" si="5"/>
        <v>2.200853175341631E-2</v>
      </c>
      <c r="M67" s="233">
        <f t="shared" si="5"/>
        <v>2.3422175714673144E-2</v>
      </c>
      <c r="N67" s="233">
        <f t="shared" si="5"/>
        <v>2.2498491710790998E-2</v>
      </c>
      <c r="O67" s="233">
        <f t="shared" si="5"/>
        <v>2.4051152930274874E-2</v>
      </c>
      <c r="P67" s="233">
        <f t="shared" si="5"/>
        <v>2.5603313438337234E-2</v>
      </c>
      <c r="Q67" s="233">
        <f t="shared" si="5"/>
        <v>2.3609779399349429E-2</v>
      </c>
      <c r="R67" s="233">
        <f t="shared" si="5"/>
        <v>2.322504495601084E-2</v>
      </c>
      <c r="S67" s="233">
        <f t="shared" si="5"/>
        <v>2.5015314410996591E-2</v>
      </c>
      <c r="T67" s="233">
        <f t="shared" si="5"/>
        <v>2.6000318227086396E-2</v>
      </c>
      <c r="U67" s="233">
        <f t="shared" si="5"/>
        <v>2.303784562243166E-2</v>
      </c>
      <c r="V67" s="233">
        <f t="shared" si="5"/>
        <v>2.9548470915541376E-2</v>
      </c>
      <c r="W67" s="233">
        <f t="shared" si="5"/>
        <v>3.0169333679655509E-2</v>
      </c>
      <c r="X67" s="233">
        <f t="shared" si="5"/>
        <v>2.8593193909908561E-2</v>
      </c>
      <c r="Y67" s="233">
        <f t="shared" si="5"/>
        <v>2.7589779679898327E-2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0.16189364758355934</v>
      </c>
      <c r="C68" s="300">
        <f t="shared" si="6"/>
        <v>0.15378008019044601</v>
      </c>
      <c r="D68" s="300">
        <f t="shared" si="6"/>
        <v>0.14834340441849256</v>
      </c>
      <c r="E68" s="300">
        <f t="shared" si="6"/>
        <v>0.15015258262580053</v>
      </c>
      <c r="F68" s="300">
        <f t="shared" si="6"/>
        <v>0.14849531032561089</v>
      </c>
      <c r="G68" s="300">
        <f t="shared" si="6"/>
        <v>0.14951207437966332</v>
      </c>
      <c r="H68" s="300">
        <f t="shared" si="6"/>
        <v>0.14538613197926423</v>
      </c>
      <c r="I68" s="300">
        <f t="shared" si="6"/>
        <v>0.14794601443422448</v>
      </c>
      <c r="J68" s="300">
        <f t="shared" si="6"/>
        <v>0.150849771118689</v>
      </c>
      <c r="K68" s="300">
        <f t="shared" si="6"/>
        <v>0.15343205094873691</v>
      </c>
      <c r="L68" s="300">
        <f t="shared" si="6"/>
        <v>0.14866977004514337</v>
      </c>
      <c r="M68" s="300">
        <f t="shared" si="6"/>
        <v>0.14452654606148654</v>
      </c>
      <c r="N68" s="300">
        <f t="shared" si="6"/>
        <v>0.14856599946606588</v>
      </c>
      <c r="O68" s="300">
        <f t="shared" si="6"/>
        <v>0.14409698413488356</v>
      </c>
      <c r="P68" s="300">
        <f t="shared" si="6"/>
        <v>0.13772468313323744</v>
      </c>
      <c r="Q68" s="300">
        <f t="shared" si="6"/>
        <v>0.14321858859321485</v>
      </c>
      <c r="R68" s="300">
        <f t="shared" si="6"/>
        <v>0.14424360957716262</v>
      </c>
      <c r="S68" s="300">
        <f t="shared" si="6"/>
        <v>0.13929523404068708</v>
      </c>
      <c r="T68" s="300">
        <f t="shared" si="6"/>
        <v>0.13499799546049801</v>
      </c>
      <c r="U68" s="300">
        <f t="shared" si="6"/>
        <v>0.14350060018489888</v>
      </c>
      <c r="V68" s="300">
        <f t="shared" si="6"/>
        <v>0.12653016194766709</v>
      </c>
      <c r="W68" s="300">
        <f t="shared" si="6"/>
        <v>0.12727002362885187</v>
      </c>
      <c r="X68" s="300">
        <f t="shared" si="6"/>
        <v>0.1274777766512673</v>
      </c>
      <c r="Y68" s="300">
        <f t="shared" si="6"/>
        <v>0.12958942842987406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5.8783099543912087E-2</v>
      </c>
      <c r="C69" s="301">
        <f t="shared" si="7"/>
        <v>5.8944618078979195E-2</v>
      </c>
      <c r="D69" s="301">
        <f t="shared" si="7"/>
        <v>5.668603133851699E-2</v>
      </c>
      <c r="E69" s="301">
        <f t="shared" si="7"/>
        <v>5.5833348484014465E-2</v>
      </c>
      <c r="F69" s="301">
        <f t="shared" si="7"/>
        <v>5.5444498904324534E-2</v>
      </c>
      <c r="G69" s="301">
        <f t="shared" si="7"/>
        <v>5.5837745644501592E-2</v>
      </c>
      <c r="H69" s="301">
        <f t="shared" si="7"/>
        <v>5.5027079773301388E-2</v>
      </c>
      <c r="I69" s="301">
        <f t="shared" si="7"/>
        <v>5.5417738685526283E-2</v>
      </c>
      <c r="J69" s="301">
        <f t="shared" si="7"/>
        <v>5.626755872301397E-2</v>
      </c>
      <c r="K69" s="301">
        <f t="shared" si="7"/>
        <v>5.7032368741896447E-2</v>
      </c>
      <c r="L69" s="301">
        <f t="shared" si="7"/>
        <v>5.5851401601317567E-2</v>
      </c>
      <c r="M69" s="301">
        <f t="shared" si="7"/>
        <v>5.4586827736873622E-2</v>
      </c>
      <c r="N69" s="301">
        <f t="shared" si="7"/>
        <v>5.5245741244601007E-2</v>
      </c>
      <c r="O69" s="301">
        <f t="shared" si="7"/>
        <v>5.3850232534422574E-2</v>
      </c>
      <c r="P69" s="301">
        <f t="shared" si="7"/>
        <v>5.2717189400257873E-2</v>
      </c>
      <c r="Q69" s="301">
        <f t="shared" si="7"/>
        <v>5.4529793650125745E-2</v>
      </c>
      <c r="R69" s="301">
        <f t="shared" si="7"/>
        <v>5.4883377444842722E-2</v>
      </c>
      <c r="S69" s="301">
        <f t="shared" si="7"/>
        <v>5.3252588822259597E-2</v>
      </c>
      <c r="T69" s="301">
        <f t="shared" si="7"/>
        <v>5.2572989840992831E-2</v>
      </c>
      <c r="U69" s="301">
        <f t="shared" si="7"/>
        <v>5.5226378624159224E-2</v>
      </c>
      <c r="V69" s="301">
        <f t="shared" si="7"/>
        <v>4.9221525280957426E-2</v>
      </c>
      <c r="W69" s="301">
        <f t="shared" si="7"/>
        <v>4.8339827595071001E-2</v>
      </c>
      <c r="X69" s="301">
        <f t="shared" si="7"/>
        <v>5.0296771939268813E-2</v>
      </c>
      <c r="Y69" s="301">
        <f t="shared" si="7"/>
        <v>5.1275699519191156E-2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0.44200369080133878</v>
      </c>
      <c r="C70" s="301">
        <f t="shared" si="8"/>
        <v>0.44321818594001633</v>
      </c>
      <c r="D70" s="301">
        <f t="shared" si="8"/>
        <v>0.42623535102615634</v>
      </c>
      <c r="E70" s="301">
        <f t="shared" si="8"/>
        <v>0.41982383187018568</v>
      </c>
      <c r="F70" s="301">
        <f t="shared" si="8"/>
        <v>0.41689998214597879</v>
      </c>
      <c r="G70" s="301">
        <f t="shared" si="8"/>
        <v>0.41985689513461771</v>
      </c>
      <c r="H70" s="301">
        <f t="shared" si="8"/>
        <v>0.41376131137232375</v>
      </c>
      <c r="I70" s="301">
        <f t="shared" si="8"/>
        <v>0.41669876588539945</v>
      </c>
      <c r="J70" s="301">
        <f t="shared" si="8"/>
        <v>0.42308875885958586</v>
      </c>
      <c r="K70" s="301">
        <f t="shared" si="8"/>
        <v>0.42883954188618317</v>
      </c>
      <c r="L70" s="301">
        <f t="shared" si="8"/>
        <v>0.41995957742529161</v>
      </c>
      <c r="M70" s="301">
        <f t="shared" si="8"/>
        <v>0.41045095471379994</v>
      </c>
      <c r="N70" s="301">
        <f t="shared" si="8"/>
        <v>0.41540547743536527</v>
      </c>
      <c r="O70" s="301">
        <f t="shared" si="8"/>
        <v>0.40491232540306193</v>
      </c>
      <c r="P70" s="301">
        <f t="shared" si="8"/>
        <v>0.39639271260578524</v>
      </c>
      <c r="Q70" s="301">
        <f t="shared" si="8"/>
        <v>0.41002210225383001</v>
      </c>
      <c r="R70" s="301">
        <f t="shared" si="8"/>
        <v>0.41268078040256723</v>
      </c>
      <c r="S70" s="301">
        <f t="shared" si="8"/>
        <v>0.40041850441352905</v>
      </c>
      <c r="T70" s="301">
        <f t="shared" si="8"/>
        <v>0.39530844284284977</v>
      </c>
      <c r="U70" s="301">
        <f t="shared" si="8"/>
        <v>0.41525988542396652</v>
      </c>
      <c r="V70" s="301">
        <f t="shared" si="8"/>
        <v>0.37010800740104527</v>
      </c>
      <c r="W70" s="301">
        <f t="shared" si="8"/>
        <v>0.36347831903216843</v>
      </c>
      <c r="X70" s="301">
        <f t="shared" si="8"/>
        <v>0.37819303515873287</v>
      </c>
      <c r="Y70" s="301">
        <f t="shared" si="8"/>
        <v>0.38555381753853346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7.118591547547401E-2</v>
      </c>
      <c r="C71" s="301">
        <f t="shared" si="9"/>
        <v>7.3948237259183189E-2</v>
      </c>
      <c r="D71" s="301">
        <f t="shared" si="9"/>
        <v>8.2889420868671196E-2</v>
      </c>
      <c r="E71" s="301">
        <f t="shared" si="9"/>
        <v>8.4743274245019554E-2</v>
      </c>
      <c r="F71" s="301">
        <f t="shared" si="9"/>
        <v>8.6579165537706601E-2</v>
      </c>
      <c r="G71" s="301">
        <f t="shared" si="9"/>
        <v>8.4986343549475221E-2</v>
      </c>
      <c r="H71" s="301">
        <f t="shared" si="9"/>
        <v>8.9086173451373304E-2</v>
      </c>
      <c r="I71" s="301">
        <f t="shared" si="9"/>
        <v>8.6880024034333703E-2</v>
      </c>
      <c r="J71" s="301">
        <f t="shared" si="9"/>
        <v>8.3156504020938354E-2</v>
      </c>
      <c r="K71" s="301">
        <f t="shared" si="9"/>
        <v>7.9824854692182728E-2</v>
      </c>
      <c r="L71" s="301">
        <f t="shared" si="9"/>
        <v>8.5252637487409952E-2</v>
      </c>
      <c r="M71" s="301">
        <f t="shared" si="9"/>
        <v>9.0728553714606128E-2</v>
      </c>
      <c r="N71" s="301">
        <f t="shared" si="9"/>
        <v>8.7150555035813732E-2</v>
      </c>
      <c r="O71" s="301">
        <f t="shared" si="9"/>
        <v>9.3164970970891825E-2</v>
      </c>
      <c r="P71" s="301">
        <f t="shared" si="9"/>
        <v>9.917744734135997E-2</v>
      </c>
      <c r="Q71" s="301">
        <f t="shared" si="9"/>
        <v>9.1455258662496486E-2</v>
      </c>
      <c r="R71" s="301">
        <f t="shared" si="9"/>
        <v>8.9964944524581592E-2</v>
      </c>
      <c r="S71" s="301">
        <f t="shared" si="9"/>
        <v>9.6899763919200743E-2</v>
      </c>
      <c r="T71" s="301">
        <f t="shared" si="9"/>
        <v>0.10071529210607238</v>
      </c>
      <c r="U71" s="301">
        <f t="shared" si="9"/>
        <v>8.9239805878245829E-2</v>
      </c>
      <c r="V71" s="301">
        <f t="shared" si="9"/>
        <v>0.11445947905538482</v>
      </c>
      <c r="W71" s="301">
        <f t="shared" si="9"/>
        <v>0.11686446402900701</v>
      </c>
      <c r="X71" s="301">
        <f t="shared" si="9"/>
        <v>0.11075910116676756</v>
      </c>
      <c r="Y71" s="301">
        <f t="shared" si="9"/>
        <v>0.10687225807522446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0.19465430454033772</v>
      </c>
      <c r="C72" s="301">
        <f t="shared" si="10"/>
        <v>0.19585582847033395</v>
      </c>
      <c r="D72" s="301">
        <f t="shared" si="10"/>
        <v>0.20261470334032025</v>
      </c>
      <c r="E72" s="301">
        <f t="shared" si="10"/>
        <v>0.20435437885310204</v>
      </c>
      <c r="F72" s="301">
        <f t="shared" si="10"/>
        <v>0.20564500037339173</v>
      </c>
      <c r="G72" s="301">
        <f t="shared" si="10"/>
        <v>0.2044702861397581</v>
      </c>
      <c r="H72" s="301">
        <f t="shared" si="10"/>
        <v>0.2072859189725762</v>
      </c>
      <c r="I72" s="301">
        <f t="shared" si="10"/>
        <v>0.20581931561963271</v>
      </c>
      <c r="J72" s="301">
        <f t="shared" si="10"/>
        <v>0.20313813420752674</v>
      </c>
      <c r="K72" s="301">
        <f t="shared" si="10"/>
        <v>0.20071729296549926</v>
      </c>
      <c r="L72" s="301">
        <f t="shared" si="10"/>
        <v>0.20466256669390442</v>
      </c>
      <c r="M72" s="301">
        <f t="shared" si="10"/>
        <v>0.20860458320808581</v>
      </c>
      <c r="N72" s="301">
        <f t="shared" si="10"/>
        <v>0.20612243935370492</v>
      </c>
      <c r="O72" s="301">
        <f t="shared" si="10"/>
        <v>0.21042649228374014</v>
      </c>
      <c r="P72" s="301">
        <f t="shared" si="10"/>
        <v>0.21440171319725587</v>
      </c>
      <c r="Q72" s="301">
        <f t="shared" si="10"/>
        <v>0.2089420218675041</v>
      </c>
      <c r="R72" s="301">
        <f t="shared" si="10"/>
        <v>0.20789151025388469</v>
      </c>
      <c r="S72" s="301">
        <f t="shared" si="10"/>
        <v>0.21283472645901411</v>
      </c>
      <c r="T72" s="301">
        <f t="shared" si="10"/>
        <v>0.21527484170475225</v>
      </c>
      <c r="U72" s="301">
        <f t="shared" si="10"/>
        <v>0.20716567974163844</v>
      </c>
      <c r="V72" s="301">
        <f t="shared" si="10"/>
        <v>0.22474954812271594</v>
      </c>
      <c r="W72" s="301">
        <f t="shared" si="10"/>
        <v>0.22670118926057437</v>
      </c>
      <c r="X72" s="301">
        <f t="shared" si="10"/>
        <v>0.22205766764632848</v>
      </c>
      <c r="Y72" s="301">
        <f t="shared" si="10"/>
        <v>0.21939601356200891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6.721757087879747E-2</v>
      </c>
      <c r="C73" s="302">
        <f t="shared" si="11"/>
        <v>6.5108745641460894E-2</v>
      </c>
      <c r="D73" s="302">
        <f t="shared" si="11"/>
        <v>6.3297802600903175E-2</v>
      </c>
      <c r="E73" s="302">
        <f t="shared" si="11"/>
        <v>6.3557096648534733E-2</v>
      </c>
      <c r="F73" s="302">
        <f t="shared" si="11"/>
        <v>6.303030601127424E-2</v>
      </c>
      <c r="G73" s="302">
        <f t="shared" si="11"/>
        <v>6.3389281789903829E-2</v>
      </c>
      <c r="H73" s="302">
        <f t="shared" si="11"/>
        <v>6.2101851968459999E-2</v>
      </c>
      <c r="I73" s="302">
        <f t="shared" si="11"/>
        <v>6.2878282234030095E-2</v>
      </c>
      <c r="J73" s="302">
        <f t="shared" si="11"/>
        <v>6.3835968132474927E-2</v>
      </c>
      <c r="K73" s="302">
        <f t="shared" si="11"/>
        <v>6.466761827095048E-2</v>
      </c>
      <c r="L73" s="302">
        <f t="shared" si="11"/>
        <v>6.3263914193945614E-2</v>
      </c>
      <c r="M73" s="302">
        <f t="shared" si="11"/>
        <v>6.1865925205768828E-2</v>
      </c>
      <c r="N73" s="302">
        <f t="shared" si="11"/>
        <v>6.3002062365824396E-2</v>
      </c>
      <c r="O73" s="302">
        <f t="shared" si="11"/>
        <v>6.1446048290198153E-2</v>
      </c>
      <c r="P73" s="302">
        <f t="shared" si="11"/>
        <v>5.9361004101005518E-2</v>
      </c>
      <c r="Q73" s="302">
        <f t="shared" si="11"/>
        <v>6.1409247808029074E-2</v>
      </c>
      <c r="R73" s="302">
        <f t="shared" si="11"/>
        <v>6.1804795699282697E-2</v>
      </c>
      <c r="S73" s="302">
        <f t="shared" si="11"/>
        <v>6.0007915058219577E-2</v>
      </c>
      <c r="T73" s="302">
        <f t="shared" si="11"/>
        <v>5.8571761950962455E-2</v>
      </c>
      <c r="U73" s="302">
        <f t="shared" si="11"/>
        <v>6.1650713550166575E-2</v>
      </c>
      <c r="V73" s="302">
        <f t="shared" si="11"/>
        <v>5.4780286170590081E-2</v>
      </c>
      <c r="W73" s="302">
        <f t="shared" si="11"/>
        <v>5.4638306963182337E-2</v>
      </c>
      <c r="X73" s="302">
        <f t="shared" si="11"/>
        <v>5.5526715793737927E-2</v>
      </c>
      <c r="Y73" s="302">
        <f t="shared" si="11"/>
        <v>5.6592710433537544E-2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4.5338349596945514E-2</v>
      </c>
      <c r="C74" s="302">
        <f t="shared" si="12"/>
        <v>4.546292594399215E-2</v>
      </c>
      <c r="D74" s="302">
        <f t="shared" si="12"/>
        <v>4.3720918529810013E-2</v>
      </c>
      <c r="E74" s="302">
        <f t="shared" si="12"/>
        <v>4.3063259548696289E-2</v>
      </c>
      <c r="F74" s="302">
        <f t="shared" si="12"/>
        <v>4.2763346847232875E-2</v>
      </c>
      <c r="G74" s="302">
        <f t="shared" si="12"/>
        <v>4.3066650999656619E-2</v>
      </c>
      <c r="H74" s="302">
        <f t="shared" si="12"/>
        <v>4.2441398963612965E-2</v>
      </c>
      <c r="I74" s="302">
        <f t="shared" si="12"/>
        <v>4.2742707170785384E-2</v>
      </c>
      <c r="J74" s="302">
        <f t="shared" si="12"/>
        <v>4.33981581125195E-2</v>
      </c>
      <c r="K74" s="302">
        <f t="shared" si="12"/>
        <v>4.3988042352724251E-2</v>
      </c>
      <c r="L74" s="302">
        <f t="shared" si="12"/>
        <v>4.3077183594041848E-2</v>
      </c>
      <c r="M74" s="302">
        <f t="shared" si="12"/>
        <v>4.2101840469875869E-2</v>
      </c>
      <c r="N74" s="302">
        <f t="shared" si="12"/>
        <v>4.2610048631733267E-2</v>
      </c>
      <c r="O74" s="302">
        <f t="shared" si="12"/>
        <v>4.1533717811164883E-2</v>
      </c>
      <c r="P74" s="302">
        <f t="shared" si="12"/>
        <v>4.0659821978455309E-2</v>
      </c>
      <c r="Q74" s="302">
        <f t="shared" si="12"/>
        <v>4.2057851102455954E-2</v>
      </c>
      <c r="R74" s="302">
        <f t="shared" si="12"/>
        <v>4.2330563936945349E-2</v>
      </c>
      <c r="S74" s="302">
        <f t="shared" si="12"/>
        <v>4.1072765942912037E-2</v>
      </c>
      <c r="T74" s="302">
        <f t="shared" si="12"/>
        <v>4.0548603446591412E-2</v>
      </c>
      <c r="U74" s="302">
        <f t="shared" si="12"/>
        <v>4.2595114590120768E-2</v>
      </c>
      <c r="V74" s="302">
        <f t="shared" si="12"/>
        <v>3.7963678985928194E-2</v>
      </c>
      <c r="W74" s="302">
        <f t="shared" si="12"/>
        <v>3.7283641386147072E-2</v>
      </c>
      <c r="X74" s="302">
        <f t="shared" si="12"/>
        <v>3.8792997434184774E-2</v>
      </c>
      <c r="Y74" s="302">
        <f t="shared" si="12"/>
        <v>3.9548026706083837E-2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8.2098384064594757E-2</v>
      </c>
      <c r="C76" s="302">
        <f t="shared" si="14"/>
        <v>8.5284156884880918E-2</v>
      </c>
      <c r="D76" s="302">
        <f t="shared" si="14"/>
        <v>9.5595982209607036E-2</v>
      </c>
      <c r="E76" s="302">
        <f t="shared" si="14"/>
        <v>9.7734022655871E-2</v>
      </c>
      <c r="F76" s="302">
        <f t="shared" si="14"/>
        <v>9.9851347514884628E-2</v>
      </c>
      <c r="G76" s="302">
        <f t="shared" si="14"/>
        <v>9.8014353350197633E-2</v>
      </c>
      <c r="H76" s="302">
        <f t="shared" si="14"/>
        <v>0.10274266804050322</v>
      </c>
      <c r="I76" s="302">
        <f t="shared" si="14"/>
        <v>0.10019832621481721</v>
      </c>
      <c r="J76" s="302">
        <f t="shared" si="14"/>
        <v>9.5904007962532303E-2</v>
      </c>
      <c r="K76" s="302">
        <f t="shared" si="14"/>
        <v>9.2061632341824531E-2</v>
      </c>
      <c r="L76" s="302">
        <f t="shared" si="14"/>
        <v>9.8321468905916962E-2</v>
      </c>
      <c r="M76" s="302">
        <f t="shared" si="14"/>
        <v>0.1046368175324411</v>
      </c>
      <c r="N76" s="302">
        <f t="shared" si="14"/>
        <v>0.10051032835614727</v>
      </c>
      <c r="O76" s="302">
        <f t="shared" si="14"/>
        <v>0.10744672618237712</v>
      </c>
      <c r="P76" s="302">
        <f t="shared" si="14"/>
        <v>0.11438088711779504</v>
      </c>
      <c r="Q76" s="302">
        <f t="shared" si="14"/>
        <v>0.10547492295701906</v>
      </c>
      <c r="R76" s="302">
        <f t="shared" si="14"/>
        <v>0.10375615061765667</v>
      </c>
      <c r="S76" s="302">
        <f t="shared" si="14"/>
        <v>0.11175404545788248</v>
      </c>
      <c r="T76" s="302">
        <f t="shared" si="14"/>
        <v>0.11615447630719841</v>
      </c>
      <c r="U76" s="302">
        <f t="shared" si="14"/>
        <v>0.10291985160135106</v>
      </c>
      <c r="V76" s="302">
        <f t="shared" si="14"/>
        <v>0.13200558296619769</v>
      </c>
      <c r="W76" s="302">
        <f t="shared" si="14"/>
        <v>0.13477924091124494</v>
      </c>
      <c r="X76" s="302">
        <f t="shared" si="14"/>
        <v>0.12773795441840577</v>
      </c>
      <c r="Y76" s="302">
        <f t="shared" si="14"/>
        <v>0.12325527642238754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2.0665972220680881E-2</v>
      </c>
      <c r="C77" s="235">
        <f t="shared" si="15"/>
        <v>2.1467901434703337E-2</v>
      </c>
      <c r="D77" s="235">
        <f t="shared" si="15"/>
        <v>2.4063615079172065E-2</v>
      </c>
      <c r="E77" s="235">
        <f t="shared" si="15"/>
        <v>2.4601806968971261E-2</v>
      </c>
      <c r="F77" s="235">
        <f t="shared" si="15"/>
        <v>2.5134784289013324E-2</v>
      </c>
      <c r="G77" s="235">
        <f t="shared" si="15"/>
        <v>2.4672372381525549E-2</v>
      </c>
      <c r="H77" s="235">
        <f t="shared" si="15"/>
        <v>2.5862593372521059E-2</v>
      </c>
      <c r="I77" s="235">
        <f t="shared" si="15"/>
        <v>2.5222126473097409E-2</v>
      </c>
      <c r="J77" s="235">
        <f t="shared" si="15"/>
        <v>2.4141151948207158E-2</v>
      </c>
      <c r="K77" s="235">
        <f t="shared" si="15"/>
        <v>2.3173941341765834E-2</v>
      </c>
      <c r="L77" s="235">
        <f t="shared" si="15"/>
        <v>2.4749680133868638E-2</v>
      </c>
      <c r="M77" s="235">
        <f t="shared" si="15"/>
        <v>2.6339392535235474E-2</v>
      </c>
      <c r="N77" s="235">
        <f t="shared" si="15"/>
        <v>2.5300664286709493E-2</v>
      </c>
      <c r="O77" s="235">
        <f t="shared" si="15"/>
        <v>2.7046708455808744E-2</v>
      </c>
      <c r="P77" s="235">
        <f t="shared" si="15"/>
        <v>2.8792189550203118E-2</v>
      </c>
      <c r="Q77" s="235">
        <f t="shared" si="15"/>
        <v>2.6550362137374071E-2</v>
      </c>
      <c r="R77" s="235">
        <f t="shared" si="15"/>
        <v>2.6117709268214159E-2</v>
      </c>
      <c r="S77" s="235">
        <f t="shared" si="15"/>
        <v>2.8130955624707483E-2</v>
      </c>
      <c r="T77" s="235">
        <f t="shared" si="15"/>
        <v>2.9238641028350016E-2</v>
      </c>
      <c r="U77" s="235">
        <f t="shared" si="15"/>
        <v>2.590719437884003E-2</v>
      </c>
      <c r="V77" s="235">
        <f t="shared" si="15"/>
        <v>3.3228713836898724E-2</v>
      </c>
      <c r="W77" s="235">
        <f t="shared" si="15"/>
        <v>3.3926904656305323E-2</v>
      </c>
      <c r="X77" s="235">
        <f t="shared" si="15"/>
        <v>3.2154457698708963E-2</v>
      </c>
      <c r="Y77" s="235">
        <f t="shared" si="15"/>
        <v>3.1026068876012006E-2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0.48952524101414491</v>
      </c>
      <c r="C81" s="322">
        <f>IF(C$5=0,0,C$5/TEL_fec!C$5)</f>
        <v>0.49120893538057492</v>
      </c>
      <c r="D81" s="322">
        <f>IF(D$5=0,0,D$5/TEL_fec!D$5)</f>
        <v>0.48975177393703218</v>
      </c>
      <c r="E81" s="322">
        <f>IF(E$5=0,0,E$5/TEL_fec!E$5)</f>
        <v>0.48946102461016705</v>
      </c>
      <c r="F81" s="322">
        <f>IF(F$5=0,0,F$5/TEL_fec!F$5)</f>
        <v>0.48972137283101214</v>
      </c>
      <c r="G81" s="322">
        <f>IF(G$5=0,0,G$5/TEL_fec!G$5)</f>
        <v>0.48896698596521043</v>
      </c>
      <c r="H81" s="322">
        <f>IF(H$5=0,0,H$5/TEL_fec!H$5)</f>
        <v>0.48933136198487459</v>
      </c>
      <c r="I81" s="322">
        <f>IF(I$5=0,0,I$5/TEL_fec!I$5)</f>
        <v>0.48978653935572591</v>
      </c>
      <c r="J81" s="322">
        <f>IF(J$5=0,0,J$5/TEL_fec!J$5)</f>
        <v>0.49010968657387893</v>
      </c>
      <c r="K81" s="322">
        <f>IF(K$5=0,0,K$5/TEL_fec!K$5)</f>
        <v>0.49043750982799178</v>
      </c>
      <c r="L81" s="322">
        <f>IF(L$5=0,0,L$5/TEL_fec!L$5)</f>
        <v>0.48981630483329675</v>
      </c>
      <c r="M81" s="322">
        <f>IF(M$5=0,0,M$5/TEL_fec!M$5)</f>
        <v>0.48932494974541163</v>
      </c>
      <c r="N81" s="322">
        <f>IF(N$5=0,0,N$5/TEL_fec!N$5)</f>
        <v>0.4895249040186101</v>
      </c>
      <c r="O81" s="322">
        <f>IF(O$5=0,0,O$5/TEL_fec!O$5)</f>
        <v>0.48903270156480094</v>
      </c>
      <c r="P81" s="322">
        <f>IF(P$5=0,0,P$5/TEL_fec!P$5)</f>
        <v>0.48923725804360502</v>
      </c>
      <c r="Q81" s="322">
        <f>IF(Q$5=0,0,Q$5/TEL_fec!Q$5)</f>
        <v>0.48972150416573079</v>
      </c>
      <c r="R81" s="322">
        <f>IF(R$5=0,0,R$5/TEL_fec!R$5)</f>
        <v>0.48979045812861194</v>
      </c>
      <c r="S81" s="322">
        <f>IF(S$5=0,0,S$5/TEL_fec!S$5)</f>
        <v>0.48926296301215538</v>
      </c>
      <c r="T81" s="322">
        <f>IF(T$5=0,0,T$5/TEL_fec!T$5)</f>
        <v>0.48954150230272436</v>
      </c>
      <c r="U81" s="322">
        <f>IF(U$5=0,0,U$5/TEL_fec!U$5)</f>
        <v>0.49029287184643444</v>
      </c>
      <c r="V81" s="322">
        <f>IF(V$5=0,0,V$5/TEL_fec!V$5)</f>
        <v>0.48900181353600369</v>
      </c>
      <c r="W81" s="322">
        <f>IF(W$5=0,0,W$5/TEL_fec!W$5)</f>
        <v>0.48827603056678315</v>
      </c>
      <c r="X81" s="322">
        <f>IF(X$5=0,0,X$5/TEL_fec!X$5)</f>
        <v>0.48945618281474418</v>
      </c>
      <c r="Y81" s="322">
        <f>IF(Y$5=0,0,Y$5/TEL_fec!Y$5)</f>
        <v>0.48953972346552987</v>
      </c>
      <c r="DA81" s="95"/>
    </row>
    <row r="82" spans="1:105" ht="12" customHeight="1" x14ac:dyDescent="0.25">
      <c r="A82" s="55" t="s">
        <v>91</v>
      </c>
      <c r="B82" s="334">
        <f>IF(B$6=0,0,B$6/TEL_fec!B$6)</f>
        <v>0.48042497471172069</v>
      </c>
      <c r="C82" s="334">
        <f>IF(C$6=0,0,C$6/TEL_fec!C$6)</f>
        <v>0.48042497471172069</v>
      </c>
      <c r="D82" s="334">
        <f>IF(D$6=0,0,D$6/TEL_fec!D$6)</f>
        <v>0.4804249747117208</v>
      </c>
      <c r="E82" s="334">
        <f>IF(E$6=0,0,E$6/TEL_fec!E$6)</f>
        <v>0.48042497471172058</v>
      </c>
      <c r="F82" s="334">
        <f>IF(F$6=0,0,F$6/TEL_fec!F$6)</f>
        <v>0.4804249747117208</v>
      </c>
      <c r="G82" s="334">
        <f>IF(G$6=0,0,G$6/TEL_fec!G$6)</f>
        <v>0.48042497471172074</v>
      </c>
      <c r="H82" s="334">
        <f>IF(H$6=0,0,H$6/TEL_fec!H$6)</f>
        <v>0.48042497471172069</v>
      </c>
      <c r="I82" s="334">
        <f>IF(I$6=0,0,I$6/TEL_fec!I$6)</f>
        <v>0.48042497471172108</v>
      </c>
      <c r="J82" s="334">
        <f>IF(J$6=0,0,J$6/TEL_fec!J$6)</f>
        <v>0.48042497471172091</v>
      </c>
      <c r="K82" s="334">
        <f>IF(K$6=0,0,K$6/TEL_fec!K$6)</f>
        <v>0.4804249747117208</v>
      </c>
      <c r="L82" s="334">
        <f>IF(L$6=0,0,L$6/TEL_fec!L$6)</f>
        <v>0.48042497471172085</v>
      </c>
      <c r="M82" s="334">
        <f>IF(M$6=0,0,M$6/TEL_fec!M$6)</f>
        <v>0.48042497471172096</v>
      </c>
      <c r="N82" s="334">
        <f>IF(N$6=0,0,N$6/TEL_fec!N$6)</f>
        <v>0.48042497471172074</v>
      </c>
      <c r="O82" s="334">
        <f>IF(O$6=0,0,O$6/TEL_fec!O$6)</f>
        <v>0.48042497471172102</v>
      </c>
      <c r="P82" s="334">
        <f>IF(P$6=0,0,P$6/TEL_fec!P$6)</f>
        <v>0.48042497471172063</v>
      </c>
      <c r="Q82" s="334">
        <f>IF(Q$6=0,0,Q$6/TEL_fec!Q$6)</f>
        <v>0.48042497471172102</v>
      </c>
      <c r="R82" s="334">
        <f>IF(R$6=0,0,R$6/TEL_fec!R$6)</f>
        <v>0.48042497471172074</v>
      </c>
      <c r="S82" s="334">
        <f>IF(S$6=0,0,S$6/TEL_fec!S$6)</f>
        <v>0.48042497471172063</v>
      </c>
      <c r="T82" s="334">
        <f>IF(T$6=0,0,T$6/TEL_fec!T$6)</f>
        <v>0.48042497471172069</v>
      </c>
      <c r="U82" s="334">
        <f>IF(U$6=0,0,U$6/TEL_fec!U$6)</f>
        <v>0.48042497471172063</v>
      </c>
      <c r="V82" s="334">
        <f>IF(V$6=0,0,V$6/TEL_fec!V$6)</f>
        <v>0.48042497471172085</v>
      </c>
      <c r="W82" s="334">
        <f>IF(W$6=0,0,W$6/TEL_fec!W$6)</f>
        <v>0.48042497471172058</v>
      </c>
      <c r="X82" s="334">
        <f>IF(X$6=0,0,X$6/TEL_fec!X$6)</f>
        <v>0.48042497471172069</v>
      </c>
      <c r="Y82" s="334">
        <f>IF(Y$6=0,0,Y$6/TEL_fec!Y$6)</f>
        <v>0.4804249747117208</v>
      </c>
      <c r="DA82" s="67"/>
    </row>
    <row r="83" spans="1:105" ht="12" customHeight="1" x14ac:dyDescent="0.25">
      <c r="A83" s="173" t="s">
        <v>92</v>
      </c>
      <c r="B83" s="335">
        <f>IF(B$7=0,0,B$7/TEL_fec!B$7)</f>
        <v>0.12340999377985658</v>
      </c>
      <c r="C83" s="335">
        <f>IF(C$7=0,0,C$7/TEL_fec!C$7)</f>
        <v>0.12340999377985658</v>
      </c>
      <c r="D83" s="335">
        <f>IF(D$7=0,0,D$7/TEL_fec!D$7)</f>
        <v>0.12340999377985661</v>
      </c>
      <c r="E83" s="335">
        <f>IF(E$7=0,0,E$7/TEL_fec!E$7)</f>
        <v>0.12340999377985655</v>
      </c>
      <c r="F83" s="335">
        <f>IF(F$7=0,0,F$7/TEL_fec!F$7)</f>
        <v>0.12340999377985655</v>
      </c>
      <c r="G83" s="335">
        <f>IF(G$7=0,0,G$7/TEL_fec!G$7)</f>
        <v>0.12340999377985661</v>
      </c>
      <c r="H83" s="335">
        <f>IF(H$7=0,0,H$7/TEL_fec!H$7)</f>
        <v>0.12340999377985659</v>
      </c>
      <c r="I83" s="335">
        <f>IF(I$7=0,0,I$7/TEL_fec!I$7)</f>
        <v>0.12340999377985662</v>
      </c>
      <c r="J83" s="335">
        <f>IF(J$7=0,0,J$7/TEL_fec!J$7)</f>
        <v>0.12340999377985658</v>
      </c>
      <c r="K83" s="335">
        <f>IF(K$7=0,0,K$7/TEL_fec!K$7)</f>
        <v>0.12340999377985659</v>
      </c>
      <c r="L83" s="335">
        <f>IF(L$7=0,0,L$7/TEL_fec!L$7)</f>
        <v>0.12340999377985662</v>
      </c>
      <c r="M83" s="335">
        <f>IF(M$7=0,0,M$7/TEL_fec!M$7)</f>
        <v>0.12340999377985656</v>
      </c>
      <c r="N83" s="335">
        <f>IF(N$7=0,0,N$7/TEL_fec!N$7)</f>
        <v>0.12340999377985661</v>
      </c>
      <c r="O83" s="335">
        <f>IF(O$7=0,0,O$7/TEL_fec!O$7)</f>
        <v>0.12340999377985655</v>
      </c>
      <c r="P83" s="335">
        <f>IF(P$7=0,0,P$7/TEL_fec!P$7)</f>
        <v>0.12340999377985659</v>
      </c>
      <c r="Q83" s="335">
        <f>IF(Q$7=0,0,Q$7/TEL_fec!Q$7)</f>
        <v>0.12340999377985654</v>
      </c>
      <c r="R83" s="335">
        <f>IF(R$7=0,0,R$7/TEL_fec!R$7)</f>
        <v>0.12340999377985661</v>
      </c>
      <c r="S83" s="335">
        <f>IF(S$7=0,0,S$7/TEL_fec!S$7)</f>
        <v>0.12340999377985659</v>
      </c>
      <c r="T83" s="335">
        <f>IF(T$7=0,0,T$7/TEL_fec!T$7)</f>
        <v>0.12340999377985658</v>
      </c>
      <c r="U83" s="335">
        <f>IF(U$7=0,0,U$7/TEL_fec!U$7)</f>
        <v>0.12340999377985656</v>
      </c>
      <c r="V83" s="335">
        <f>IF(V$7=0,0,V$7/TEL_fec!V$7)</f>
        <v>0.12340999377985659</v>
      </c>
      <c r="W83" s="335">
        <f>IF(W$7=0,0,W$7/TEL_fec!W$7)</f>
        <v>0.12340999377985661</v>
      </c>
      <c r="X83" s="335">
        <f>IF(X$7=0,0,X$7/TEL_fec!X$7)</f>
        <v>0.12340999377985658</v>
      </c>
      <c r="Y83" s="335">
        <f>IF(Y$7=0,0,Y$7/TEL_fec!Y$7)</f>
        <v>0.12340999377985658</v>
      </c>
      <c r="DA83" s="177"/>
    </row>
    <row r="84" spans="1:105" ht="12" customHeight="1" x14ac:dyDescent="0.25">
      <c r="A84" s="173" t="s">
        <v>93</v>
      </c>
      <c r="B84" s="335">
        <f>IF(B$8=0,0,B$8/TEL_fec!B$8)</f>
        <v>0.66532803879214986</v>
      </c>
      <c r="C84" s="335">
        <f>IF(C$8=0,0,C$8/TEL_fec!C$8)</f>
        <v>0.66532803879215008</v>
      </c>
      <c r="D84" s="335">
        <f>IF(D$8=0,0,D$8/TEL_fec!D$8)</f>
        <v>0.66532803879214975</v>
      </c>
      <c r="E84" s="335">
        <f>IF(E$8=0,0,E$8/TEL_fec!E$8)</f>
        <v>0.66532803879214986</v>
      </c>
      <c r="F84" s="335">
        <f>IF(F$8=0,0,F$8/TEL_fec!F$8)</f>
        <v>0.66532803879214963</v>
      </c>
      <c r="G84" s="335">
        <f>IF(G$8=0,0,G$8/TEL_fec!G$8)</f>
        <v>0.66532803879214997</v>
      </c>
      <c r="H84" s="335">
        <f>IF(H$8=0,0,H$8/TEL_fec!H$8)</f>
        <v>0.66532803879214975</v>
      </c>
      <c r="I84" s="335">
        <f>IF(I$8=0,0,I$8/TEL_fec!I$8)</f>
        <v>0.66532803879214997</v>
      </c>
      <c r="J84" s="335">
        <f>IF(J$8=0,0,J$8/TEL_fec!J$8)</f>
        <v>0.66532803879214997</v>
      </c>
      <c r="K84" s="335">
        <f>IF(K$8=0,0,K$8/TEL_fec!K$8)</f>
        <v>0.66532803879214975</v>
      </c>
      <c r="L84" s="335">
        <f>IF(L$8=0,0,L$8/TEL_fec!L$8)</f>
        <v>0.66532803879214997</v>
      </c>
      <c r="M84" s="335">
        <f>IF(M$8=0,0,M$8/TEL_fec!M$8)</f>
        <v>0.66532803879214963</v>
      </c>
      <c r="N84" s="335">
        <f>IF(N$8=0,0,N$8/TEL_fec!N$8)</f>
        <v>0.66532803879214986</v>
      </c>
      <c r="O84" s="335">
        <f>IF(O$8=0,0,O$8/TEL_fec!O$8)</f>
        <v>0.66532803879214975</v>
      </c>
      <c r="P84" s="335">
        <f>IF(P$8=0,0,P$8/TEL_fec!P$8)</f>
        <v>0.66532803879214975</v>
      </c>
      <c r="Q84" s="335">
        <f>IF(Q$8=0,0,Q$8/TEL_fec!Q$8)</f>
        <v>0.66532803879214986</v>
      </c>
      <c r="R84" s="335">
        <f>IF(R$8=0,0,R$8/TEL_fec!R$8)</f>
        <v>0.66532803879214997</v>
      </c>
      <c r="S84" s="335">
        <f>IF(S$8=0,0,S$8/TEL_fec!S$8)</f>
        <v>0.66532803879214975</v>
      </c>
      <c r="T84" s="335">
        <f>IF(T$8=0,0,T$8/TEL_fec!T$8)</f>
        <v>0.66532803879214986</v>
      </c>
      <c r="U84" s="335">
        <f>IF(U$8=0,0,U$8/TEL_fec!U$8)</f>
        <v>0.66532803879214963</v>
      </c>
      <c r="V84" s="335">
        <f>IF(V$8=0,0,V$8/TEL_fec!V$8)</f>
        <v>0.66532803879214986</v>
      </c>
      <c r="W84" s="335">
        <f>IF(W$8=0,0,W$8/TEL_fec!W$8)</f>
        <v>0.66532803879214963</v>
      </c>
      <c r="X84" s="335">
        <f>IF(X$8=0,0,X$8/TEL_fec!X$8)</f>
        <v>0.66532803879214986</v>
      </c>
      <c r="Y84" s="335">
        <f>IF(Y$8=0,0,Y$8/TEL_fec!Y$8)</f>
        <v>0.66532803879214986</v>
      </c>
      <c r="DA84" s="177"/>
    </row>
    <row r="85" spans="1:105" ht="12" customHeight="1" x14ac:dyDescent="0.25">
      <c r="A85" s="173" t="s">
        <v>94</v>
      </c>
      <c r="B85" s="335">
        <f>IF(B$9=0,0,B$9/TEL_fec!B$9)</f>
        <v>0.47828113982625076</v>
      </c>
      <c r="C85" s="335">
        <f>IF(C$9=0,0,C$9/TEL_fec!C$9)</f>
        <v>0.47828113982625092</v>
      </c>
      <c r="D85" s="335">
        <f>IF(D$9=0,0,D$9/TEL_fec!D$9)</f>
        <v>0.47828113982625087</v>
      </c>
      <c r="E85" s="335">
        <f>IF(E$9=0,0,E$9/TEL_fec!E$9)</f>
        <v>0.47828113982625076</v>
      </c>
      <c r="F85" s="335">
        <f>IF(F$9=0,0,F$9/TEL_fec!F$9)</f>
        <v>0.47828113982625092</v>
      </c>
      <c r="G85" s="335">
        <f>IF(G$9=0,0,G$9/TEL_fec!G$9)</f>
        <v>0.47828113982625053</v>
      </c>
      <c r="H85" s="335">
        <f>IF(H$9=0,0,H$9/TEL_fec!H$9)</f>
        <v>0.47828113982625076</v>
      </c>
      <c r="I85" s="335">
        <f>IF(I$9=0,0,I$9/TEL_fec!I$9)</f>
        <v>0.47828113982625098</v>
      </c>
      <c r="J85" s="335">
        <f>IF(J$9=0,0,J$9/TEL_fec!J$9)</f>
        <v>0.47828113982625065</v>
      </c>
      <c r="K85" s="335">
        <f>IF(K$9=0,0,K$9/TEL_fec!K$9)</f>
        <v>0.4782811398262507</v>
      </c>
      <c r="L85" s="335">
        <f>IF(L$9=0,0,L$9/TEL_fec!L$9)</f>
        <v>0.47828113982625065</v>
      </c>
      <c r="M85" s="335">
        <f>IF(M$9=0,0,M$9/TEL_fec!M$9)</f>
        <v>0.47828113982625053</v>
      </c>
      <c r="N85" s="335">
        <f>IF(N$9=0,0,N$9/TEL_fec!N$9)</f>
        <v>0.4782811398262507</v>
      </c>
      <c r="O85" s="335">
        <f>IF(O$9=0,0,O$9/TEL_fec!O$9)</f>
        <v>0.47828113982625076</v>
      </c>
      <c r="P85" s="335">
        <f>IF(P$9=0,0,P$9/TEL_fec!P$9)</f>
        <v>0.47828113982625087</v>
      </c>
      <c r="Q85" s="335">
        <f>IF(Q$9=0,0,Q$9/TEL_fec!Q$9)</f>
        <v>0.4782811398262507</v>
      </c>
      <c r="R85" s="335">
        <f>IF(R$9=0,0,R$9/TEL_fec!R$9)</f>
        <v>0.47828113982625092</v>
      </c>
      <c r="S85" s="335">
        <f>IF(S$9=0,0,S$9/TEL_fec!S$9)</f>
        <v>0.47828113982625081</v>
      </c>
      <c r="T85" s="335">
        <f>IF(T$9=0,0,T$9/TEL_fec!T$9)</f>
        <v>0.47828113982625098</v>
      </c>
      <c r="U85" s="335">
        <f>IF(U$9=0,0,U$9/TEL_fec!U$9)</f>
        <v>0.47828113982625059</v>
      </c>
      <c r="V85" s="335">
        <f>IF(V$9=0,0,V$9/TEL_fec!V$9)</f>
        <v>0.4782811398262507</v>
      </c>
      <c r="W85" s="335">
        <f>IF(W$9=0,0,W$9/TEL_fec!W$9)</f>
        <v>0.47828113982625065</v>
      </c>
      <c r="X85" s="335">
        <f>IF(X$9=0,0,X$9/TEL_fec!X$9)</f>
        <v>0.47828113982625053</v>
      </c>
      <c r="Y85" s="335">
        <f>IF(Y$9=0,0,Y$9/TEL_fec!Y$9)</f>
        <v>0.47828113982625092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0.66992097297470088</v>
      </c>
      <c r="C86" s="336">
        <f>IF(C$10=0,0,C$10/TEL_fec!C$10)</f>
        <v>0.67135639500576716</v>
      </c>
      <c r="D86" s="336">
        <f>IF(D$10=0,0,D$10/TEL_fec!D$10)</f>
        <v>0.67380303566487065</v>
      </c>
      <c r="E86" s="336">
        <f>IF(E$10=0,0,E$10/TEL_fec!E$10)</f>
        <v>0.67365936213261601</v>
      </c>
      <c r="F86" s="336">
        <f>IF(F$10=0,0,F$10/TEL_fec!F$10)</f>
        <v>0.67418827648255686</v>
      </c>
      <c r="G86" s="336">
        <f>IF(G$10=0,0,G$10/TEL_fec!G$10)</f>
        <v>0.67384673258511729</v>
      </c>
      <c r="H86" s="336">
        <f>IF(H$10=0,0,H$10/TEL_fec!H$10)</f>
        <v>0.675260764063637</v>
      </c>
      <c r="I86" s="336">
        <f>IF(I$10=0,0,I$10/TEL_fec!I$10)</f>
        <v>0.67434136260478239</v>
      </c>
      <c r="J86" s="336">
        <f>IF(J$10=0,0,J$10/TEL_fec!J$10)</f>
        <v>0.67332693520887721</v>
      </c>
      <c r="K86" s="336">
        <f>IF(K$10=0,0,K$10/TEL_fec!K$10)</f>
        <v>0.67254660089902529</v>
      </c>
      <c r="L86" s="336">
        <f>IF(L$10=0,0,L$10/TEL_fec!L$10)</f>
        <v>0.67401106942907441</v>
      </c>
      <c r="M86" s="336">
        <f>IF(M$10=0,0,M$10/TEL_fec!M$10)</f>
        <v>0.67571636775848931</v>
      </c>
      <c r="N86" s="336">
        <f>IF(N$10=0,0,N$10/TEL_fec!N$10)</f>
        <v>0.67424588298595856</v>
      </c>
      <c r="O86" s="336">
        <f>IF(O$10=0,0,O$10/TEL_fec!O$10)</f>
        <v>0.67616271719174847</v>
      </c>
      <c r="P86" s="336">
        <f>IF(P$10=0,0,P$10/TEL_fec!P$10)</f>
        <v>0.6793543655703167</v>
      </c>
      <c r="Q86" s="336">
        <f>IF(Q$10=0,0,Q$10/TEL_fec!Q$10)</f>
        <v>0.67612754743526859</v>
      </c>
      <c r="R86" s="336">
        <f>IF(R$10=0,0,R$10/TEL_fec!R$10)</f>
        <v>0.67565062803306519</v>
      </c>
      <c r="S86" s="336">
        <f>IF(S$10=0,0,S$10/TEL_fec!S$10)</f>
        <v>0.67833577967945047</v>
      </c>
      <c r="T86" s="336">
        <f>IF(T$10=0,0,T$10/TEL_fec!T$10)</f>
        <v>0.68083090574260308</v>
      </c>
      <c r="U86" s="336">
        <f>IF(U$10=0,0,U$10/TEL_fec!U$10)</f>
        <v>0.67571333534260802</v>
      </c>
      <c r="V86" s="336">
        <f>IF(V$10=0,0,V$10/TEL_fec!V$10)</f>
        <v>0.69018367760501209</v>
      </c>
      <c r="W86" s="336">
        <f>IF(W$10=0,0,W$10/TEL_fec!W$10)</f>
        <v>0.69048506972326795</v>
      </c>
      <c r="X86" s="336">
        <f>IF(X$10=0,0,X$10/TEL_fec!X$10)</f>
        <v>0.68816515413679591</v>
      </c>
      <c r="Y86" s="336">
        <f>IF(Y$10=0,0,Y$10/TEL_fec!Y$10)</f>
        <v>0.68545232361006736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0.54001624136498183</v>
      </c>
      <c r="C87" s="349">
        <f>IF(C$16=0,0,C$16/TEL_fec!C$16)</f>
        <v>0.54502969946048074</v>
      </c>
      <c r="D87" s="349">
        <f>IF(D$16=0,0,D$16/TEL_fec!D$16)</f>
        <v>0.54336141068911625</v>
      </c>
      <c r="E87" s="349">
        <f>IF(E$16=0,0,E$16/TEL_fec!E$16)</f>
        <v>0.54228014900883614</v>
      </c>
      <c r="F87" s="349">
        <f>IF(F$16=0,0,F$16/TEL_fec!F$16)</f>
        <v>0.5431018371711076</v>
      </c>
      <c r="G87" s="349">
        <f>IF(G$16=0,0,G$16/TEL_fec!G$16)</f>
        <v>0.54155404467049661</v>
      </c>
      <c r="H87" s="349">
        <f>IF(H$16=0,0,H$16/TEL_fec!H$16)</f>
        <v>0.54310508848211425</v>
      </c>
      <c r="I87" s="349">
        <f>IF(I$16=0,0,I$16/TEL_fec!I$16)</f>
        <v>0.54335978756675063</v>
      </c>
      <c r="J87" s="349">
        <f>IF(J$16=0,0,J$16/TEL_fec!J$16)</f>
        <v>0.54336870991228547</v>
      </c>
      <c r="K87" s="349">
        <f>IF(K$16=0,0,K$16/TEL_fec!K$16)</f>
        <v>0.54343791600063296</v>
      </c>
      <c r="L87" s="349">
        <f>IF(L$16=0,0,L$16/TEL_fec!L$16)</f>
        <v>0.54331450643051038</v>
      </c>
      <c r="M87" s="349">
        <f>IF(M$16=0,0,M$16/TEL_fec!M$16)</f>
        <v>0.54320783668365125</v>
      </c>
      <c r="N87" s="349">
        <f>IF(N$16=0,0,N$16/TEL_fec!N$16)</f>
        <v>0.54267662762408242</v>
      </c>
      <c r="O87" s="349">
        <f>IF(O$16=0,0,O$16/TEL_fec!O$16)</f>
        <v>0.54260071658524311</v>
      </c>
      <c r="P87" s="349">
        <f>IF(P$16=0,0,P$16/TEL_fec!P$16)</f>
        <v>0.54437604796996086</v>
      </c>
      <c r="Q87" s="349">
        <f>IF(Q$16=0,0,Q$16/TEL_fec!Q$16)</f>
        <v>0.54428343361280218</v>
      </c>
      <c r="R87" s="349">
        <f>IF(R$16=0,0,R$16/TEL_fec!R$16)</f>
        <v>0.544216209803423</v>
      </c>
      <c r="S87" s="349">
        <f>IF(S$16=0,0,S$16/TEL_fec!S$16)</f>
        <v>0.54414345407827791</v>
      </c>
      <c r="T87" s="349">
        <f>IF(T$16=0,0,T$16/TEL_fec!T$16)</f>
        <v>0.54562291510552818</v>
      </c>
      <c r="U87" s="349">
        <f>IF(U$16=0,0,U$16/TEL_fec!U$16)</f>
        <v>0.54540442493270347</v>
      </c>
      <c r="V87" s="349">
        <f>IF(V$16=0,0,V$16/TEL_fec!V$16)</f>
        <v>0.54578260560593017</v>
      </c>
      <c r="W87" s="349">
        <f>IF(W$16=0,0,W$16/TEL_fec!W$16)</f>
        <v>0.54382489045439519</v>
      </c>
      <c r="X87" s="349">
        <f>IF(X$16=0,0,X$16/TEL_fec!X$16)</f>
        <v>0.54675459668519666</v>
      </c>
      <c r="Y87" s="349">
        <f>IF(Y$16=0,0,Y$16/TEL_fec!Y$16)</f>
        <v>0.54664753288172108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0.47770667505363751</v>
      </c>
      <c r="C88" s="349">
        <f>IF(C$27=0,0,C$27/TEL_fec!C$27)</f>
        <v>0.48214165721504032</v>
      </c>
      <c r="D88" s="349">
        <f>IF(D$27=0,0,D$27/TEL_fec!D$27)</f>
        <v>0.48066586330191036</v>
      </c>
      <c r="E88" s="349">
        <f>IF(E$27=0,0,E$27/TEL_fec!E$27)</f>
        <v>0.47970936258473945</v>
      </c>
      <c r="F88" s="349">
        <f>IF(F$27=0,0,F$27/TEL_fec!F$27)</f>
        <v>0.48043624057444129</v>
      </c>
      <c r="G88" s="349">
        <f>IF(G$27=0,0,G$27/TEL_fec!G$27)</f>
        <v>0.47906703951620844</v>
      </c>
      <c r="H88" s="349">
        <f>IF(H$27=0,0,H$27/TEL_fec!H$27)</f>
        <v>0.48043911673417794</v>
      </c>
      <c r="I88" s="349">
        <f>IF(I$27=0,0,I$27/TEL_fec!I$27)</f>
        <v>0.48066442746289451</v>
      </c>
      <c r="J88" s="349">
        <f>IF(J$27=0,0,J$27/TEL_fec!J$27)</f>
        <v>0.48067232030702156</v>
      </c>
      <c r="K88" s="349">
        <f>IF(K$27=0,0,K$27/TEL_fec!K$27)</f>
        <v>0.48073354107748328</v>
      </c>
      <c r="L88" s="349">
        <f>IF(L$27=0,0,L$27/TEL_fec!L$27)</f>
        <v>0.4806243710731436</v>
      </c>
      <c r="M88" s="349">
        <f>IF(M$27=0,0,M$27/TEL_fec!M$27)</f>
        <v>0.48053000937399915</v>
      </c>
      <c r="N88" s="349">
        <f>IF(N$27=0,0,N$27/TEL_fec!N$27)</f>
        <v>0.48006009366745739</v>
      </c>
      <c r="O88" s="349">
        <f>IF(O$27=0,0,O$27/TEL_fec!O$27)</f>
        <v>0.4799929415946379</v>
      </c>
      <c r="P88" s="349">
        <f>IF(P$27=0,0,P$27/TEL_fec!P$27)</f>
        <v>0.48156342705034993</v>
      </c>
      <c r="Q88" s="349">
        <f>IF(Q$27=0,0,Q$27/TEL_fec!Q$27)</f>
        <v>0.48148149896517095</v>
      </c>
      <c r="R88" s="349">
        <f>IF(R$27=0,0,R$27/TEL_fec!R$27)</f>
        <v>0.48142203174918174</v>
      </c>
      <c r="S88" s="349">
        <f>IF(S$27=0,0,S$27/TEL_fec!S$27)</f>
        <v>0.48135767091539977</v>
      </c>
      <c r="T88" s="349">
        <f>IF(T$27=0,0,T$27/TEL_fec!T$27)</f>
        <v>0.482666424901044</v>
      </c>
      <c r="U88" s="349">
        <f>IF(U$27=0,0,U$27/TEL_fec!U$27)</f>
        <v>0.48247314513277612</v>
      </c>
      <c r="V88" s="349">
        <f>IF(V$27=0,0,V$27/TEL_fec!V$27)</f>
        <v>0.48280768957447656</v>
      </c>
      <c r="W88" s="349">
        <f>IF(W$27=0,0,W$27/TEL_fec!W$27)</f>
        <v>0.48107586463273427</v>
      </c>
      <c r="X88" s="349">
        <f>IF(X$27=0,0,X$27/TEL_fec!X$27)</f>
        <v>0.4836675278369047</v>
      </c>
      <c r="Y88" s="349">
        <f>IF(Y$27=0,0,Y$27/TEL_fec!Y$27)</f>
        <v>0.48357281754921483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0.5871163545587097</v>
      </c>
      <c r="C89" s="349">
        <f>IF(C$38=0,0,C$38/TEL_fec!C$38)</f>
        <v>0.5871163545587097</v>
      </c>
      <c r="D89" s="349">
        <f>IF(D$38=0,0,D$38/TEL_fec!D$38)</f>
        <v>0.58711635455871014</v>
      </c>
      <c r="E89" s="349">
        <f>IF(E$38=0,0,E$38/TEL_fec!E$38)</f>
        <v>0.58711635455871003</v>
      </c>
      <c r="F89" s="349">
        <f>IF(F$38=0,0,F$38/TEL_fec!F$38)</f>
        <v>0.58711635455871003</v>
      </c>
      <c r="G89" s="349">
        <f>IF(G$38=0,0,G$38/TEL_fec!G$38)</f>
        <v>0.58711635455870992</v>
      </c>
      <c r="H89" s="349">
        <f>IF(H$38=0,0,H$38/TEL_fec!H$38)</f>
        <v>0.58711635455870992</v>
      </c>
      <c r="I89" s="349">
        <f>IF(I$38=0,0,I$38/TEL_fec!I$38)</f>
        <v>0.58711635455870992</v>
      </c>
      <c r="J89" s="349">
        <f>IF(J$38=0,0,J$38/TEL_fec!J$38)</f>
        <v>0.58711635455871003</v>
      </c>
      <c r="K89" s="349">
        <f>IF(K$38=0,0,K$38/TEL_fec!K$38)</f>
        <v>0.58711635455870992</v>
      </c>
      <c r="L89" s="349">
        <f>IF(L$38=0,0,L$38/TEL_fec!L$38)</f>
        <v>0.58711635455870992</v>
      </c>
      <c r="M89" s="349">
        <f>IF(M$38=0,0,M$38/TEL_fec!M$38)</f>
        <v>0.58711635455870992</v>
      </c>
      <c r="N89" s="349">
        <f>IF(N$38=0,0,N$38/TEL_fec!N$38)</f>
        <v>0.58711635455870981</v>
      </c>
      <c r="O89" s="349">
        <f>IF(O$38=0,0,O$38/TEL_fec!O$38)</f>
        <v>0.58711635455870992</v>
      </c>
      <c r="P89" s="349">
        <f>IF(P$38=0,0,P$38/TEL_fec!P$38)</f>
        <v>0.58711635455870981</v>
      </c>
      <c r="Q89" s="349">
        <f>IF(Q$38=0,0,Q$38/TEL_fec!Q$38)</f>
        <v>0.58711635455870992</v>
      </c>
      <c r="R89" s="349">
        <f>IF(R$38=0,0,R$38/TEL_fec!R$38)</f>
        <v>0.58711635455870992</v>
      </c>
      <c r="S89" s="349">
        <f>IF(S$38=0,0,S$38/TEL_fec!S$38)</f>
        <v>0.58711635455870981</v>
      </c>
      <c r="T89" s="349">
        <f>IF(T$38=0,0,T$38/TEL_fec!T$38)</f>
        <v>0.58711635455870992</v>
      </c>
      <c r="U89" s="349">
        <f>IF(U$38=0,0,U$38/TEL_fec!U$38)</f>
        <v>0.58711635455870992</v>
      </c>
      <c r="V89" s="349">
        <f>IF(V$38=0,0,V$38/TEL_fec!V$38)</f>
        <v>0.58711635455870992</v>
      </c>
      <c r="W89" s="349">
        <f>IF(W$38=0,0,W$38/TEL_fec!W$38)</f>
        <v>0.58711635455870992</v>
      </c>
      <c r="X89" s="349">
        <f>IF(X$38=0,0,X$38/TEL_fec!X$38)</f>
        <v>0.58711635455870992</v>
      </c>
      <c r="Y89" s="349">
        <f>IF(Y$38=0,0,Y$38/TEL_fec!Y$38)</f>
        <v>0.58711635455870992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0.40334963265453877</v>
      </c>
      <c r="C90" s="349">
        <f>IF(C$39=0,0,C$39/TEL_fec!C$39)</f>
        <v>0.40478238137197259</v>
      </c>
      <c r="D90" s="349">
        <f>IF(D$39=0,0,D$39/TEL_fec!D$39)</f>
        <v>0.40569873149139246</v>
      </c>
      <c r="E90" s="349">
        <f>IF(E$39=0,0,E$39/TEL_fec!E$39)</f>
        <v>0.40590273455356796</v>
      </c>
      <c r="F90" s="349">
        <f>IF(F$39=0,0,F$39/TEL_fec!F$39)</f>
        <v>0.40645341366296622</v>
      </c>
      <c r="G90" s="349">
        <f>IF(G$39=0,0,G$39/TEL_fec!G$39)</f>
        <v>0.40555539381564526</v>
      </c>
      <c r="H90" s="349">
        <f>IF(H$39=0,0,H$39/TEL_fec!H$39)</f>
        <v>0.40658487110773367</v>
      </c>
      <c r="I90" s="349">
        <f>IF(I$39=0,0,I$39/TEL_fec!I$39)</f>
        <v>0.40654155418483734</v>
      </c>
      <c r="J90" s="349">
        <f>IF(J$39=0,0,J$39/TEL_fec!J$39)</f>
        <v>0.40602047275627523</v>
      </c>
      <c r="K90" s="349">
        <f>IF(K$39=0,0,K$39/TEL_fec!K$39)</f>
        <v>0.40555606944898942</v>
      </c>
      <c r="L90" s="349">
        <f>IF(L$39=0,0,L$39/TEL_fec!L$39)</f>
        <v>0.40623593659135632</v>
      </c>
      <c r="M90" s="349">
        <f>IF(M$39=0,0,M$39/TEL_fec!M$39)</f>
        <v>0.40696549893256212</v>
      </c>
      <c r="N90" s="349">
        <f>IF(N$39=0,0,N$39/TEL_fec!N$39)</f>
        <v>0.40645711616614677</v>
      </c>
      <c r="O90" s="349">
        <f>IF(O$39=0,0,O$39/TEL_fec!O$39)</f>
        <v>0.40726909781434623</v>
      </c>
      <c r="P90" s="349">
        <f>IF(P$39=0,0,P$39/TEL_fec!P$39)</f>
        <v>0.40836265637210772</v>
      </c>
      <c r="Q90" s="349">
        <f>IF(Q$39=0,0,Q$39/TEL_fec!Q$39)</f>
        <v>0.40731533618690979</v>
      </c>
      <c r="R90" s="349">
        <f>IF(R$39=0,0,R$39/TEL_fec!R$39)</f>
        <v>0.40708421865684935</v>
      </c>
      <c r="S90" s="349">
        <f>IF(S$39=0,0,S$39/TEL_fec!S$39)</f>
        <v>0.40799468100265696</v>
      </c>
      <c r="T90" s="349">
        <f>IF(T$39=0,0,T$39/TEL_fec!T$39)</f>
        <v>0.40874666965264139</v>
      </c>
      <c r="U90" s="349">
        <f>IF(U$39=0,0,U$39/TEL_fec!U$39)</f>
        <v>0.40722803225665871</v>
      </c>
      <c r="V90" s="349">
        <f>IF(V$39=0,0,V$39/TEL_fec!V$39)</f>
        <v>0.41044900560642822</v>
      </c>
      <c r="W90" s="349">
        <f>IF(W$39=0,0,W$39/TEL_fec!W$39)</f>
        <v>0.41044739052318718</v>
      </c>
      <c r="X90" s="349">
        <f>IF(X$39=0,0,X$39/TEL_fec!X$39)</f>
        <v>0.41016806104672521</v>
      </c>
      <c r="Y90" s="349">
        <f>IF(Y$39=0,0,Y$39/TEL_fec!Y$39)</f>
        <v>0.4096526076355233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0.46448276854641724</v>
      </c>
      <c r="C91" s="337">
        <f>IF(C$59=0,0,C$59/TEL_fec!C$59)</f>
        <v>0.4644827685464174</v>
      </c>
      <c r="D91" s="337">
        <f>IF(D$59=0,0,D$59/TEL_fec!D$59)</f>
        <v>0.46448276854641718</v>
      </c>
      <c r="E91" s="337">
        <f>IF(E$59=0,0,E$59/TEL_fec!E$59)</f>
        <v>0.46448276854641724</v>
      </c>
      <c r="F91" s="337">
        <f>IF(F$59=0,0,F$59/TEL_fec!F$59)</f>
        <v>0.46448276854641718</v>
      </c>
      <c r="G91" s="337">
        <f>IF(G$59=0,0,G$59/TEL_fec!G$59)</f>
        <v>0.46448276854641724</v>
      </c>
      <c r="H91" s="337">
        <f>IF(H$59=0,0,H$59/TEL_fec!H$59)</f>
        <v>0.4644827685464174</v>
      </c>
      <c r="I91" s="337">
        <f>IF(I$59=0,0,I$59/TEL_fec!I$59)</f>
        <v>0.46448276854641735</v>
      </c>
      <c r="J91" s="337">
        <f>IF(J$59=0,0,J$59/TEL_fec!J$59)</f>
        <v>0.46448276854641729</v>
      </c>
      <c r="K91" s="337">
        <f>IF(K$59=0,0,K$59/TEL_fec!K$59)</f>
        <v>0.46448276854641724</v>
      </c>
      <c r="L91" s="337">
        <f>IF(L$59=0,0,L$59/TEL_fec!L$59)</f>
        <v>0.46448276854641724</v>
      </c>
      <c r="M91" s="337">
        <f>IF(M$59=0,0,M$59/TEL_fec!M$59)</f>
        <v>0.46448276854641746</v>
      </c>
      <c r="N91" s="337">
        <f>IF(N$59=0,0,N$59/TEL_fec!N$59)</f>
        <v>0.46448276854641718</v>
      </c>
      <c r="O91" s="337">
        <f>IF(O$59=0,0,O$59/TEL_fec!O$59)</f>
        <v>0.46448276854641707</v>
      </c>
      <c r="P91" s="337">
        <f>IF(P$59=0,0,P$59/TEL_fec!P$59)</f>
        <v>0.46448276854641729</v>
      </c>
      <c r="Q91" s="337">
        <f>IF(Q$59=0,0,Q$59/TEL_fec!Q$59)</f>
        <v>0.46448276854641724</v>
      </c>
      <c r="R91" s="337">
        <f>IF(R$59=0,0,R$59/TEL_fec!R$59)</f>
        <v>0.46448276854641707</v>
      </c>
      <c r="S91" s="337">
        <f>IF(S$59=0,0,S$59/TEL_fec!S$59)</f>
        <v>0.46448276854641712</v>
      </c>
      <c r="T91" s="337">
        <f>IF(T$59=0,0,T$59/TEL_fec!T$59)</f>
        <v>0.46448276854641718</v>
      </c>
      <c r="U91" s="337">
        <f>IF(U$59=0,0,U$59/TEL_fec!U$59)</f>
        <v>0.46448276854641718</v>
      </c>
      <c r="V91" s="337">
        <f>IF(V$59=0,0,V$59/TEL_fec!V$59)</f>
        <v>0.46448276854641729</v>
      </c>
      <c r="W91" s="337">
        <f>IF(W$59=0,0,W$59/TEL_fec!W$59)</f>
        <v>0.46448276854641712</v>
      </c>
      <c r="X91" s="337">
        <f>IF(X$59=0,0,X$59/TEL_fec!X$59)</f>
        <v>0.46448276854641729</v>
      </c>
      <c r="Y91" s="337">
        <f>IF(Y$59=0,0,Y$59/TEL_fec!Y$59)</f>
        <v>0.46448276854641718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NL: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361.3809870932289</v>
      </c>
      <c r="C5" s="223">
        <v>288.83939538099651</v>
      </c>
      <c r="D5" s="223">
        <v>277.68692851373441</v>
      </c>
      <c r="E5" s="223">
        <v>276.2705791596569</v>
      </c>
      <c r="F5" s="223">
        <v>241.21664052189081</v>
      </c>
      <c r="G5" s="223">
        <v>203.81803383656401</v>
      </c>
      <c r="H5" s="223">
        <v>178.9294449139432</v>
      </c>
      <c r="I5" s="223">
        <v>185.03555117023959</v>
      </c>
      <c r="J5" s="223">
        <v>181.15479517848871</v>
      </c>
      <c r="K5" s="223">
        <v>171.51561067550711</v>
      </c>
      <c r="L5" s="223">
        <v>187.7037163741546</v>
      </c>
      <c r="M5" s="223">
        <v>162.08143509681719</v>
      </c>
      <c r="N5" s="223">
        <v>169.88108962385959</v>
      </c>
      <c r="O5" s="223">
        <v>166.26958852695361</v>
      </c>
      <c r="P5" s="223">
        <v>127.51264935911399</v>
      </c>
      <c r="Q5" s="223">
        <v>153.37662361556781</v>
      </c>
      <c r="R5" s="223">
        <v>150.8917502235528</v>
      </c>
      <c r="S5" s="223">
        <v>137.1785557193657</v>
      </c>
      <c r="T5" s="223">
        <v>128.21266570059831</v>
      </c>
      <c r="U5" s="223">
        <v>150.1352939563638</v>
      </c>
      <c r="V5" s="223">
        <v>123.3357895385186</v>
      </c>
      <c r="W5" s="223">
        <v>129.9680675071269</v>
      </c>
      <c r="X5" s="223">
        <v>110.56527069875879</v>
      </c>
      <c r="Y5" s="223">
        <v>120.01927297560771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54.807605130170238</v>
      </c>
      <c r="C10" s="260">
        <v>48.212946830317001</v>
      </c>
      <c r="D10" s="260">
        <v>43.664668298609499</v>
      </c>
      <c r="E10" s="260">
        <v>41.341000566674182</v>
      </c>
      <c r="F10" s="260">
        <v>36.258896058810471</v>
      </c>
      <c r="G10" s="260">
        <v>30.4278178804866</v>
      </c>
      <c r="H10" s="260">
        <v>27.03748672639361</v>
      </c>
      <c r="I10" s="260">
        <v>27.951043260286529</v>
      </c>
      <c r="J10" s="260">
        <v>27.65613746662256</v>
      </c>
      <c r="K10" s="260">
        <v>26.458405612239261</v>
      </c>
      <c r="L10" s="260">
        <v>28.490489072076851</v>
      </c>
      <c r="M10" s="260">
        <v>24.150744242095531</v>
      </c>
      <c r="N10" s="260">
        <v>25.255137111877978</v>
      </c>
      <c r="O10" s="260">
        <v>24.239341474532932</v>
      </c>
      <c r="P10" s="260">
        <v>18.934958330271389</v>
      </c>
      <c r="Q10" s="260">
        <v>23.340146146851879</v>
      </c>
      <c r="R10" s="260">
        <v>23.036186810087969</v>
      </c>
      <c r="S10" s="260">
        <v>20.43591151753694</v>
      </c>
      <c r="T10" s="260">
        <v>19.467071627716081</v>
      </c>
      <c r="U10" s="260">
        <v>23.603236034180881</v>
      </c>
      <c r="V10" s="260">
        <v>17.66698413652465</v>
      </c>
      <c r="W10" s="260">
        <v>17.659321087394371</v>
      </c>
      <c r="X10" s="260">
        <v>16.464163828984152</v>
      </c>
      <c r="Y10" s="260">
        <v>18.154279248904249</v>
      </c>
      <c r="DA10" s="68" t="s">
        <v>2818</v>
      </c>
    </row>
    <row r="11" spans="1:105" ht="12" customHeight="1" x14ac:dyDescent="0.25">
      <c r="A11" s="37" t="s">
        <v>159</v>
      </c>
      <c r="B11" s="226">
        <v>0.99366909434030182</v>
      </c>
      <c r="C11" s="226">
        <v>0.54435102443634842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8.7937145482452957E-3</v>
      </c>
      <c r="R11" s="226">
        <v>4.923811867854356E-4</v>
      </c>
      <c r="S11" s="226">
        <v>4.8063818625643392E-4</v>
      </c>
      <c r="T11" s="226">
        <v>1.0780859316684131E-2</v>
      </c>
      <c r="U11" s="226">
        <v>1.007377213660351E-3</v>
      </c>
      <c r="V11" s="226">
        <v>3.0392550532708611E-2</v>
      </c>
      <c r="W11" s="226">
        <v>4.3770636168937441E-4</v>
      </c>
      <c r="X11" s="226">
        <v>4.7939596621693402E-4</v>
      </c>
      <c r="Y11" s="226">
        <v>0</v>
      </c>
      <c r="DA11" s="69" t="s">
        <v>2819</v>
      </c>
    </row>
    <row r="12" spans="1:105" ht="12" customHeight="1" x14ac:dyDescent="0.25">
      <c r="A12" s="37" t="s">
        <v>35</v>
      </c>
      <c r="B12" s="226">
        <v>53.813936035829933</v>
      </c>
      <c r="C12" s="226">
        <v>47.668595805880663</v>
      </c>
      <c r="D12" s="226">
        <v>43.664668298609499</v>
      </c>
      <c r="E12" s="226">
        <v>41.341000566674182</v>
      </c>
      <c r="F12" s="226">
        <v>36.258896058810471</v>
      </c>
      <c r="G12" s="226">
        <v>30.4278178804866</v>
      </c>
      <c r="H12" s="226">
        <v>27.03748672639361</v>
      </c>
      <c r="I12" s="226">
        <v>27.951043260286529</v>
      </c>
      <c r="J12" s="226">
        <v>27.65613746662256</v>
      </c>
      <c r="K12" s="226">
        <v>26.458405612239261</v>
      </c>
      <c r="L12" s="226">
        <v>28.490489072076851</v>
      </c>
      <c r="M12" s="226">
        <v>24.150744242095531</v>
      </c>
      <c r="N12" s="226">
        <v>25.255137111877978</v>
      </c>
      <c r="O12" s="226">
        <v>24.239341474532932</v>
      </c>
      <c r="P12" s="226">
        <v>18.934958330271389</v>
      </c>
      <c r="Q12" s="226">
        <v>23.331352432303639</v>
      </c>
      <c r="R12" s="226">
        <v>23.035694428901181</v>
      </c>
      <c r="S12" s="226">
        <v>20.43543087935068</v>
      </c>
      <c r="T12" s="226">
        <v>19.456290768399391</v>
      </c>
      <c r="U12" s="226">
        <v>23.60222865696722</v>
      </c>
      <c r="V12" s="226">
        <v>17.63659158599194</v>
      </c>
      <c r="W12" s="226">
        <v>17.65888338103268</v>
      </c>
      <c r="X12" s="226">
        <v>16.463684433017939</v>
      </c>
      <c r="Y12" s="226">
        <v>18.154279248904249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25.205962747822479</v>
      </c>
      <c r="C16" s="261">
        <v>19.323020856378381</v>
      </c>
      <c r="D16" s="261">
        <v>18.929965547143041</v>
      </c>
      <c r="E16" s="261">
        <v>19.23503317012851</v>
      </c>
      <c r="F16" s="261">
        <v>16.765974523160921</v>
      </c>
      <c r="G16" s="261">
        <v>14.170912243505249</v>
      </c>
      <c r="H16" s="261">
        <v>12.36390484958341</v>
      </c>
      <c r="I16" s="261">
        <v>12.8330867850103</v>
      </c>
      <c r="J16" s="261">
        <v>12.539628145201309</v>
      </c>
      <c r="K16" s="261">
        <v>11.845884638197949</v>
      </c>
      <c r="L16" s="261">
        <v>12.992841342657419</v>
      </c>
      <c r="M16" s="261">
        <v>11.25979926873055</v>
      </c>
      <c r="N16" s="261">
        <v>11.85555535761457</v>
      </c>
      <c r="O16" s="261">
        <v>11.647026355007791</v>
      </c>
      <c r="P16" s="261">
        <v>8.8223463949696672</v>
      </c>
      <c r="Q16" s="261">
        <v>10.56837757716792</v>
      </c>
      <c r="R16" s="261">
        <v>10.391152860335209</v>
      </c>
      <c r="S16" s="261">
        <v>9.4912913285972653</v>
      </c>
      <c r="T16" s="261">
        <v>8.7680898705283337</v>
      </c>
      <c r="U16" s="261">
        <v>10.220238004404051</v>
      </c>
      <c r="V16" s="261">
        <v>8.5088406022552601</v>
      </c>
      <c r="W16" s="261">
        <v>9.1472953978649834</v>
      </c>
      <c r="X16" s="261">
        <v>7.5315471501341644</v>
      </c>
      <c r="Y16" s="261">
        <v>8.1533234116445996</v>
      </c>
      <c r="DA16" s="70" t="s">
        <v>2824</v>
      </c>
    </row>
    <row r="17" spans="1:105" ht="12" customHeight="1" x14ac:dyDescent="0.25">
      <c r="A17" s="46" t="s">
        <v>28</v>
      </c>
      <c r="B17" s="229">
        <v>0.2360697239617647</v>
      </c>
      <c r="C17" s="229">
        <v>0.23075237294277251</v>
      </c>
      <c r="D17" s="229">
        <v>0.46489844835769067</v>
      </c>
      <c r="E17" s="229">
        <v>0.23582090786145951</v>
      </c>
      <c r="F17" s="229">
        <v>0</v>
      </c>
      <c r="G17" s="229">
        <v>0.47079331102383781</v>
      </c>
      <c r="H17" s="229">
        <v>0.23444876004049001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0.23272282163590149</v>
      </c>
      <c r="M19" s="229">
        <v>0.23280039945025741</v>
      </c>
      <c r="N19" s="229">
        <v>0</v>
      </c>
      <c r="O19" s="229">
        <v>0</v>
      </c>
      <c r="P19" s="229">
        <v>0</v>
      </c>
      <c r="Q19" s="229">
        <v>3.5926740777735298E-2</v>
      </c>
      <c r="R19" s="229">
        <v>9.155247124597668E-2</v>
      </c>
      <c r="S19" s="229">
        <v>8.7188988355771505E-2</v>
      </c>
      <c r="T19" s="229">
        <v>4.5533004343805833E-2</v>
      </c>
      <c r="U19" s="229">
        <v>1.036670513623987E-2</v>
      </c>
      <c r="V19" s="229">
        <v>5.4655773317408292E-2</v>
      </c>
      <c r="W19" s="229">
        <v>6.666152529273911E-2</v>
      </c>
      <c r="X19" s="229">
        <v>5.0216333700443518E-2</v>
      </c>
      <c r="Y19" s="229">
        <v>0.12507395302955429</v>
      </c>
      <c r="DA19" s="73" t="s">
        <v>2827</v>
      </c>
    </row>
    <row r="20" spans="1:105" ht="12" customHeight="1" x14ac:dyDescent="0.25">
      <c r="A20" s="46" t="s">
        <v>159</v>
      </c>
      <c r="B20" s="229">
        <v>0.44207358426237409</v>
      </c>
      <c r="C20" s="229">
        <v>0.21225122150597919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3.9682427678858021E-3</v>
      </c>
      <c r="R20" s="229">
        <v>2.2014622058780421E-4</v>
      </c>
      <c r="S20" s="229">
        <v>2.2117783629591341E-4</v>
      </c>
      <c r="T20" s="229">
        <v>4.8305497742263748E-3</v>
      </c>
      <c r="U20" s="229">
        <v>4.3575345712735131E-4</v>
      </c>
      <c r="V20" s="229">
        <v>1.454375221264544E-2</v>
      </c>
      <c r="W20" s="229">
        <v>2.250738402980899E-4</v>
      </c>
      <c r="X20" s="229">
        <v>2.1783795718911139E-4</v>
      </c>
      <c r="Y20" s="229">
        <v>0</v>
      </c>
      <c r="DA20" s="73" t="s">
        <v>2828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2829</v>
      </c>
    </row>
    <row r="22" spans="1:105" ht="12" customHeight="1" x14ac:dyDescent="0.25">
      <c r="A22" s="46" t="s">
        <v>33</v>
      </c>
      <c r="B22" s="229">
        <v>0.58652980693695855</v>
      </c>
      <c r="C22" s="229">
        <v>0.29326490346862533</v>
      </c>
      <c r="D22" s="229">
        <v>0.293264903468824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23.94128963266138</v>
      </c>
      <c r="C23" s="229">
        <v>18.586752358461009</v>
      </c>
      <c r="D23" s="229">
        <v>18.171802195316531</v>
      </c>
      <c r="E23" s="229">
        <v>18.999212262267051</v>
      </c>
      <c r="F23" s="229">
        <v>16.765974523160921</v>
      </c>
      <c r="G23" s="229">
        <v>13.700118932481409</v>
      </c>
      <c r="H23" s="229">
        <v>12.12945608954292</v>
      </c>
      <c r="I23" s="229">
        <v>12.8330867850103</v>
      </c>
      <c r="J23" s="229">
        <v>12.539628145201309</v>
      </c>
      <c r="K23" s="229">
        <v>11.845884638197949</v>
      </c>
      <c r="L23" s="229">
        <v>12.760118521021511</v>
      </c>
      <c r="M23" s="229">
        <v>11.026998869280289</v>
      </c>
      <c r="N23" s="229">
        <v>11.85555535761457</v>
      </c>
      <c r="O23" s="229">
        <v>11.647026355007791</v>
      </c>
      <c r="P23" s="229">
        <v>8.8223463949696672</v>
      </c>
      <c r="Q23" s="229">
        <v>10.528482593622289</v>
      </c>
      <c r="R23" s="229">
        <v>10.299380242868651</v>
      </c>
      <c r="S23" s="229">
        <v>9.4038811624051988</v>
      </c>
      <c r="T23" s="229">
        <v>8.7177263164103014</v>
      </c>
      <c r="U23" s="229">
        <v>10.209435545810679</v>
      </c>
      <c r="V23" s="229">
        <v>8.4396410767252057</v>
      </c>
      <c r="W23" s="229">
        <v>9.0804087987319466</v>
      </c>
      <c r="X23" s="229">
        <v>7.4811129784765322</v>
      </c>
      <c r="Y23" s="229">
        <v>8.0282494586150452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214.25068335649109</v>
      </c>
      <c r="C27" s="261">
        <v>164.2456772792163</v>
      </c>
      <c r="D27" s="261">
        <v>160.90470715071581</v>
      </c>
      <c r="E27" s="261">
        <v>163.4977819460924</v>
      </c>
      <c r="F27" s="261">
        <v>142.5107834468678</v>
      </c>
      <c r="G27" s="261">
        <v>120.45275406979459</v>
      </c>
      <c r="H27" s="261">
        <v>105.09319122145899</v>
      </c>
      <c r="I27" s="261">
        <v>109.0812376725876</v>
      </c>
      <c r="J27" s="261">
        <v>106.5868392342112</v>
      </c>
      <c r="K27" s="261">
        <v>100.6900194246826</v>
      </c>
      <c r="L27" s="261">
        <v>110.4391514125881</v>
      </c>
      <c r="M27" s="261">
        <v>95.708293784209701</v>
      </c>
      <c r="N27" s="261">
        <v>100.7722205397238</v>
      </c>
      <c r="O27" s="261">
        <v>98.999724017566251</v>
      </c>
      <c r="P27" s="261">
        <v>74.98994435724218</v>
      </c>
      <c r="Q27" s="261">
        <v>89.831209405927325</v>
      </c>
      <c r="R27" s="261">
        <v>88.324799312849308</v>
      </c>
      <c r="S27" s="261">
        <v>80.675976293076786</v>
      </c>
      <c r="T27" s="261">
        <v>74.528763899490841</v>
      </c>
      <c r="U27" s="261">
        <v>86.872023037434474</v>
      </c>
      <c r="V27" s="261">
        <v>72.325145119169733</v>
      </c>
      <c r="W27" s="261">
        <v>77.752010881852357</v>
      </c>
      <c r="X27" s="261">
        <v>64.018150776140416</v>
      </c>
      <c r="Y27" s="261">
        <v>69.3032489989791</v>
      </c>
      <c r="DA27" s="70" t="s">
        <v>2835</v>
      </c>
    </row>
    <row r="28" spans="1:105" ht="12" customHeight="1" x14ac:dyDescent="0.25">
      <c r="A28" s="46" t="s">
        <v>28</v>
      </c>
      <c r="B28" s="229">
        <v>2.0065926536750012</v>
      </c>
      <c r="C28" s="229">
        <v>1.961395170013567</v>
      </c>
      <c r="D28" s="229">
        <v>3.9516368110403688</v>
      </c>
      <c r="E28" s="229">
        <v>2.0044777168224059</v>
      </c>
      <c r="F28" s="229">
        <v>0</v>
      </c>
      <c r="G28" s="229">
        <v>4.0017431437026199</v>
      </c>
      <c r="H28" s="229">
        <v>1.9928144603441651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1.978143983905164</v>
      </c>
      <c r="M30" s="229">
        <v>1.9788033953271891</v>
      </c>
      <c r="N30" s="229">
        <v>0</v>
      </c>
      <c r="O30" s="229">
        <v>0</v>
      </c>
      <c r="P30" s="229">
        <v>0</v>
      </c>
      <c r="Q30" s="229">
        <v>0.30537729661075008</v>
      </c>
      <c r="R30" s="229">
        <v>0.77819600559080193</v>
      </c>
      <c r="S30" s="229">
        <v>0.74110640102405789</v>
      </c>
      <c r="T30" s="229">
        <v>0.38703053692234968</v>
      </c>
      <c r="U30" s="229">
        <v>8.8116993658038864E-2</v>
      </c>
      <c r="V30" s="229">
        <v>0.46457407319797062</v>
      </c>
      <c r="W30" s="229">
        <v>0.56662296498828224</v>
      </c>
      <c r="X30" s="229">
        <v>0.42683883645376991</v>
      </c>
      <c r="Y30" s="229">
        <v>1.063128600751212</v>
      </c>
      <c r="DA30" s="73" t="s">
        <v>2838</v>
      </c>
    </row>
    <row r="31" spans="1:105" ht="12" customHeight="1" x14ac:dyDescent="0.25">
      <c r="A31" s="46" t="s">
        <v>159</v>
      </c>
      <c r="B31" s="229">
        <v>3.7576254662301811</v>
      </c>
      <c r="C31" s="229">
        <v>1.8041353828008231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3.3730063527029328E-2</v>
      </c>
      <c r="R31" s="229">
        <v>1.871242874996336E-3</v>
      </c>
      <c r="S31" s="229">
        <v>1.880011608515264E-3</v>
      </c>
      <c r="T31" s="229">
        <v>4.1059673080924203E-2</v>
      </c>
      <c r="U31" s="229">
        <v>3.7039043855824879E-3</v>
      </c>
      <c r="V31" s="229">
        <v>0.1236218938074863</v>
      </c>
      <c r="W31" s="229">
        <v>1.913127642533764E-3</v>
      </c>
      <c r="X31" s="229">
        <v>1.8516226361074469E-3</v>
      </c>
      <c r="Y31" s="229">
        <v>0</v>
      </c>
      <c r="DA31" s="73" t="s">
        <v>2839</v>
      </c>
    </row>
    <row r="32" spans="1:105" ht="12" customHeight="1" x14ac:dyDescent="0.25">
      <c r="A32" s="46" t="s">
        <v>32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2840</v>
      </c>
    </row>
    <row r="33" spans="1:105" ht="12" customHeight="1" x14ac:dyDescent="0.25">
      <c r="A33" s="46" t="s">
        <v>33</v>
      </c>
      <c r="B33" s="229">
        <v>4.9855033589641504</v>
      </c>
      <c r="C33" s="229">
        <v>2.492751679483316</v>
      </c>
      <c r="D33" s="229">
        <v>2.492751679485004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203.50096187762179</v>
      </c>
      <c r="C34" s="229">
        <v>157.98739504691861</v>
      </c>
      <c r="D34" s="229">
        <v>154.46031866019041</v>
      </c>
      <c r="E34" s="229">
        <v>161.49330422927</v>
      </c>
      <c r="F34" s="229">
        <v>142.5107834468678</v>
      </c>
      <c r="G34" s="229">
        <v>116.451010926092</v>
      </c>
      <c r="H34" s="229">
        <v>103.1003767611148</v>
      </c>
      <c r="I34" s="229">
        <v>109.0812376725876</v>
      </c>
      <c r="J34" s="229">
        <v>106.5868392342112</v>
      </c>
      <c r="K34" s="229">
        <v>100.6900194246826</v>
      </c>
      <c r="L34" s="229">
        <v>108.4610074286829</v>
      </c>
      <c r="M34" s="229">
        <v>93.72949038888251</v>
      </c>
      <c r="N34" s="229">
        <v>100.7722205397238</v>
      </c>
      <c r="O34" s="229">
        <v>98.999724017566251</v>
      </c>
      <c r="P34" s="229">
        <v>74.98994435724218</v>
      </c>
      <c r="Q34" s="229">
        <v>89.492102045789551</v>
      </c>
      <c r="R34" s="229">
        <v>87.54473206438351</v>
      </c>
      <c r="S34" s="229">
        <v>79.932989880444211</v>
      </c>
      <c r="T34" s="229">
        <v>74.100673689487564</v>
      </c>
      <c r="U34" s="229">
        <v>86.780202139390852</v>
      </c>
      <c r="V34" s="229">
        <v>71.736949152164271</v>
      </c>
      <c r="W34" s="229">
        <v>77.183474789221535</v>
      </c>
      <c r="X34" s="229">
        <v>63.589460317050538</v>
      </c>
      <c r="Y34" s="229">
        <v>68.240120398227887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67.11673585874513</v>
      </c>
      <c r="C39" s="261">
        <f t="shared" si="0"/>
        <v>57.057750415084804</v>
      </c>
      <c r="D39" s="261">
        <f t="shared" si="0"/>
        <v>54.18758751726601</v>
      </c>
      <c r="E39" s="261">
        <f t="shared" si="0"/>
        <v>52.196763476761831</v>
      </c>
      <c r="F39" s="261">
        <f t="shared" si="0"/>
        <v>45.68098649305162</v>
      </c>
      <c r="G39" s="261">
        <f t="shared" si="0"/>
        <v>38.76654964277752</v>
      </c>
      <c r="H39" s="261">
        <f t="shared" si="0"/>
        <v>34.434862116507162</v>
      </c>
      <c r="I39" s="261">
        <f t="shared" si="0"/>
        <v>35.170183452355204</v>
      </c>
      <c r="J39" s="261">
        <f t="shared" si="0"/>
        <v>34.372190332453648</v>
      </c>
      <c r="K39" s="261">
        <f t="shared" si="0"/>
        <v>32.521301000387297</v>
      </c>
      <c r="L39" s="261">
        <f t="shared" si="0"/>
        <v>35.781234546832252</v>
      </c>
      <c r="M39" s="261">
        <f t="shared" si="0"/>
        <v>30.962597801781438</v>
      </c>
      <c r="N39" s="261">
        <f t="shared" si="0"/>
        <v>31.998176614643231</v>
      </c>
      <c r="O39" s="261">
        <f t="shared" si="0"/>
        <v>31.383496679846658</v>
      </c>
      <c r="P39" s="261">
        <f t="shared" si="0"/>
        <v>24.765400276630778</v>
      </c>
      <c r="Q39" s="261">
        <f t="shared" si="0"/>
        <v>29.636890485620711</v>
      </c>
      <c r="R39" s="261">
        <f t="shared" si="0"/>
        <v>29.139611240280303</v>
      </c>
      <c r="S39" s="261">
        <f t="shared" si="0"/>
        <v>26.57537658015471</v>
      </c>
      <c r="T39" s="261">
        <f t="shared" si="0"/>
        <v>25.448740302863087</v>
      </c>
      <c r="U39" s="261">
        <f t="shared" si="0"/>
        <v>29.439796880344353</v>
      </c>
      <c r="V39" s="261">
        <f t="shared" si="0"/>
        <v>24.834819680568955</v>
      </c>
      <c r="W39" s="261">
        <f t="shared" si="0"/>
        <v>25.409440140015192</v>
      </c>
      <c r="X39" s="261">
        <f t="shared" si="0"/>
        <v>22.551408943500093</v>
      </c>
      <c r="Y39" s="261">
        <f t="shared" si="0"/>
        <v>24.408421316079711</v>
      </c>
      <c r="DA39" s="70"/>
    </row>
    <row r="40" spans="1:105" ht="12" customHeight="1" x14ac:dyDescent="0.25">
      <c r="A40" s="60" t="s">
        <v>2734</v>
      </c>
      <c r="B40" s="329">
        <v>40.230375594401153</v>
      </c>
      <c r="C40" s="329">
        <v>36.446528168281183</v>
      </c>
      <c r="D40" s="329">
        <v>33.995624266980101</v>
      </c>
      <c r="E40" s="329">
        <v>31.679394761958079</v>
      </c>
      <c r="F40" s="329">
        <v>27.797280335013301</v>
      </c>
      <c r="G40" s="329">
        <v>23.650909916371919</v>
      </c>
      <c r="H40" s="329">
        <v>21.24669694361819</v>
      </c>
      <c r="I40" s="329">
        <v>21.48155754834421</v>
      </c>
      <c r="J40" s="329">
        <v>20.996586977572239</v>
      </c>
      <c r="K40" s="329">
        <v>19.88569071964281</v>
      </c>
      <c r="L40" s="329">
        <v>21.922203781331</v>
      </c>
      <c r="M40" s="329">
        <v>18.952145248468849</v>
      </c>
      <c r="N40" s="329">
        <v>19.352250899854361</v>
      </c>
      <c r="O40" s="329">
        <v>18.96000190117168</v>
      </c>
      <c r="P40" s="329">
        <v>15.3548974553298</v>
      </c>
      <c r="Q40" s="329">
        <v>18.363954403308259</v>
      </c>
      <c r="R40" s="329">
        <v>18.055714855922741</v>
      </c>
      <c r="S40" s="329">
        <v>16.451332496317619</v>
      </c>
      <c r="T40" s="329">
        <v>16.096111107632861</v>
      </c>
      <c r="U40" s="329">
        <v>18.538209675646691</v>
      </c>
      <c r="V40" s="329">
        <v>15.758723038163341</v>
      </c>
      <c r="W40" s="329">
        <v>15.652325048959209</v>
      </c>
      <c r="X40" s="329">
        <v>14.51775865002365</v>
      </c>
      <c r="Y40" s="329">
        <v>15.711543010325469</v>
      </c>
      <c r="DA40" s="72" t="s">
        <v>2847</v>
      </c>
    </row>
    <row r="41" spans="1:105" ht="12" customHeight="1" x14ac:dyDescent="0.25">
      <c r="A41" s="59" t="s">
        <v>28</v>
      </c>
      <c r="B41" s="230">
        <v>0.385759236788774</v>
      </c>
      <c r="C41" s="230">
        <v>0.44194591255756621</v>
      </c>
      <c r="D41" s="230">
        <v>0.84803170233002401</v>
      </c>
      <c r="E41" s="230">
        <v>0.38838839357284088</v>
      </c>
      <c r="F41" s="230">
        <v>0</v>
      </c>
      <c r="G41" s="230">
        <v>0.78574265346667804</v>
      </c>
      <c r="H41" s="230">
        <v>0.40288742221719642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0.39266215802379001</v>
      </c>
      <c r="M42" s="295">
        <v>0.39184241912158613</v>
      </c>
      <c r="N42" s="295">
        <v>0</v>
      </c>
      <c r="O42" s="295">
        <v>0</v>
      </c>
      <c r="P42" s="295">
        <v>0</v>
      </c>
      <c r="Q42" s="295">
        <v>6.242746577555628E-2</v>
      </c>
      <c r="R42" s="295">
        <v>0.15908199382595689</v>
      </c>
      <c r="S42" s="295">
        <v>0.1511253830273431</v>
      </c>
      <c r="T42" s="295">
        <v>8.3587680761085317E-2</v>
      </c>
      <c r="U42" s="295">
        <v>1.8803882392797979E-2</v>
      </c>
      <c r="V42" s="295">
        <v>0.10122474193692001</v>
      </c>
      <c r="W42" s="295">
        <v>0.1140673627294144</v>
      </c>
      <c r="X42" s="295">
        <v>9.6796660555872799E-2</v>
      </c>
      <c r="Y42" s="295">
        <v>0.24101886964139099</v>
      </c>
      <c r="DA42" s="122" t="s">
        <v>2849</v>
      </c>
    </row>
    <row r="43" spans="1:105" ht="12" customHeight="1" x14ac:dyDescent="0.25">
      <c r="A43" s="59" t="s">
        <v>159</v>
      </c>
      <c r="B43" s="295">
        <v>0.7223881385871912</v>
      </c>
      <c r="C43" s="295">
        <v>0.40651178830209361</v>
      </c>
      <c r="D43" s="295">
        <v>0</v>
      </c>
      <c r="E43" s="295">
        <v>0</v>
      </c>
      <c r="F43" s="295">
        <v>0</v>
      </c>
      <c r="G43" s="295">
        <v>0</v>
      </c>
      <c r="H43" s="295">
        <v>0</v>
      </c>
      <c r="I43" s="295">
        <v>0</v>
      </c>
      <c r="J43" s="295">
        <v>0</v>
      </c>
      <c r="K43" s="295">
        <v>0</v>
      </c>
      <c r="L43" s="295">
        <v>0</v>
      </c>
      <c r="M43" s="295">
        <v>0</v>
      </c>
      <c r="N43" s="295">
        <v>0</v>
      </c>
      <c r="O43" s="295">
        <v>0</v>
      </c>
      <c r="P43" s="295">
        <v>0</v>
      </c>
      <c r="Q43" s="295">
        <v>6.8953468702847836E-3</v>
      </c>
      <c r="R43" s="295">
        <v>3.8252708231396702E-4</v>
      </c>
      <c r="S43" s="295">
        <v>3.8336934351144238E-4</v>
      </c>
      <c r="T43" s="295">
        <v>8.8677314015958471E-3</v>
      </c>
      <c r="U43" s="295">
        <v>7.9040125598188536E-4</v>
      </c>
      <c r="V43" s="295">
        <v>2.693562775097794E-2</v>
      </c>
      <c r="W43" s="295">
        <v>3.8513339245450662E-4</v>
      </c>
      <c r="X43" s="295">
        <v>4.1990295277237531E-4</v>
      </c>
      <c r="Y43" s="295">
        <v>0</v>
      </c>
      <c r="DA43" s="122" t="s">
        <v>2850</v>
      </c>
    </row>
    <row r="44" spans="1:105" ht="12" customHeight="1" x14ac:dyDescent="0.25">
      <c r="A44" s="59" t="s">
        <v>32</v>
      </c>
      <c r="B44" s="295">
        <v>0</v>
      </c>
      <c r="C44" s="295">
        <v>0</v>
      </c>
      <c r="D44" s="295">
        <v>0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2851</v>
      </c>
    </row>
    <row r="45" spans="1:105" ht="12" customHeight="1" x14ac:dyDescent="0.25">
      <c r="A45" s="59" t="s">
        <v>35</v>
      </c>
      <c r="B45" s="295">
        <v>39.122228219025189</v>
      </c>
      <c r="C45" s="295">
        <v>35.598070467421508</v>
      </c>
      <c r="D45" s="295">
        <v>33.147592564650083</v>
      </c>
      <c r="E45" s="295">
        <v>31.29100636838524</v>
      </c>
      <c r="F45" s="295">
        <v>27.797280335013301</v>
      </c>
      <c r="G45" s="295">
        <v>22.865167262905238</v>
      </c>
      <c r="H45" s="295">
        <v>20.843809521400999</v>
      </c>
      <c r="I45" s="295">
        <v>21.48155754834421</v>
      </c>
      <c r="J45" s="295">
        <v>20.996586977572239</v>
      </c>
      <c r="K45" s="295">
        <v>19.88569071964281</v>
      </c>
      <c r="L45" s="295">
        <v>21.52954162330721</v>
      </c>
      <c r="M45" s="295">
        <v>18.560302829347261</v>
      </c>
      <c r="N45" s="295">
        <v>19.352250899854361</v>
      </c>
      <c r="O45" s="295">
        <v>18.96000190117168</v>
      </c>
      <c r="P45" s="295">
        <v>15.3548974553298</v>
      </c>
      <c r="Q45" s="295">
        <v>18.294631590662419</v>
      </c>
      <c r="R45" s="295">
        <v>17.896250335014471</v>
      </c>
      <c r="S45" s="295">
        <v>16.299823743946771</v>
      </c>
      <c r="T45" s="295">
        <v>16.003655695470179</v>
      </c>
      <c r="U45" s="295">
        <v>18.518615391997908</v>
      </c>
      <c r="V45" s="295">
        <v>15.63056266847544</v>
      </c>
      <c r="W45" s="295">
        <v>15.53787255283734</v>
      </c>
      <c r="X45" s="295">
        <v>14.42054208651501</v>
      </c>
      <c r="Y45" s="295">
        <v>15.470524140684081</v>
      </c>
      <c r="DA45" s="122" t="s">
        <v>2852</v>
      </c>
    </row>
    <row r="46" spans="1:105" ht="12" customHeight="1" x14ac:dyDescent="0.25">
      <c r="A46" s="60" t="s">
        <v>2741</v>
      </c>
      <c r="B46" s="329">
        <v>26.886360264343981</v>
      </c>
      <c r="C46" s="329">
        <v>20.611222246803621</v>
      </c>
      <c r="D46" s="329">
        <v>20.191963250285909</v>
      </c>
      <c r="E46" s="329">
        <v>20.517368714803752</v>
      </c>
      <c r="F46" s="329">
        <v>17.883706158038319</v>
      </c>
      <c r="G46" s="329">
        <v>15.1156397264056</v>
      </c>
      <c r="H46" s="329">
        <v>13.18816517288897</v>
      </c>
      <c r="I46" s="329">
        <v>13.688625904010991</v>
      </c>
      <c r="J46" s="329">
        <v>13.37560335488141</v>
      </c>
      <c r="K46" s="329">
        <v>12.635610280744491</v>
      </c>
      <c r="L46" s="329">
        <v>13.859030765501251</v>
      </c>
      <c r="M46" s="329">
        <v>12.010452553312589</v>
      </c>
      <c r="N46" s="329">
        <v>12.64592571478887</v>
      </c>
      <c r="O46" s="329">
        <v>12.42349477867498</v>
      </c>
      <c r="P46" s="329">
        <v>9.4105028213009785</v>
      </c>
      <c r="Q46" s="329">
        <v>11.27293608231245</v>
      </c>
      <c r="R46" s="329">
        <v>11.08389638435756</v>
      </c>
      <c r="S46" s="329">
        <v>10.12404408383709</v>
      </c>
      <c r="T46" s="329">
        <v>9.3526291952302234</v>
      </c>
      <c r="U46" s="329">
        <v>10.901587204697661</v>
      </c>
      <c r="V46" s="329">
        <v>9.0760966424056146</v>
      </c>
      <c r="W46" s="329">
        <v>9.7571150910559812</v>
      </c>
      <c r="X46" s="329">
        <v>8.0336502934764447</v>
      </c>
      <c r="Y46" s="329">
        <v>8.6968783057542396</v>
      </c>
      <c r="DA46" s="72" t="s">
        <v>2853</v>
      </c>
    </row>
    <row r="47" spans="1:105" ht="12" customHeight="1" x14ac:dyDescent="0.25">
      <c r="A47" s="64" t="s">
        <v>28</v>
      </c>
      <c r="B47" s="229">
        <v>0.25180770555921578</v>
      </c>
      <c r="C47" s="229">
        <v>0.24613586447229069</v>
      </c>
      <c r="D47" s="229">
        <v>0.49589167824820318</v>
      </c>
      <c r="E47" s="229">
        <v>0.25154230171889019</v>
      </c>
      <c r="F47" s="229">
        <v>0</v>
      </c>
      <c r="G47" s="229">
        <v>0.50217953175876029</v>
      </c>
      <c r="H47" s="229">
        <v>0.25007867737652267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0.24823767641162839</v>
      </c>
      <c r="M49" s="229">
        <v>0.24832042608027469</v>
      </c>
      <c r="N49" s="229">
        <v>0</v>
      </c>
      <c r="O49" s="229">
        <v>0</v>
      </c>
      <c r="P49" s="229">
        <v>0</v>
      </c>
      <c r="Q49" s="229">
        <v>3.8321856829584333E-2</v>
      </c>
      <c r="R49" s="229">
        <v>9.7655969329041817E-2</v>
      </c>
      <c r="S49" s="229">
        <v>9.300158757948962E-2</v>
      </c>
      <c r="T49" s="229">
        <v>4.8568537966726229E-2</v>
      </c>
      <c r="U49" s="229">
        <v>1.105781881198919E-2</v>
      </c>
      <c r="V49" s="229">
        <v>5.8299491538568893E-2</v>
      </c>
      <c r="W49" s="229">
        <v>7.1105626978921685E-2</v>
      </c>
      <c r="X49" s="229">
        <v>5.3564089280473112E-2</v>
      </c>
      <c r="Y49" s="229">
        <v>0.13341221656485799</v>
      </c>
      <c r="DA49" s="73" t="s">
        <v>2856</v>
      </c>
    </row>
    <row r="50" spans="1:105" ht="12" customHeight="1" x14ac:dyDescent="0.25">
      <c r="A50" s="64" t="s">
        <v>159</v>
      </c>
      <c r="B50" s="229">
        <v>0.47154515654653251</v>
      </c>
      <c r="C50" s="229">
        <v>0.22640130293971111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4.2327922857448566E-3</v>
      </c>
      <c r="R50" s="229">
        <v>2.348226352936578E-4</v>
      </c>
      <c r="S50" s="229">
        <v>2.3592302538230769E-4</v>
      </c>
      <c r="T50" s="229">
        <v>5.1525864258414678E-3</v>
      </c>
      <c r="U50" s="229">
        <v>4.6480368760250842E-4</v>
      </c>
      <c r="V50" s="229">
        <v>1.551333569348848E-2</v>
      </c>
      <c r="W50" s="229">
        <v>2.400787629846291E-4</v>
      </c>
      <c r="X50" s="229">
        <v>2.323604876683855E-4</v>
      </c>
      <c r="Y50" s="229">
        <v>0</v>
      </c>
      <c r="DA50" s="73" t="s">
        <v>2857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2858</v>
      </c>
    </row>
    <row r="52" spans="1:105" ht="12" customHeight="1" x14ac:dyDescent="0.25">
      <c r="A52" s="64" t="s">
        <v>33</v>
      </c>
      <c r="B52" s="229">
        <v>0.62563179406608926</v>
      </c>
      <c r="C52" s="229">
        <v>0.3128158970332004</v>
      </c>
      <c r="D52" s="229">
        <v>0.31281589703341228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25.537375608172141</v>
      </c>
      <c r="C53" s="229">
        <v>19.82586918235841</v>
      </c>
      <c r="D53" s="229">
        <v>19.3832556750043</v>
      </c>
      <c r="E53" s="229">
        <v>20.265826413084859</v>
      </c>
      <c r="F53" s="229">
        <v>17.883706158038319</v>
      </c>
      <c r="G53" s="229">
        <v>14.613460194646841</v>
      </c>
      <c r="H53" s="229">
        <v>12.938086495512451</v>
      </c>
      <c r="I53" s="229">
        <v>13.688625904010991</v>
      </c>
      <c r="J53" s="229">
        <v>13.37560335488141</v>
      </c>
      <c r="K53" s="229">
        <v>12.635610280744491</v>
      </c>
      <c r="L53" s="229">
        <v>13.61079308908962</v>
      </c>
      <c r="M53" s="229">
        <v>11.762132127232309</v>
      </c>
      <c r="N53" s="229">
        <v>12.64592571478887</v>
      </c>
      <c r="O53" s="229">
        <v>12.42349477867498</v>
      </c>
      <c r="P53" s="229">
        <v>9.4105028213009785</v>
      </c>
      <c r="Q53" s="229">
        <v>11.23038143319712</v>
      </c>
      <c r="R53" s="229">
        <v>10.98600559239323</v>
      </c>
      <c r="S53" s="229">
        <v>10.030806573232219</v>
      </c>
      <c r="T53" s="229">
        <v>9.2989080708376566</v>
      </c>
      <c r="U53" s="229">
        <v>10.89006458219807</v>
      </c>
      <c r="V53" s="229">
        <v>9.0022838151735574</v>
      </c>
      <c r="W53" s="229">
        <v>9.6857693853140745</v>
      </c>
      <c r="X53" s="229">
        <v>7.9798538437083026</v>
      </c>
      <c r="Y53" s="229">
        <v>8.5634660891893812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1</v>
      </c>
      <c r="D63" s="232">
        <f t="shared" si="1"/>
        <v>0.99999999999999978</v>
      </c>
      <c r="E63" s="232">
        <f t="shared" si="1"/>
        <v>1.0000000000000002</v>
      </c>
      <c r="F63" s="232">
        <f t="shared" si="1"/>
        <v>0.99999999999999989</v>
      </c>
      <c r="G63" s="232">
        <f t="shared" si="1"/>
        <v>0.99999999999999967</v>
      </c>
      <c r="H63" s="232">
        <f t="shared" si="1"/>
        <v>0.99999999999999989</v>
      </c>
      <c r="I63" s="232">
        <f t="shared" si="1"/>
        <v>1</v>
      </c>
      <c r="J63" s="232">
        <f t="shared" si="1"/>
        <v>1</v>
      </c>
      <c r="K63" s="232">
        <f t="shared" si="1"/>
        <v>1</v>
      </c>
      <c r="L63" s="232">
        <f t="shared" si="1"/>
        <v>1</v>
      </c>
      <c r="M63" s="232">
        <f t="shared" si="1"/>
        <v>1.0000000000000002</v>
      </c>
      <c r="N63" s="232">
        <f t="shared" si="1"/>
        <v>1</v>
      </c>
      <c r="O63" s="232">
        <f t="shared" si="1"/>
        <v>1.0000000000000002</v>
      </c>
      <c r="P63" s="232">
        <f t="shared" si="1"/>
        <v>1.0000000000000002</v>
      </c>
      <c r="Q63" s="232">
        <f t="shared" si="1"/>
        <v>1.0000000000000002</v>
      </c>
      <c r="R63" s="232">
        <f t="shared" si="1"/>
        <v>1</v>
      </c>
      <c r="S63" s="232">
        <f t="shared" si="1"/>
        <v>0.99999999999999989</v>
      </c>
      <c r="T63" s="232">
        <f t="shared" si="1"/>
        <v>1.0000000000000002</v>
      </c>
      <c r="U63" s="232">
        <f t="shared" si="1"/>
        <v>0.99999999999999978</v>
      </c>
      <c r="V63" s="232">
        <f t="shared" si="1"/>
        <v>1</v>
      </c>
      <c r="W63" s="232">
        <f t="shared" si="1"/>
        <v>1</v>
      </c>
      <c r="X63" s="232">
        <f t="shared" si="1"/>
        <v>1.0000000000000004</v>
      </c>
      <c r="Y63" s="232">
        <f t="shared" si="1"/>
        <v>0.99999999999999978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0.15166156241648374</v>
      </c>
      <c r="C68" s="300">
        <f t="shared" si="6"/>
        <v>0.16691956707194056</v>
      </c>
      <c r="D68" s="300">
        <f t="shared" si="6"/>
        <v>0.15724423375747715</v>
      </c>
      <c r="E68" s="300">
        <f t="shared" si="6"/>
        <v>0.14963953343284953</v>
      </c>
      <c r="F68" s="300">
        <f t="shared" si="6"/>
        <v>0.15031672765345522</v>
      </c>
      <c r="G68" s="300">
        <f t="shared" si="6"/>
        <v>0.14928913456640355</v>
      </c>
      <c r="H68" s="300">
        <f t="shared" si="6"/>
        <v>0.15110697258015524</v>
      </c>
      <c r="I68" s="300">
        <f t="shared" si="6"/>
        <v>0.15105769179767259</v>
      </c>
      <c r="J68" s="300">
        <f t="shared" si="6"/>
        <v>0.15266577646687984</v>
      </c>
      <c r="K68" s="300">
        <f t="shared" si="6"/>
        <v>0.1542623759320445</v>
      </c>
      <c r="L68" s="300">
        <f t="shared" si="6"/>
        <v>0.15178436326367686</v>
      </c>
      <c r="M68" s="300">
        <f t="shared" si="6"/>
        <v>0.14900376608628499</v>
      </c>
      <c r="N68" s="300">
        <f t="shared" si="6"/>
        <v>0.14866361622589289</v>
      </c>
      <c r="O68" s="300">
        <f t="shared" si="6"/>
        <v>0.14578337319096416</v>
      </c>
      <c r="P68" s="300">
        <f t="shared" si="6"/>
        <v>0.14849474483856773</v>
      </c>
      <c r="Q68" s="300">
        <f t="shared" si="6"/>
        <v>0.15217538107601714</v>
      </c>
      <c r="R68" s="300">
        <f t="shared" si="6"/>
        <v>0.15266697334982754</v>
      </c>
      <c r="S68" s="300">
        <f t="shared" si="6"/>
        <v>0.14897307680760172</v>
      </c>
      <c r="T68" s="300">
        <f t="shared" si="6"/>
        <v>0.1518342319874661</v>
      </c>
      <c r="U68" s="300">
        <f t="shared" si="6"/>
        <v>0.15721310700627839</v>
      </c>
      <c r="V68" s="300">
        <f t="shared" si="6"/>
        <v>0.14324296461415306</v>
      </c>
      <c r="W68" s="300">
        <f t="shared" si="6"/>
        <v>0.13587430686715418</v>
      </c>
      <c r="X68" s="300">
        <f t="shared" si="6"/>
        <v>0.14890899940761396</v>
      </c>
      <c r="Y68" s="300">
        <f t="shared" si="6"/>
        <v>0.15126136660229444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6.9749000772195729E-2</v>
      </c>
      <c r="C69" s="301">
        <f t="shared" si="7"/>
        <v>6.6898841243211146E-2</v>
      </c>
      <c r="D69" s="301">
        <f t="shared" si="7"/>
        <v>6.8170171525401002E-2</v>
      </c>
      <c r="E69" s="301">
        <f t="shared" si="7"/>
        <v>6.9623892738186116E-2</v>
      </c>
      <c r="F69" s="301">
        <f t="shared" si="7"/>
        <v>6.9505878561638368E-2</v>
      </c>
      <c r="G69" s="301">
        <f t="shared" si="7"/>
        <v>6.9527273797904007E-2</v>
      </c>
      <c r="H69" s="301">
        <f t="shared" si="7"/>
        <v>6.9099330496050423E-2</v>
      </c>
      <c r="I69" s="301">
        <f t="shared" si="7"/>
        <v>6.9354708886204167E-2</v>
      </c>
      <c r="J69" s="301">
        <f t="shared" si="7"/>
        <v>6.9220514603801839E-2</v>
      </c>
      <c r="K69" s="301">
        <f t="shared" si="7"/>
        <v>6.9065926952907808E-2</v>
      </c>
      <c r="L69" s="301">
        <f t="shared" si="7"/>
        <v>6.9219947231936835E-2</v>
      </c>
      <c r="M69" s="301">
        <f t="shared" si="7"/>
        <v>6.9470012170145576E-2</v>
      </c>
      <c r="N69" s="301">
        <f t="shared" si="7"/>
        <v>6.9787375298006521E-2</v>
      </c>
      <c r="O69" s="301">
        <f t="shared" si="7"/>
        <v>7.0049047803589864E-2</v>
      </c>
      <c r="P69" s="301">
        <f t="shared" si="7"/>
        <v>6.9188009497969771E-2</v>
      </c>
      <c r="Q69" s="301">
        <f t="shared" si="7"/>
        <v>6.8904747855560597E-2</v>
      </c>
      <c r="R69" s="301">
        <f t="shared" si="7"/>
        <v>6.8864950170836089E-2</v>
      </c>
      <c r="S69" s="301">
        <f t="shared" si="7"/>
        <v>6.9189322477006987E-2</v>
      </c>
      <c r="T69" s="301">
        <f t="shared" si="7"/>
        <v>6.8387080345116147E-2</v>
      </c>
      <c r="U69" s="301">
        <f t="shared" si="7"/>
        <v>6.8073520456652395E-2</v>
      </c>
      <c r="V69" s="301">
        <f t="shared" si="7"/>
        <v>6.8989225545095262E-2</v>
      </c>
      <c r="W69" s="301">
        <f t="shared" si="7"/>
        <v>7.0381098783079035E-2</v>
      </c>
      <c r="X69" s="301">
        <f t="shared" si="7"/>
        <v>6.8118561122635715E-2</v>
      </c>
      <c r="Y69" s="301">
        <f t="shared" si="7"/>
        <v>6.7933451099155148E-2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0.5928665065636638</v>
      </c>
      <c r="C70" s="301">
        <f t="shared" si="8"/>
        <v>0.568640150567295</v>
      </c>
      <c r="D70" s="301">
        <f t="shared" si="8"/>
        <v>0.57944645796590832</v>
      </c>
      <c r="E70" s="301">
        <f t="shared" si="8"/>
        <v>0.59180308827458228</v>
      </c>
      <c r="F70" s="301">
        <f t="shared" si="8"/>
        <v>0.59079996777392607</v>
      </c>
      <c r="G70" s="301">
        <f t="shared" si="8"/>
        <v>0.59098182728218396</v>
      </c>
      <c r="H70" s="301">
        <f t="shared" si="8"/>
        <v>0.58734430921642866</v>
      </c>
      <c r="I70" s="301">
        <f t="shared" si="8"/>
        <v>0.5895150255327356</v>
      </c>
      <c r="J70" s="301">
        <f t="shared" si="8"/>
        <v>0.58837437413231608</v>
      </c>
      <c r="K70" s="301">
        <f t="shared" si="8"/>
        <v>0.58706037909971664</v>
      </c>
      <c r="L70" s="301">
        <f t="shared" si="8"/>
        <v>0.5883695514714633</v>
      </c>
      <c r="M70" s="301">
        <f t="shared" si="8"/>
        <v>0.59049510344623757</v>
      </c>
      <c r="N70" s="301">
        <f t="shared" si="8"/>
        <v>0.59319269003305519</v>
      </c>
      <c r="O70" s="301">
        <f t="shared" si="8"/>
        <v>0.59541690633051403</v>
      </c>
      <c r="P70" s="301">
        <f t="shared" si="8"/>
        <v>0.58809808073274306</v>
      </c>
      <c r="Q70" s="301">
        <f t="shared" si="8"/>
        <v>0.58569035677226511</v>
      </c>
      <c r="R70" s="301">
        <f t="shared" si="8"/>
        <v>0.58535207645210696</v>
      </c>
      <c r="S70" s="301">
        <f t="shared" si="8"/>
        <v>0.58810924105455964</v>
      </c>
      <c r="T70" s="301">
        <f t="shared" si="8"/>
        <v>0.58129018293348733</v>
      </c>
      <c r="U70" s="301">
        <f t="shared" si="8"/>
        <v>0.57862492388154563</v>
      </c>
      <c r="V70" s="301">
        <f t="shared" si="8"/>
        <v>0.58640841713330993</v>
      </c>
      <c r="W70" s="301">
        <f t="shared" si="8"/>
        <v>0.59823933965617182</v>
      </c>
      <c r="X70" s="301">
        <f t="shared" si="8"/>
        <v>0.57900776954240374</v>
      </c>
      <c r="Y70" s="301">
        <f t="shared" si="8"/>
        <v>0.57743433434281888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0.18572293024765685</v>
      </c>
      <c r="C72" s="301">
        <f t="shared" si="10"/>
        <v>0.19754144111755326</v>
      </c>
      <c r="D72" s="301">
        <f t="shared" si="10"/>
        <v>0.1951391367512133</v>
      </c>
      <c r="E72" s="301">
        <f t="shared" si="10"/>
        <v>0.18893348555438216</v>
      </c>
      <c r="F72" s="301">
        <f t="shared" si="10"/>
        <v>0.18937742601098034</v>
      </c>
      <c r="G72" s="301">
        <f t="shared" si="10"/>
        <v>0.19020176435350825</v>
      </c>
      <c r="H72" s="301">
        <f t="shared" si="10"/>
        <v>0.19244938770736555</v>
      </c>
      <c r="I72" s="301">
        <f t="shared" si="10"/>
        <v>0.19007257378338785</v>
      </c>
      <c r="J72" s="301">
        <f t="shared" si="10"/>
        <v>0.18973933479700231</v>
      </c>
      <c r="K72" s="301">
        <f t="shared" si="10"/>
        <v>0.1896113180153311</v>
      </c>
      <c r="L72" s="301">
        <f t="shared" si="10"/>
        <v>0.19062613803292316</v>
      </c>
      <c r="M72" s="301">
        <f t="shared" si="10"/>
        <v>0.1910311182973321</v>
      </c>
      <c r="N72" s="301">
        <f t="shared" si="10"/>
        <v>0.1883563184430454</v>
      </c>
      <c r="O72" s="301">
        <f t="shared" si="10"/>
        <v>0.18875067267493204</v>
      </c>
      <c r="P72" s="301">
        <f t="shared" si="10"/>
        <v>0.19421916493071961</v>
      </c>
      <c r="Q72" s="301">
        <f t="shared" si="10"/>
        <v>0.1932295142961574</v>
      </c>
      <c r="R72" s="301">
        <f t="shared" si="10"/>
        <v>0.19311600002722931</v>
      </c>
      <c r="S72" s="301">
        <f t="shared" si="10"/>
        <v>0.19372835966083163</v>
      </c>
      <c r="T72" s="301">
        <f t="shared" si="10"/>
        <v>0.19848850473393073</v>
      </c>
      <c r="U72" s="301">
        <f t="shared" si="10"/>
        <v>0.19608844865552338</v>
      </c>
      <c r="V72" s="301">
        <f t="shared" si="10"/>
        <v>0.20135939270744177</v>
      </c>
      <c r="W72" s="301">
        <f t="shared" si="10"/>
        <v>0.19550525469359498</v>
      </c>
      <c r="X72" s="301">
        <f t="shared" si="10"/>
        <v>0.20396466992734685</v>
      </c>
      <c r="Y72" s="301">
        <f t="shared" si="10"/>
        <v>0.20337084795573118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0.11132399609064807</v>
      </c>
      <c r="C73" s="302">
        <f t="shared" si="11"/>
        <v>0.12618267712479464</v>
      </c>
      <c r="D73" s="302">
        <f t="shared" si="11"/>
        <v>0.1224242871241189</v>
      </c>
      <c r="E73" s="302">
        <f t="shared" si="11"/>
        <v>0.11466799996698361</v>
      </c>
      <c r="F73" s="302">
        <f t="shared" si="11"/>
        <v>0.1152378222118994</v>
      </c>
      <c r="G73" s="302">
        <f t="shared" si="11"/>
        <v>0.11603933896907731</v>
      </c>
      <c r="H73" s="302">
        <f t="shared" si="11"/>
        <v>0.11874343517824509</v>
      </c>
      <c r="I73" s="302">
        <f t="shared" si="11"/>
        <v>0.11609421763810339</v>
      </c>
      <c r="J73" s="302">
        <f t="shared" si="11"/>
        <v>0.1159041192196136</v>
      </c>
      <c r="K73" s="302">
        <f t="shared" si="11"/>
        <v>0.1159409959322294</v>
      </c>
      <c r="L73" s="302">
        <f t="shared" si="11"/>
        <v>0.1167915276521905</v>
      </c>
      <c r="M73" s="302">
        <f t="shared" si="11"/>
        <v>0.11692977198251013</v>
      </c>
      <c r="N73" s="302">
        <f t="shared" si="11"/>
        <v>0.11391645145850514</v>
      </c>
      <c r="O73" s="302">
        <f t="shared" si="11"/>
        <v>0.11403168835110285</v>
      </c>
      <c r="P73" s="302">
        <f t="shared" si="11"/>
        <v>0.12041862146621853</v>
      </c>
      <c r="Q73" s="302">
        <f t="shared" si="11"/>
        <v>0.11973111658355941</v>
      </c>
      <c r="R73" s="302">
        <f t="shared" si="11"/>
        <v>0.11966005317833746</v>
      </c>
      <c r="S73" s="302">
        <f t="shared" si="11"/>
        <v>0.11992641568535745</v>
      </c>
      <c r="T73" s="302">
        <f t="shared" si="11"/>
        <v>0.12554228569914017</v>
      </c>
      <c r="U73" s="302">
        <f t="shared" si="11"/>
        <v>0.12347669350176078</v>
      </c>
      <c r="V73" s="302">
        <f t="shared" si="11"/>
        <v>0.12777088545934012</v>
      </c>
      <c r="W73" s="302">
        <f t="shared" si="11"/>
        <v>0.12043208265831068</v>
      </c>
      <c r="X73" s="302">
        <f t="shared" si="11"/>
        <v>0.13130487139653543</v>
      </c>
      <c r="Y73" s="302">
        <f t="shared" si="11"/>
        <v>0.13090850011663233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7.4398934157008795E-2</v>
      </c>
      <c r="C74" s="302">
        <f t="shared" si="12"/>
        <v>7.1358763992758603E-2</v>
      </c>
      <c r="D74" s="302">
        <f t="shared" si="12"/>
        <v>7.2714849627094388E-2</v>
      </c>
      <c r="E74" s="302">
        <f t="shared" si="12"/>
        <v>7.4265485587398553E-2</v>
      </c>
      <c r="F74" s="302">
        <f t="shared" si="12"/>
        <v>7.4139603799080939E-2</v>
      </c>
      <c r="G74" s="302">
        <f t="shared" si="12"/>
        <v>7.4162425384430949E-2</v>
      </c>
      <c r="H74" s="302">
        <f t="shared" si="12"/>
        <v>7.3705952529120447E-2</v>
      </c>
      <c r="I74" s="302">
        <f t="shared" si="12"/>
        <v>7.397835614528446E-2</v>
      </c>
      <c r="J74" s="302">
        <f t="shared" si="12"/>
        <v>7.3835215577388702E-2</v>
      </c>
      <c r="K74" s="302">
        <f t="shared" si="12"/>
        <v>7.367032208310173E-2</v>
      </c>
      <c r="L74" s="302">
        <f t="shared" si="12"/>
        <v>7.3834610380732649E-2</v>
      </c>
      <c r="M74" s="302">
        <f t="shared" si="12"/>
        <v>7.4101346314821959E-2</v>
      </c>
      <c r="N74" s="302">
        <f t="shared" si="12"/>
        <v>7.4439866984540262E-2</v>
      </c>
      <c r="O74" s="302">
        <f t="shared" si="12"/>
        <v>7.4718984323829216E-2</v>
      </c>
      <c r="P74" s="302">
        <f t="shared" si="12"/>
        <v>7.3800543464501087E-2</v>
      </c>
      <c r="Q74" s="302">
        <f t="shared" si="12"/>
        <v>7.3498397712597974E-2</v>
      </c>
      <c r="R74" s="302">
        <f t="shared" si="12"/>
        <v>7.3455946848891854E-2</v>
      </c>
      <c r="S74" s="302">
        <f t="shared" si="12"/>
        <v>7.3801943975474169E-2</v>
      </c>
      <c r="T74" s="302">
        <f t="shared" si="12"/>
        <v>7.2946219034790566E-2</v>
      </c>
      <c r="U74" s="302">
        <f t="shared" si="12"/>
        <v>7.2611755153762586E-2</v>
      </c>
      <c r="V74" s="302">
        <f t="shared" si="12"/>
        <v>7.3588507248101648E-2</v>
      </c>
      <c r="W74" s="302">
        <f t="shared" si="12"/>
        <v>7.5073172035284297E-2</v>
      </c>
      <c r="X74" s="302">
        <f t="shared" si="12"/>
        <v>7.2659798530811448E-2</v>
      </c>
      <c r="Y74" s="302">
        <f t="shared" si="12"/>
        <v>7.2462347839098828E-2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1.8076657715755051</v>
      </c>
      <c r="C81" s="322">
        <f>IF(C$5=0,0,C$5/TEL_fec!C$5)</f>
        <v>1.5490545148975079</v>
      </c>
      <c r="D81" s="322">
        <f>IF(D$5=0,0,D$5/TEL_fec!D$5)</f>
        <v>1.5529580644037717</v>
      </c>
      <c r="E81" s="322">
        <f>IF(E$5=0,0,E$5/TEL_fec!E$5)</f>
        <v>1.6527720277109943</v>
      </c>
      <c r="F81" s="322">
        <f>IF(F$5=0,0,F$5/TEL_fec!F$5)</f>
        <v>1.6212022963706301</v>
      </c>
      <c r="G81" s="322">
        <f>IF(G$5=0,0,G$5/TEL_fec!G$5)</f>
        <v>1.6453550123548863</v>
      </c>
      <c r="H81" s="322">
        <f>IF(H$5=0,0,H$5/TEL_fec!H$5)</f>
        <v>1.5644636671356615</v>
      </c>
      <c r="I81" s="322">
        <f>IF(I$5=0,0,I$5/TEL_fec!I$5)</f>
        <v>1.6055474846566802</v>
      </c>
      <c r="J81" s="322">
        <f>IF(J$5=0,0,J$5/TEL_fec!J$5)</f>
        <v>1.63380335233968</v>
      </c>
      <c r="K81" s="322">
        <f>IF(K$5=0,0,K$5/TEL_fec!K$5)</f>
        <v>1.6556838846723643</v>
      </c>
      <c r="L81" s="322">
        <f>IF(L$5=0,0,L$5/TEL_fec!L$5)</f>
        <v>1.6100807855794634</v>
      </c>
      <c r="M81" s="322">
        <f>IF(M$5=0,0,M$5/TEL_fec!M$5)</f>
        <v>1.5713905379937341</v>
      </c>
      <c r="N81" s="322">
        <f>IF(N$5=0,0,N$5/TEL_fec!N$5)</f>
        <v>1.6379802803415777</v>
      </c>
      <c r="O81" s="322">
        <f>IF(O$5=0,0,O$5/TEL_fec!O$5)</f>
        <v>1.5935432339585689</v>
      </c>
      <c r="P81" s="322">
        <f>IF(P$5=0,0,P$5/TEL_fec!P$5)</f>
        <v>1.4575495330903341</v>
      </c>
      <c r="Q81" s="322">
        <f>IF(Q$5=0,0,Q$5/TEL_fec!Q$5)</f>
        <v>1.5180996565529716</v>
      </c>
      <c r="R81" s="322">
        <f>IF(R$5=0,0,R$5/TEL_fec!R$5)</f>
        <v>1.5300607579893084</v>
      </c>
      <c r="S81" s="322">
        <f>IF(S$5=0,0,S$5/TEL_fec!S$5)</f>
        <v>1.4802250909410126</v>
      </c>
      <c r="T81" s="322">
        <f>IF(T$5=0,0,T$5/TEL_fec!T$5)</f>
        <v>1.3800228432399833</v>
      </c>
      <c r="U81" s="322">
        <f>IF(U$5=0,0,U$5/TEL_fec!U$5)</f>
        <v>1.4768296936109184</v>
      </c>
      <c r="V81" s="322">
        <f>IF(V$5=0,0,V$5/TEL_fec!V$5)</f>
        <v>1.2643468964896023</v>
      </c>
      <c r="W81" s="322">
        <f>IF(W$5=0,0,W$5/TEL_fec!W$5)</f>
        <v>1.3341459201486074</v>
      </c>
      <c r="X81" s="322">
        <f>IF(X$5=0,0,X$5/TEL_fec!X$5)</f>
        <v>1.2434212112326595</v>
      </c>
      <c r="Y81" s="322">
        <f>IF(Y$5=0,0,Y$5/TEL_fec!Y$5)</f>
        <v>1.2699296671530957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2.3174604794400868</v>
      </c>
      <c r="C86" s="336">
        <f>IF(C$10=0,0,C$10/TEL_fec!C$10)</f>
        <v>2.2980567027002063</v>
      </c>
      <c r="D86" s="336">
        <f>IF(D$10=0,0,D$10/TEL_fec!D$10)</f>
        <v>2.2647650834488298</v>
      </c>
      <c r="E86" s="336">
        <f>IF(E$10=0,0,E$10/TEL_fec!E$10)</f>
        <v>2.266985423862121</v>
      </c>
      <c r="F86" s="336">
        <f>IF(F$10=0,0,F$10/TEL_fec!F$10)</f>
        <v>2.2592480842048257</v>
      </c>
      <c r="G86" s="336">
        <f>IF(G$10=0,0,G$10/TEL_fec!G$10)</f>
        <v>2.2640871576876771</v>
      </c>
      <c r="H86" s="336">
        <f>IF(H$10=0,0,H$10/TEL_fec!H$10)</f>
        <v>2.2438585112296661</v>
      </c>
      <c r="I86" s="336">
        <f>IF(I$10=0,0,I$10/TEL_fec!I$10)</f>
        <v>2.2570214293003712</v>
      </c>
      <c r="J86" s="336">
        <f>IF(J$10=0,0,J$10/TEL_fec!J$10)</f>
        <v>2.271587761063131</v>
      </c>
      <c r="K86" s="336">
        <f>IF(K$10=0,0,K$10/TEL_fec!K$10)</f>
        <v>2.2827589319947488</v>
      </c>
      <c r="L86" s="336">
        <f>IF(L$10=0,0,L$10/TEL_fec!L$10)</f>
        <v>2.2619646948415286</v>
      </c>
      <c r="M86" s="336">
        <f>IF(M$10=0,0,M$10/TEL_fec!M$10)</f>
        <v>2.2371795147322397</v>
      </c>
      <c r="N86" s="336">
        <f>IF(N$10=0,0,N$10/TEL_fec!N$10)</f>
        <v>2.257550349873013</v>
      </c>
      <c r="O86" s="336">
        <f>IF(O$10=0,0,O$10/TEL_fec!O$10)</f>
        <v>2.2291037037745096</v>
      </c>
      <c r="P86" s="336">
        <f>IF(P$10=0,0,P$10/TEL_fec!P$10)</f>
        <v>2.182224726102266</v>
      </c>
      <c r="Q86" s="336">
        <f>IF(Q$10=0,0,Q$10/TEL_fec!Q$10)</f>
        <v>2.2270232266318093</v>
      </c>
      <c r="R86" s="336">
        <f>IF(R$10=0,0,R$10/TEL_fec!R$10)</f>
        <v>2.2339274024676929</v>
      </c>
      <c r="S86" s="336">
        <f>IF(S$10=0,0,S$10/TEL_fec!S$10)</f>
        <v>2.1948339822891469</v>
      </c>
      <c r="T86" s="336">
        <f>IF(T$10=0,0,T$10/TEL_fec!T$10)</f>
        <v>2.1586309426399946</v>
      </c>
      <c r="U86" s="336">
        <f>IF(U$10=0,0,U$10/TEL_fec!U$10)</f>
        <v>2.2298331093307793</v>
      </c>
      <c r="V86" s="336">
        <f>IF(V$10=0,0,V$10/TEL_fec!V$10)</f>
        <v>2.0202248004908983</v>
      </c>
      <c r="W86" s="336">
        <f>IF(W$10=0,0,W$10/TEL_fec!W$10)</f>
        <v>2.0142039177494362</v>
      </c>
      <c r="X86" s="336">
        <f>IF(X$10=0,0,X$10/TEL_fec!X$10)</f>
        <v>2.0421309892598125</v>
      </c>
      <c r="Y86" s="336">
        <f>IF(Y$10=0,0,Y$10/TEL_fec!Y$10)</f>
        <v>2.0755224208611525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2.3661124173175119</v>
      </c>
      <c r="C87" s="349">
        <f>IF(C$16=0,0,C$16/TEL_fec!C$16)</f>
        <v>1.9507205053313807</v>
      </c>
      <c r="D87" s="349">
        <f>IF(D$16=0,0,D$16/TEL_fec!D$16)</f>
        <v>2.0720051787968838</v>
      </c>
      <c r="E87" s="349">
        <f>IF(E$16=0,0,E$16/TEL_fec!E$16)</f>
        <v>2.2834061829911065</v>
      </c>
      <c r="F87" s="349">
        <f>IF(F$16=0,0,F$16/TEL_fec!F$16)</f>
        <v>2.2538888666978374</v>
      </c>
      <c r="G87" s="349">
        <f>IF(G$16=0,0,G$16/TEL_fec!G$16)</f>
        <v>2.269076874172836</v>
      </c>
      <c r="H87" s="349">
        <f>IF(H$16=0,0,H$16/TEL_fec!H$16)</f>
        <v>2.1804376668330598</v>
      </c>
      <c r="I87" s="349">
        <f>IF(I$16=0,0,I$16/TEL_fec!I$16)</f>
        <v>2.2291072081782839</v>
      </c>
      <c r="J87" s="349">
        <f>IF(J$16=0,0,J$16/TEL_fec!J$16)</f>
        <v>2.2283216168603395</v>
      </c>
      <c r="K87" s="349">
        <f>IF(K$16=0,0,K$16/TEL_fec!K$16)</f>
        <v>2.2217035781831442</v>
      </c>
      <c r="L87" s="349">
        <f>IF(L$16=0,0,L$16/TEL_fec!L$16)</f>
        <v>2.2134153526471683</v>
      </c>
      <c r="M87" s="349">
        <f>IF(M$16=0,0,M$16/TEL_fec!M$16)</f>
        <v>2.2200477666881762</v>
      </c>
      <c r="N87" s="349">
        <f>IF(N$16=0,0,N$16/TEL_fec!N$16)</f>
        <v>2.2937868327045523</v>
      </c>
      <c r="O87" s="349">
        <f>IF(O$16=0,0,O$16/TEL_fec!O$16)</f>
        <v>2.2999636145206295</v>
      </c>
      <c r="P87" s="349">
        <f>IF(P$16=0,0,P$16/TEL_fec!P$16)</f>
        <v>2.1285379418637635</v>
      </c>
      <c r="Q87" s="349">
        <f>IF(Q$16=0,0,Q$16/TEL_fec!Q$16)</f>
        <v>2.1320211896639165</v>
      </c>
      <c r="R87" s="349">
        <f>IF(R$16=0,0,R$16/TEL_fec!R$16)</f>
        <v>2.1331786981811769</v>
      </c>
      <c r="S87" s="349">
        <f>IF(S$16=0,0,S$16/TEL_fec!S$16)</f>
        <v>2.1389330051855131</v>
      </c>
      <c r="T87" s="349">
        <f>IF(T$16=0,0,T$16/TEL_fec!T$16)</f>
        <v>2.0007864941211633</v>
      </c>
      <c r="U87" s="349">
        <f>IF(U$16=0,0,U$16/TEL_fec!U$16)</f>
        <v>2.0250005176655526</v>
      </c>
      <c r="V87" s="349">
        <f>IF(V$16=0,0,V$16/TEL_fec!V$16)</f>
        <v>1.9778878817254073</v>
      </c>
      <c r="W87" s="349">
        <f>IF(W$16=0,0,W$16/TEL_fec!W$16)</f>
        <v>2.163455435707458</v>
      </c>
      <c r="X87" s="349">
        <f>IF(X$16=0,0,X$16/TEL_fec!X$16)</f>
        <v>1.8811448961100521</v>
      </c>
      <c r="Y87" s="349">
        <f>IF(Y$16=0,0,Y$16/TEL_fec!Y$16)</f>
        <v>1.8787595758067996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2.3661124173175114</v>
      </c>
      <c r="C88" s="349">
        <f>IF(C$27=0,0,C$27/TEL_fec!C$27)</f>
        <v>1.9507205053313812</v>
      </c>
      <c r="D88" s="349">
        <f>IF(D$27=0,0,D$27/TEL_fec!D$27)</f>
        <v>2.0720051787968838</v>
      </c>
      <c r="E88" s="349">
        <f>IF(E$27=0,0,E$27/TEL_fec!E$27)</f>
        <v>2.2834061829911065</v>
      </c>
      <c r="F88" s="349">
        <f>IF(F$27=0,0,F$27/TEL_fec!F$27)</f>
        <v>2.2538888666978361</v>
      </c>
      <c r="G88" s="349">
        <f>IF(G$27=0,0,G$27/TEL_fec!G$27)</f>
        <v>2.2690768741728351</v>
      </c>
      <c r="H88" s="349">
        <f>IF(H$27=0,0,H$27/TEL_fec!H$27)</f>
        <v>2.1804376668330603</v>
      </c>
      <c r="I88" s="349">
        <f>IF(I$27=0,0,I$27/TEL_fec!I$27)</f>
        <v>2.2291072081782843</v>
      </c>
      <c r="J88" s="349">
        <f>IF(J$27=0,0,J$27/TEL_fec!J$27)</f>
        <v>2.2283216168603399</v>
      </c>
      <c r="K88" s="349">
        <f>IF(K$27=0,0,K$27/TEL_fec!K$27)</f>
        <v>2.2217035781831451</v>
      </c>
      <c r="L88" s="349">
        <f>IF(L$27=0,0,L$27/TEL_fec!L$27)</f>
        <v>2.2134153526471683</v>
      </c>
      <c r="M88" s="349">
        <f>IF(M$27=0,0,M$27/TEL_fec!M$27)</f>
        <v>2.2200477666881757</v>
      </c>
      <c r="N88" s="349">
        <f>IF(N$27=0,0,N$27/TEL_fec!N$27)</f>
        <v>2.293786832704551</v>
      </c>
      <c r="O88" s="349">
        <f>IF(O$27=0,0,O$27/TEL_fec!O$27)</f>
        <v>2.2999636145206299</v>
      </c>
      <c r="P88" s="349">
        <f>IF(P$27=0,0,P$27/TEL_fec!P$27)</f>
        <v>2.1285379418637631</v>
      </c>
      <c r="Q88" s="349">
        <f>IF(Q$27=0,0,Q$27/TEL_fec!Q$27)</f>
        <v>2.1320211896639161</v>
      </c>
      <c r="R88" s="349">
        <f>IF(R$27=0,0,R$27/TEL_fec!R$27)</f>
        <v>2.1331786981811782</v>
      </c>
      <c r="S88" s="349">
        <f>IF(S$27=0,0,S$27/TEL_fec!S$27)</f>
        <v>2.1389330051855135</v>
      </c>
      <c r="T88" s="349">
        <f>IF(T$27=0,0,T$27/TEL_fec!T$27)</f>
        <v>2.0007864941211633</v>
      </c>
      <c r="U88" s="349">
        <f>IF(U$27=0,0,U$27/TEL_fec!U$27)</f>
        <v>2.0250005176655534</v>
      </c>
      <c r="V88" s="349">
        <f>IF(V$27=0,0,V$27/TEL_fec!V$27)</f>
        <v>1.9778878817254075</v>
      </c>
      <c r="W88" s="349">
        <f>IF(W$27=0,0,W$27/TEL_fec!W$27)</f>
        <v>2.1634554357074585</v>
      </c>
      <c r="X88" s="349">
        <f>IF(X$27=0,0,X$27/TEL_fec!X$27)</f>
        <v>1.8811448961100521</v>
      </c>
      <c r="Y88" s="349">
        <f>IF(Y$27=0,0,Y$27/TEL_fec!Y$27)</f>
        <v>1.8787595758068001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1.4211051902272418</v>
      </c>
      <c r="C90" s="349">
        <f>IF(C$39=0,0,C$39/TEL_fec!C$39)</f>
        <v>1.2874896965146958</v>
      </c>
      <c r="D90" s="349">
        <f>IF(D$39=0,0,D$39/TEL_fec!D$39)</f>
        <v>1.2389699747349909</v>
      </c>
      <c r="E90" s="349">
        <f>IF(E$39=0,0,E$39/TEL_fec!E$39)</f>
        <v>1.2671901978981828</v>
      </c>
      <c r="F90" s="349">
        <f>IF(F$39=0,0,F$39/TEL_fec!F$39)</f>
        <v>1.2391074875783998</v>
      </c>
      <c r="G90" s="349">
        <f>IF(G$39=0,0,G$39/TEL_fec!G$39)</f>
        <v>1.2694470754560556</v>
      </c>
      <c r="H90" s="349">
        <f>IF(H$39=0,0,H$39/TEL_fec!H$39)</f>
        <v>1.2068696819977274</v>
      </c>
      <c r="I90" s="349">
        <f>IF(I$39=0,0,I$39/TEL_fec!I$39)</f>
        <v>1.2307067371950473</v>
      </c>
      <c r="J90" s="349">
        <f>IF(J$39=0,0,J$39/TEL_fec!J$39)</f>
        <v>1.2642132675362743</v>
      </c>
      <c r="K90" s="349">
        <f>IF(K$39=0,0,K$39/TEL_fec!K$39)</f>
        <v>1.2933739642828999</v>
      </c>
      <c r="L90" s="349">
        <f>IF(L$39=0,0,L$39/TEL_fec!L$39)</f>
        <v>1.2437606202301885</v>
      </c>
      <c r="M90" s="349">
        <f>IF(M$39=0,0,M$39/TEL_fec!M$39)</f>
        <v>1.1968084270220756</v>
      </c>
      <c r="N90" s="349">
        <f>IF(N$39=0,0,N$39/TEL_fec!N$39)</f>
        <v>1.2428065381627633</v>
      </c>
      <c r="O90" s="349">
        <f>IF(O$39=0,0,O$39/TEL_fec!O$39)</f>
        <v>1.1904070773493629</v>
      </c>
      <c r="P90" s="349">
        <f>IF(P$39=0,0,P$39/TEL_fec!P$39)</f>
        <v>1.1020813436110624</v>
      </c>
      <c r="Q90" s="349">
        <f>IF(Q$39=0,0,Q$39/TEL_fec!Q$39)</f>
        <v>1.167695318293116</v>
      </c>
      <c r="R90" s="349">
        <f>IF(R$39=0,0,R$39/TEL_fec!R$39)</f>
        <v>1.1813106689778983</v>
      </c>
      <c r="S90" s="349">
        <f>IF(S$39=0,0,S$39/TEL_fec!S$39)</f>
        <v>1.1235454189873104</v>
      </c>
      <c r="T90" s="349">
        <f>IF(T$39=0,0,T$39/TEL_fec!T$39)</f>
        <v>1.0624122452501013</v>
      </c>
      <c r="U90" s="349">
        <f>IF(U$39=0,0,U$39/TEL_fec!U$39)</f>
        <v>1.161038720542785</v>
      </c>
      <c r="V90" s="349">
        <f>IF(V$39=0,0,V$39/TEL_fec!V$39)</f>
        <v>0.95079754224124846</v>
      </c>
      <c r="W90" s="349">
        <f>IF(W$39=0,0,W$39/TEL_fec!W$39)</f>
        <v>0.96716386537078924</v>
      </c>
      <c r="X90" s="349">
        <f>IF(X$39=0,0,X$39/TEL_fec!X$39)</f>
        <v>0.95709592118842213</v>
      </c>
      <c r="Y90" s="349">
        <f>IF(Y$39=0,0,Y$39/TEL_fec!Y$39)</f>
        <v>0.98507074576593445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NL: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1491.7705308803211</v>
      </c>
      <c r="C3" s="203">
        <v>1634.6041809458541</v>
      </c>
      <c r="D3" s="203">
        <v>1342.803540988232</v>
      </c>
      <c r="E3" s="203">
        <v>1400.8536282534719</v>
      </c>
      <c r="F3" s="203">
        <v>1392.4182263484649</v>
      </c>
      <c r="G3" s="203">
        <v>1334.5709299984339</v>
      </c>
      <c r="H3" s="203">
        <v>1305.9416693944349</v>
      </c>
      <c r="I3" s="203">
        <v>1375.9145923434251</v>
      </c>
      <c r="J3" s="203">
        <v>1460.593319249514</v>
      </c>
      <c r="K3" s="203">
        <v>1278.9231585076741</v>
      </c>
      <c r="L3" s="203">
        <v>1043.0912945459061</v>
      </c>
      <c r="M3" s="203">
        <v>1097.3147032114259</v>
      </c>
      <c r="N3" s="203">
        <v>965.46355857185006</v>
      </c>
      <c r="O3" s="203">
        <v>836.98053229937545</v>
      </c>
      <c r="P3" s="203">
        <v>872.75004294794712</v>
      </c>
      <c r="Q3" s="203">
        <v>987.02544</v>
      </c>
      <c r="R3" s="203">
        <v>1110.991862955032</v>
      </c>
      <c r="S3" s="203">
        <v>1207.3759754984251</v>
      </c>
      <c r="T3" s="203">
        <v>1296.8408060791321</v>
      </c>
      <c r="U3" s="203">
        <v>1401.0111174378551</v>
      </c>
      <c r="V3" s="203">
        <v>1425.090846053484</v>
      </c>
      <c r="W3" s="203">
        <v>1555.674609197147</v>
      </c>
      <c r="X3" s="203">
        <v>1598.148404188217</v>
      </c>
      <c r="Y3" s="203">
        <v>1495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684.26149244473902</v>
      </c>
      <c r="C5" s="203">
        <v>494.94163788486861</v>
      </c>
      <c r="D5" s="203">
        <v>488.8787486051541</v>
      </c>
      <c r="E5" s="203">
        <v>419.71423659147939</v>
      </c>
      <c r="F5" s="203">
        <v>365.33534065863898</v>
      </c>
      <c r="G5" s="203">
        <v>413.88611285090781</v>
      </c>
      <c r="H5" s="203">
        <v>446.59378319616093</v>
      </c>
      <c r="I5" s="203">
        <v>444.68335253071842</v>
      </c>
      <c r="J5" s="203">
        <v>419.16799286600178</v>
      </c>
      <c r="K5" s="203">
        <v>405.69996186863278</v>
      </c>
      <c r="L5" s="203">
        <v>370.40249173425178</v>
      </c>
      <c r="M5" s="203">
        <v>371.39713305581017</v>
      </c>
      <c r="N5" s="203">
        <v>328.83826539321132</v>
      </c>
      <c r="O5" s="203">
        <v>269.09496424321469</v>
      </c>
      <c r="P5" s="203">
        <v>347.86138135306351</v>
      </c>
      <c r="Q5" s="203">
        <v>375.43785230621762</v>
      </c>
      <c r="R5" s="203">
        <v>364.20693303201449</v>
      </c>
      <c r="S5" s="203">
        <v>313.84033775590018</v>
      </c>
      <c r="T5" s="203">
        <v>380.1632715490739</v>
      </c>
      <c r="U5" s="203">
        <v>385.53694213107627</v>
      </c>
      <c r="V5" s="203">
        <v>397.99159766667401</v>
      </c>
      <c r="W5" s="203">
        <v>577.42432522685726</v>
      </c>
      <c r="X5" s="203">
        <v>468.5678220066556</v>
      </c>
      <c r="Y5" s="203">
        <v>398.47833193061263</v>
      </c>
      <c r="DA5" s="112" t="s">
        <v>2868</v>
      </c>
    </row>
    <row r="6" spans="1:105" ht="12" customHeight="1" x14ac:dyDescent="0.25">
      <c r="A6" s="154" t="s">
        <v>2112</v>
      </c>
      <c r="B6" s="338">
        <v>855.32686555592375</v>
      </c>
      <c r="C6" s="338">
        <v>812.56052227812756</v>
      </c>
      <c r="D6" s="338">
        <v>769.79417900033138</v>
      </c>
      <c r="E6" s="338">
        <v>769.79417900033138</v>
      </c>
      <c r="F6" s="338">
        <v>727.0278357225352</v>
      </c>
      <c r="G6" s="338">
        <v>684.26149244473902</v>
      </c>
      <c r="H6" s="338">
        <v>684.26149244473902</v>
      </c>
      <c r="I6" s="338">
        <v>641.49514916694284</v>
      </c>
      <c r="J6" s="338">
        <v>598.72880588914666</v>
      </c>
      <c r="K6" s="338">
        <v>598.72880588914666</v>
      </c>
      <c r="L6" s="338">
        <v>555.96246261135047</v>
      </c>
      <c r="M6" s="338">
        <v>513.19611933355429</v>
      </c>
      <c r="N6" s="338">
        <v>513.19611933355429</v>
      </c>
      <c r="O6" s="338">
        <v>470.42977605575811</v>
      </c>
      <c r="P6" s="338">
        <v>427.66343277796187</v>
      </c>
      <c r="Q6" s="338">
        <v>427.66343277796187</v>
      </c>
      <c r="R6" s="338">
        <v>384.89708950016569</v>
      </c>
      <c r="S6" s="338">
        <v>342.13074622236962</v>
      </c>
      <c r="T6" s="338">
        <v>427.66343277796187</v>
      </c>
      <c r="U6" s="338">
        <v>427.66343277796187</v>
      </c>
      <c r="V6" s="338">
        <v>427.66343277796187</v>
      </c>
      <c r="W6" s="338">
        <v>641.49514916694284</v>
      </c>
      <c r="X6" s="338">
        <v>598.72880588914666</v>
      </c>
      <c r="Y6" s="338">
        <v>555.96246261135047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85.532686555592377</v>
      </c>
      <c r="U7" s="340">
        <v>42.766343277796189</v>
      </c>
      <c r="V7" s="340">
        <v>42.766343277796189</v>
      </c>
      <c r="W7" s="340">
        <v>213.83171638898091</v>
      </c>
      <c r="X7" s="340">
        <v>0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42.766343277796182</v>
      </c>
      <c r="D8" s="342">
        <f t="shared" si="0"/>
        <v>42.766343277796182</v>
      </c>
      <c r="E8" s="342">
        <f t="shared" si="0"/>
        <v>0</v>
      </c>
      <c r="F8" s="342">
        <f t="shared" si="0"/>
        <v>42.766343277796182</v>
      </c>
      <c r="G8" s="342">
        <f t="shared" si="0"/>
        <v>42.766343277796182</v>
      </c>
      <c r="H8" s="342">
        <f t="shared" si="0"/>
        <v>0</v>
      </c>
      <c r="I8" s="342">
        <f t="shared" si="0"/>
        <v>42.766343277796182</v>
      </c>
      <c r="J8" s="342">
        <f t="shared" si="0"/>
        <v>42.766343277796182</v>
      </c>
      <c r="K8" s="342">
        <f t="shared" si="0"/>
        <v>0</v>
      </c>
      <c r="L8" s="342">
        <f t="shared" si="0"/>
        <v>42.766343277796182</v>
      </c>
      <c r="M8" s="342">
        <f t="shared" si="0"/>
        <v>42.766343277796182</v>
      </c>
      <c r="N8" s="342">
        <f t="shared" si="0"/>
        <v>0</v>
      </c>
      <c r="O8" s="342">
        <f t="shared" si="0"/>
        <v>42.766343277796182</v>
      </c>
      <c r="P8" s="342">
        <f t="shared" si="0"/>
        <v>42.766343277796238</v>
      </c>
      <c r="Q8" s="342">
        <f t="shared" si="0"/>
        <v>0</v>
      </c>
      <c r="R8" s="342">
        <f t="shared" si="0"/>
        <v>42.766343277796182</v>
      </c>
      <c r="S8" s="342">
        <f t="shared" si="0"/>
        <v>42.766343277796068</v>
      </c>
      <c r="T8" s="342">
        <f t="shared" si="0"/>
        <v>0</v>
      </c>
      <c r="U8" s="342">
        <f t="shared" si="0"/>
        <v>42.766343277796182</v>
      </c>
      <c r="V8" s="342">
        <f t="shared" si="0"/>
        <v>42.766343277796182</v>
      </c>
      <c r="W8" s="342">
        <f t="shared" si="0"/>
        <v>0</v>
      </c>
      <c r="X8" s="342">
        <f t="shared" si="0"/>
        <v>42.766343277796182</v>
      </c>
      <c r="Y8" s="342">
        <f t="shared" si="0"/>
        <v>42.766343277796182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171.06537311118473</v>
      </c>
      <c r="C9" s="343">
        <f t="shared" si="1"/>
        <v>317.61888439325895</v>
      </c>
      <c r="D9" s="343">
        <f t="shared" si="1"/>
        <v>280.91543039517728</v>
      </c>
      <c r="E9" s="343">
        <f t="shared" si="1"/>
        <v>350.07994240885199</v>
      </c>
      <c r="F9" s="343">
        <f t="shared" si="1"/>
        <v>361.69249506389622</v>
      </c>
      <c r="G9" s="343">
        <f t="shared" si="1"/>
        <v>270.37537959383121</v>
      </c>
      <c r="H9" s="343">
        <f t="shared" si="1"/>
        <v>237.66770924857809</v>
      </c>
      <c r="I9" s="343">
        <f t="shared" si="1"/>
        <v>196.81179663622441</v>
      </c>
      <c r="J9" s="343">
        <f t="shared" si="1"/>
        <v>179.56081302314487</v>
      </c>
      <c r="K9" s="343">
        <f t="shared" si="1"/>
        <v>193.02884402051387</v>
      </c>
      <c r="L9" s="343">
        <f t="shared" si="1"/>
        <v>185.55997087709869</v>
      </c>
      <c r="M9" s="343">
        <f t="shared" si="1"/>
        <v>141.79898627774412</v>
      </c>
      <c r="N9" s="343">
        <f t="shared" si="1"/>
        <v>184.35785394034298</v>
      </c>
      <c r="O9" s="343">
        <f t="shared" si="1"/>
        <v>201.33481181254342</v>
      </c>
      <c r="P9" s="343">
        <f t="shared" si="1"/>
        <v>79.802051424898366</v>
      </c>
      <c r="Q9" s="343">
        <f t="shared" si="1"/>
        <v>52.225580471744252</v>
      </c>
      <c r="R9" s="343">
        <f t="shared" si="1"/>
        <v>20.690156468151201</v>
      </c>
      <c r="S9" s="343">
        <f t="shared" si="1"/>
        <v>28.290408466469444</v>
      </c>
      <c r="T9" s="343">
        <f t="shared" si="1"/>
        <v>47.500161228887976</v>
      </c>
      <c r="U9" s="343">
        <f t="shared" si="1"/>
        <v>42.1264906468856</v>
      </c>
      <c r="V9" s="343">
        <f t="shared" si="1"/>
        <v>29.671835111287862</v>
      </c>
      <c r="W9" s="343">
        <f t="shared" si="1"/>
        <v>64.070823940085575</v>
      </c>
      <c r="X9" s="343">
        <f t="shared" si="1"/>
        <v>130.16098388249105</v>
      </c>
      <c r="Y9" s="343">
        <f t="shared" si="1"/>
        <v>157.48413068073785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84.962252794496976</v>
      </c>
      <c r="C12" s="210">
        <v>58.808512467755797</v>
      </c>
      <c r="D12" s="210">
        <v>60.996216680997406</v>
      </c>
      <c r="E12" s="210">
        <v>57.717024935511589</v>
      </c>
      <c r="F12" s="210">
        <v>54.657437661220982</v>
      </c>
      <c r="G12" s="210">
        <v>60.236801375752357</v>
      </c>
      <c r="H12" s="210">
        <v>60.36104901117799</v>
      </c>
      <c r="I12" s="210">
        <v>61.751246775580398</v>
      </c>
      <c r="J12" s="210">
        <v>63.504213241616512</v>
      </c>
      <c r="K12" s="210">
        <v>68.863972484952697</v>
      </c>
      <c r="L12" s="210">
        <v>63.950902837489238</v>
      </c>
      <c r="M12" s="210">
        <v>65.751848667239898</v>
      </c>
      <c r="N12" s="210">
        <v>63.186672398968177</v>
      </c>
      <c r="O12" s="210">
        <v>53.92897678417885</v>
      </c>
      <c r="P12" s="210">
        <v>66.962596732588125</v>
      </c>
      <c r="Q12" s="210">
        <v>71.080997420464314</v>
      </c>
      <c r="R12" s="210">
        <v>72.471023215821162</v>
      </c>
      <c r="S12" s="210">
        <v>61.455116079105757</v>
      </c>
      <c r="T12" s="210">
        <v>74.384092863284607</v>
      </c>
      <c r="U12" s="210">
        <v>72.015649183147019</v>
      </c>
      <c r="V12" s="210">
        <v>76.067411865864145</v>
      </c>
      <c r="W12" s="210">
        <v>96.937059329320704</v>
      </c>
      <c r="X12" s="210">
        <v>73.08409286328461</v>
      </c>
      <c r="Y12" s="210">
        <v>64.715133276010306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3.0883061049011178</v>
      </c>
      <c r="C14" s="204">
        <f t="shared" si="2"/>
        <v>0</v>
      </c>
      <c r="D14" s="204">
        <f t="shared" si="2"/>
        <v>1.07944969905417</v>
      </c>
      <c r="E14" s="204">
        <f t="shared" si="2"/>
        <v>1.029406706792777</v>
      </c>
      <c r="F14" s="204">
        <f t="shared" si="2"/>
        <v>1.029406706792777</v>
      </c>
      <c r="G14" s="204">
        <f t="shared" si="2"/>
        <v>1.029406706792777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1.031814273430782</v>
      </c>
      <c r="N14" s="204">
        <f t="shared" si="2"/>
        <v>0</v>
      </c>
      <c r="O14" s="204">
        <f t="shared" si="2"/>
        <v>0</v>
      </c>
      <c r="P14" s="204">
        <f t="shared" si="2"/>
        <v>1.07944969905417</v>
      </c>
      <c r="Q14" s="204">
        <f t="shared" si="2"/>
        <v>0</v>
      </c>
      <c r="R14" s="204">
        <f t="shared" si="2"/>
        <v>9.3895098882201211E-2</v>
      </c>
      <c r="S14" s="204">
        <f t="shared" si="2"/>
        <v>0</v>
      </c>
      <c r="T14" s="204">
        <f t="shared" si="2"/>
        <v>5.7179707652622529E-2</v>
      </c>
      <c r="U14" s="204">
        <f t="shared" si="2"/>
        <v>0.19105760963026661</v>
      </c>
      <c r="V14" s="204">
        <f t="shared" si="2"/>
        <v>0.22863284608770418</v>
      </c>
      <c r="W14" s="204">
        <f t="shared" si="2"/>
        <v>0.21633705932932068</v>
      </c>
      <c r="X14" s="204">
        <f t="shared" si="2"/>
        <v>0.4292347377472055</v>
      </c>
      <c r="Y14" s="204">
        <f t="shared" si="2"/>
        <v>0.62992261392949256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1.07944969905417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1.07944969905417</v>
      </c>
      <c r="Q16" s="204">
        <v>0</v>
      </c>
      <c r="R16" s="204">
        <v>9.3895098882201211E-2</v>
      </c>
      <c r="S16" s="204">
        <v>0</v>
      </c>
      <c r="T16" s="204">
        <v>5.7179707652622529E-2</v>
      </c>
      <c r="U16" s="204">
        <v>0.19105760963026661</v>
      </c>
      <c r="V16" s="204">
        <v>0.13387790197764399</v>
      </c>
      <c r="W16" s="204">
        <v>6.3714531384350806E-2</v>
      </c>
      <c r="X16" s="204">
        <v>3.7747205503009452E-2</v>
      </c>
      <c r="Y16" s="204">
        <v>5.1848667239896812E-2</v>
      </c>
      <c r="DA16" s="71" t="s">
        <v>2874</v>
      </c>
    </row>
    <row r="17" spans="1:105" ht="12" customHeight="1" x14ac:dyDescent="0.25">
      <c r="A17" s="18" t="s">
        <v>71</v>
      </c>
      <c r="B17" s="204">
        <v>3.0883061049011178</v>
      </c>
      <c r="C17" s="204">
        <v>0</v>
      </c>
      <c r="D17" s="204">
        <v>0</v>
      </c>
      <c r="E17" s="204">
        <v>1.029406706792777</v>
      </c>
      <c r="F17" s="204">
        <v>1.029406706792777</v>
      </c>
      <c r="G17" s="204">
        <v>1.029406706792777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1.031814273430782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0</v>
      </c>
      <c r="U17" s="204">
        <v>0</v>
      </c>
      <c r="V17" s="204">
        <v>9.4754944110060191E-2</v>
      </c>
      <c r="W17" s="204">
        <v>0.15262252794496989</v>
      </c>
      <c r="X17" s="204">
        <v>0.39148753224419602</v>
      </c>
      <c r="Y17" s="204">
        <v>0.57807394668959577</v>
      </c>
      <c r="DA17" s="71" t="s">
        <v>2875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34.87387300969371</v>
      </c>
      <c r="C20" s="204">
        <f t="shared" si="3"/>
        <v>15.55769448262814</v>
      </c>
      <c r="D20" s="204">
        <f t="shared" si="3"/>
        <v>16.67586857341286</v>
      </c>
      <c r="E20" s="204">
        <f t="shared" si="3"/>
        <v>16.462187876968379</v>
      </c>
      <c r="F20" s="204">
        <f t="shared" si="3"/>
        <v>15.193001057671671</v>
      </c>
      <c r="G20" s="204">
        <f t="shared" si="3"/>
        <v>16.181224357947819</v>
      </c>
      <c r="H20" s="204">
        <f t="shared" si="3"/>
        <v>15.042138870698651</v>
      </c>
      <c r="I20" s="204">
        <f t="shared" si="3"/>
        <v>12.549658541125281</v>
      </c>
      <c r="J20" s="204">
        <f t="shared" si="3"/>
        <v>13.75339800150436</v>
      </c>
      <c r="K20" s="204">
        <f t="shared" si="3"/>
        <v>21.103109632483829</v>
      </c>
      <c r="L20" s="204">
        <f t="shared" si="3"/>
        <v>20.051267179203339</v>
      </c>
      <c r="M20" s="204">
        <f t="shared" si="3"/>
        <v>23.012778170836619</v>
      </c>
      <c r="N20" s="204">
        <f t="shared" si="3"/>
        <v>22.104061443856459</v>
      </c>
      <c r="O20" s="204">
        <f t="shared" si="3"/>
        <v>19.259317163561342</v>
      </c>
      <c r="P20" s="204">
        <f t="shared" si="3"/>
        <v>24.20452722550904</v>
      </c>
      <c r="Q20" s="204">
        <f t="shared" si="3"/>
        <v>22.79085909865702</v>
      </c>
      <c r="R20" s="204">
        <f t="shared" si="3"/>
        <v>22.456696804088281</v>
      </c>
      <c r="S20" s="204">
        <f t="shared" si="3"/>
        <v>23.23892227172891</v>
      </c>
      <c r="T20" s="204">
        <f t="shared" si="3"/>
        <v>25.587928855805501</v>
      </c>
      <c r="U20" s="204">
        <f t="shared" si="3"/>
        <v>21.736991197543141</v>
      </c>
      <c r="V20" s="204">
        <f t="shared" si="3"/>
        <v>17.686251650425849</v>
      </c>
      <c r="W20" s="204">
        <f t="shared" si="3"/>
        <v>24.959318645328938</v>
      </c>
      <c r="X20" s="204">
        <f t="shared" si="3"/>
        <v>18.236965151957161</v>
      </c>
      <c r="Y20" s="204">
        <f t="shared" si="3"/>
        <v>16.22881524075482</v>
      </c>
      <c r="DA20" s="71"/>
    </row>
    <row r="21" spans="1:105" ht="12" customHeight="1" x14ac:dyDescent="0.25">
      <c r="A21" s="18" t="s">
        <v>73</v>
      </c>
      <c r="B21" s="204">
        <v>34.87387300969371</v>
      </c>
      <c r="C21" s="204">
        <v>15.55769448262814</v>
      </c>
      <c r="D21" s="204">
        <v>16.67586857341286</v>
      </c>
      <c r="E21" s="204">
        <v>16.462187876968379</v>
      </c>
      <c r="F21" s="204">
        <v>15.193001057671671</v>
      </c>
      <c r="G21" s="204">
        <v>16.181224357947819</v>
      </c>
      <c r="H21" s="204">
        <v>15.042138870698651</v>
      </c>
      <c r="I21" s="204">
        <v>12.549658541125281</v>
      </c>
      <c r="J21" s="204">
        <v>13.75339800150436</v>
      </c>
      <c r="K21" s="204">
        <v>21.103109632483829</v>
      </c>
      <c r="L21" s="204">
        <v>20.051267179203339</v>
      </c>
      <c r="M21" s="204">
        <v>23.012778170836619</v>
      </c>
      <c r="N21" s="204">
        <v>22.104061443856459</v>
      </c>
      <c r="O21" s="204">
        <v>19.259317163561342</v>
      </c>
      <c r="P21" s="204">
        <v>24.20452722550904</v>
      </c>
      <c r="Q21" s="204">
        <v>22.79085909865702</v>
      </c>
      <c r="R21" s="204">
        <v>22.456696804088281</v>
      </c>
      <c r="S21" s="204">
        <v>23.23892227172891</v>
      </c>
      <c r="T21" s="204">
        <v>25.587928855805501</v>
      </c>
      <c r="U21" s="204">
        <v>21.736991197543141</v>
      </c>
      <c r="V21" s="204">
        <v>17.686251650425849</v>
      </c>
      <c r="W21" s="204">
        <v>24.959318645328938</v>
      </c>
      <c r="X21" s="204">
        <v>18.236965151957161</v>
      </c>
      <c r="Y21" s="204">
        <v>16.22881524075482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21.414863017821329</v>
      </c>
      <c r="C23" s="204">
        <f t="shared" si="4"/>
        <v>21.238780151937636</v>
      </c>
      <c r="D23" s="204">
        <f t="shared" si="4"/>
        <v>21.023443550404846</v>
      </c>
      <c r="E23" s="204">
        <f t="shared" si="4"/>
        <v>20.878912724923271</v>
      </c>
      <c r="F23" s="204">
        <f t="shared" si="4"/>
        <v>20.688770223497723</v>
      </c>
      <c r="G23" s="204">
        <f t="shared" si="4"/>
        <v>22.050761884528534</v>
      </c>
      <c r="H23" s="204">
        <f t="shared" si="4"/>
        <v>22.647628971089834</v>
      </c>
      <c r="I23" s="204">
        <f t="shared" si="4"/>
        <v>23.243806635143002</v>
      </c>
      <c r="J23" s="204">
        <f t="shared" si="4"/>
        <v>23.172053417240264</v>
      </c>
      <c r="K23" s="204">
        <f t="shared" si="4"/>
        <v>22.935239464678677</v>
      </c>
      <c r="L23" s="204">
        <f t="shared" si="4"/>
        <v>21.524571169893814</v>
      </c>
      <c r="M23" s="204">
        <f t="shared" si="4"/>
        <v>21.314564907409306</v>
      </c>
      <c r="N23" s="204">
        <f t="shared" si="4"/>
        <v>20.054580000683522</v>
      </c>
      <c r="O23" s="204">
        <f t="shared" si="4"/>
        <v>19.058653601700911</v>
      </c>
      <c r="P23" s="204">
        <f t="shared" si="4"/>
        <v>23.999256093493539</v>
      </c>
      <c r="Q23" s="204">
        <f t="shared" si="4"/>
        <v>29.122898424988719</v>
      </c>
      <c r="R23" s="204">
        <f t="shared" si="4"/>
        <v>32.966519017063916</v>
      </c>
      <c r="S23" s="204">
        <f t="shared" si="4"/>
        <v>23.190828373155011</v>
      </c>
      <c r="T23" s="204">
        <f t="shared" si="4"/>
        <v>34.123077163111091</v>
      </c>
      <c r="U23" s="204">
        <f t="shared" si="4"/>
        <v>33.814513531605606</v>
      </c>
      <c r="V23" s="204">
        <f t="shared" si="4"/>
        <v>37.741607334956775</v>
      </c>
      <c r="W23" s="204">
        <f t="shared" si="4"/>
        <v>37.928127614344305</v>
      </c>
      <c r="X23" s="204">
        <f t="shared" si="4"/>
        <v>29.961659095678257</v>
      </c>
      <c r="Y23" s="204">
        <f t="shared" si="4"/>
        <v>21.228966358557305</v>
      </c>
      <c r="DA23" s="71"/>
    </row>
    <row r="24" spans="1:105" ht="12" customHeight="1" x14ac:dyDescent="0.25">
      <c r="A24" s="18" t="s">
        <v>38</v>
      </c>
      <c r="B24" s="204">
        <v>21.400601891659502</v>
      </c>
      <c r="C24" s="204">
        <v>21.23336199484093</v>
      </c>
      <c r="D24" s="204">
        <v>21.018400687876181</v>
      </c>
      <c r="E24" s="204">
        <v>20.875150472914871</v>
      </c>
      <c r="F24" s="204">
        <v>20.684092863284611</v>
      </c>
      <c r="G24" s="204">
        <v>22.045485812553739</v>
      </c>
      <c r="H24" s="204">
        <v>22.642562338779019</v>
      </c>
      <c r="I24" s="204">
        <v>23.239724849527089</v>
      </c>
      <c r="J24" s="204">
        <v>23.168013757523649</v>
      </c>
      <c r="K24" s="204">
        <v>22.929234737747201</v>
      </c>
      <c r="L24" s="204">
        <v>21.520034393809109</v>
      </c>
      <c r="M24" s="204">
        <v>21.30507308684437</v>
      </c>
      <c r="N24" s="204">
        <v>20.039208942390371</v>
      </c>
      <c r="O24" s="204">
        <v>19.036027515047291</v>
      </c>
      <c r="P24" s="204">
        <v>23.95623387790198</v>
      </c>
      <c r="Q24" s="204">
        <v>29.070163370593288</v>
      </c>
      <c r="R24" s="204">
        <v>32.915133276010323</v>
      </c>
      <c r="S24" s="204">
        <v>23.12914875322442</v>
      </c>
      <c r="T24" s="204">
        <v>34.048409286328457</v>
      </c>
      <c r="U24" s="204">
        <v>33.733533963886501</v>
      </c>
      <c r="V24" s="204">
        <v>37.646173688736027</v>
      </c>
      <c r="W24" s="204">
        <v>37.769475494410997</v>
      </c>
      <c r="X24" s="204">
        <v>29.8006018916595</v>
      </c>
      <c r="Y24" s="204">
        <v>21.045829750644881</v>
      </c>
      <c r="DA24" s="71" t="s">
        <v>2880</v>
      </c>
    </row>
    <row r="25" spans="1:105" ht="12" customHeight="1" x14ac:dyDescent="0.25">
      <c r="A25" s="18" t="s">
        <v>74</v>
      </c>
      <c r="B25" s="204">
        <v>1.426112616182719E-2</v>
      </c>
      <c r="C25" s="204">
        <v>5.4181570967054308E-3</v>
      </c>
      <c r="D25" s="204">
        <v>5.0428625286666716E-3</v>
      </c>
      <c r="E25" s="204">
        <v>3.7622520083987429E-3</v>
      </c>
      <c r="F25" s="204">
        <v>4.6773602131119883E-3</v>
      </c>
      <c r="G25" s="204">
        <v>5.2760719747943401E-3</v>
      </c>
      <c r="H25" s="204">
        <v>5.0666323108135456E-3</v>
      </c>
      <c r="I25" s="204">
        <v>4.0817856159116204E-3</v>
      </c>
      <c r="J25" s="204">
        <v>4.0396597166158831E-3</v>
      </c>
      <c r="K25" s="204">
        <v>6.0047269314758064E-3</v>
      </c>
      <c r="L25" s="204">
        <v>4.5367760847067297E-3</v>
      </c>
      <c r="M25" s="204">
        <v>9.4918205649353379E-3</v>
      </c>
      <c r="N25" s="204">
        <v>1.5371058293153061E-2</v>
      </c>
      <c r="O25" s="204">
        <v>2.2626086653619291E-2</v>
      </c>
      <c r="P25" s="204">
        <v>4.30222155915592E-2</v>
      </c>
      <c r="Q25" s="204">
        <v>5.2735054395432197E-2</v>
      </c>
      <c r="R25" s="204">
        <v>5.1385741053591727E-2</v>
      </c>
      <c r="S25" s="204">
        <v>6.1679619930591803E-2</v>
      </c>
      <c r="T25" s="204">
        <v>7.4667876782633202E-2</v>
      </c>
      <c r="U25" s="204">
        <v>8.0979567719107304E-2</v>
      </c>
      <c r="V25" s="204">
        <v>9.5433646220746751E-2</v>
      </c>
      <c r="W25" s="204">
        <v>0.15865211993330899</v>
      </c>
      <c r="X25" s="204">
        <v>0.1610572040187577</v>
      </c>
      <c r="Y25" s="204">
        <v>0.18313660791242259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2885</v>
      </c>
    </row>
    <row r="30" spans="1:105" ht="12" customHeight="1" x14ac:dyDescent="0.25">
      <c r="A30" s="14" t="s">
        <v>39</v>
      </c>
      <c r="B30" s="204">
        <v>0.90765262252794487</v>
      </c>
      <c r="C30" s="204">
        <v>0</v>
      </c>
      <c r="D30" s="204">
        <v>0.1194325021496131</v>
      </c>
      <c r="E30" s="204">
        <v>0</v>
      </c>
      <c r="F30" s="204">
        <v>0.1194325021496131</v>
      </c>
      <c r="G30" s="204">
        <v>0.16715391229578669</v>
      </c>
      <c r="H30" s="204">
        <v>0.14333619948409279</v>
      </c>
      <c r="I30" s="204">
        <v>2.0540842648323299</v>
      </c>
      <c r="J30" s="204">
        <v>1.8152192605331039</v>
      </c>
      <c r="K30" s="204">
        <v>0.40601891659501288</v>
      </c>
      <c r="L30" s="204">
        <v>1.4808254514187451</v>
      </c>
      <c r="M30" s="204">
        <v>1.218142734307825</v>
      </c>
      <c r="N30" s="204">
        <v>0.47773000859845233</v>
      </c>
      <c r="O30" s="204">
        <v>0.90765262252794487</v>
      </c>
      <c r="P30" s="204">
        <v>0.74041272570937233</v>
      </c>
      <c r="Q30" s="204">
        <v>1.461736887360275E-3</v>
      </c>
      <c r="R30" s="204">
        <v>0.57704213241616509</v>
      </c>
      <c r="S30" s="204">
        <v>0</v>
      </c>
      <c r="T30" s="204">
        <v>0</v>
      </c>
      <c r="U30" s="204">
        <v>0</v>
      </c>
      <c r="V30" s="204">
        <v>0</v>
      </c>
      <c r="W30" s="204">
        <v>0.31092003439380911</v>
      </c>
      <c r="X30" s="204">
        <v>0.22338779019776439</v>
      </c>
      <c r="Y30" s="204">
        <v>0.1631986242476354</v>
      </c>
      <c r="DA30" s="71" t="s">
        <v>2886</v>
      </c>
    </row>
    <row r="31" spans="1:105" ht="12" customHeight="1" x14ac:dyDescent="0.25">
      <c r="A31" s="21" t="s">
        <v>40</v>
      </c>
      <c r="B31" s="207">
        <v>24.677558039552881</v>
      </c>
      <c r="C31" s="207">
        <v>22.012037833190021</v>
      </c>
      <c r="D31" s="207">
        <v>22.098022355975921</v>
      </c>
      <c r="E31" s="207">
        <v>19.346517626827168</v>
      </c>
      <c r="F31" s="207">
        <v>17.626827171109198</v>
      </c>
      <c r="G31" s="207">
        <v>20.80825451418745</v>
      </c>
      <c r="H31" s="207">
        <v>22.52794496990542</v>
      </c>
      <c r="I31" s="207">
        <v>23.903697334479791</v>
      </c>
      <c r="J31" s="207">
        <v>24.763542562338781</v>
      </c>
      <c r="K31" s="207">
        <v>24.419604471195179</v>
      </c>
      <c r="L31" s="207">
        <v>20.894239036973339</v>
      </c>
      <c r="M31" s="207">
        <v>19.174548581255369</v>
      </c>
      <c r="N31" s="207">
        <v>20.550300945829751</v>
      </c>
      <c r="O31" s="207">
        <v>14.70335339638865</v>
      </c>
      <c r="P31" s="207">
        <v>16.938950988822011</v>
      </c>
      <c r="Q31" s="207">
        <v>19.165778159931211</v>
      </c>
      <c r="R31" s="207">
        <v>16.37687016337059</v>
      </c>
      <c r="S31" s="207">
        <v>15.02536543422184</v>
      </c>
      <c r="T31" s="207">
        <v>14.615907136715389</v>
      </c>
      <c r="U31" s="207">
        <v>16.273086844368009</v>
      </c>
      <c r="V31" s="207">
        <v>20.410920034393811</v>
      </c>
      <c r="W31" s="207">
        <v>33.522355975924327</v>
      </c>
      <c r="X31" s="207">
        <v>24.23284608770421</v>
      </c>
      <c r="Y31" s="207">
        <v>26.46423043852106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91.49279050198308</v>
      </c>
      <c r="C33" s="203">
        <f>WWP_emi!C5</f>
        <v>36.541831901419897</v>
      </c>
      <c r="D33" s="203">
        <f>WWP_emi!D5</f>
        <v>42.01996003131822</v>
      </c>
      <c r="E33" s="203">
        <f>WWP_emi!E5</f>
        <v>41.859952002788539</v>
      </c>
      <c r="F33" s="203">
        <f>WWP_emi!F5</f>
        <v>38.878892601176688</v>
      </c>
      <c r="G33" s="203">
        <f>WWP_emi!G5</f>
        <v>41.200026350477913</v>
      </c>
      <c r="H33" s="203">
        <f>WWP_emi!H5</f>
        <v>35.330897560987381</v>
      </c>
      <c r="I33" s="203">
        <f>WWP_emi!I5</f>
        <v>29.47657272382494</v>
      </c>
      <c r="J33" s="203">
        <f>WWP_emi!J5</f>
        <v>32.303909708996407</v>
      </c>
      <c r="K33" s="203">
        <f>WWP_emi!K5</f>
        <v>49.566874169220583</v>
      </c>
      <c r="L33" s="203">
        <f>WWP_emi!L5</f>
        <v>47.096312084619079</v>
      </c>
      <c r="M33" s="203">
        <f>WWP_emi!M5</f>
        <v>57.253413701804703</v>
      </c>
      <c r="N33" s="203">
        <f>WWP_emi!N5</f>
        <v>51.917904578948217</v>
      </c>
      <c r="O33" s="203">
        <f>WWP_emi!O5</f>
        <v>45.236184005889463</v>
      </c>
      <c r="P33" s="203">
        <f>WWP_emi!P5</f>
        <v>59.703234322903903</v>
      </c>
      <c r="Q33" s="203">
        <f>WWP_emi!Q5</f>
        <v>53.531051337824557</v>
      </c>
      <c r="R33" s="203">
        <f>WWP_emi!R5</f>
        <v>52.994231398177277</v>
      </c>
      <c r="S33" s="203">
        <f>WWP_emi!S5</f>
        <v>54.583459788303202</v>
      </c>
      <c r="T33" s="203">
        <f>WWP_emi!T5</f>
        <v>60.251855638430101</v>
      </c>
      <c r="U33" s="203">
        <f>WWP_emi!U5</f>
        <v>51.560481411555223</v>
      </c>
      <c r="V33" s="203">
        <f>WWP_emi!V5</f>
        <v>42.189033547420713</v>
      </c>
      <c r="W33" s="203">
        <f>WWP_emi!W5</f>
        <v>59.26614240633949</v>
      </c>
      <c r="X33" s="203">
        <f>WWP_emi!X5</f>
        <v>44.149170437440503</v>
      </c>
      <c r="Y33" s="203">
        <f>WWP_emi!Y5</f>
        <v>40.048561808185028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56.953969149906186</v>
      </c>
      <c r="C35" s="284">
        <f t="shared" si="5"/>
        <v>35.977218921419009</v>
      </c>
      <c r="D35" s="284">
        <f t="shared" si="5"/>
        <v>45.42452772809002</v>
      </c>
      <c r="E35" s="284">
        <f t="shared" si="5"/>
        <v>41.201324514875161</v>
      </c>
      <c r="F35" s="284">
        <f t="shared" si="5"/>
        <v>39.253606873961211</v>
      </c>
      <c r="G35" s="284">
        <f t="shared" si="5"/>
        <v>45.135706182228205</v>
      </c>
      <c r="H35" s="284">
        <f t="shared" si="5"/>
        <v>46.220325475308101</v>
      </c>
      <c r="I35" s="284">
        <f t="shared" si="5"/>
        <v>44.880145264254473</v>
      </c>
      <c r="J35" s="284">
        <f t="shared" si="5"/>
        <v>43.478367595332024</v>
      </c>
      <c r="K35" s="284">
        <f t="shared" si="5"/>
        <v>53.845277589083146</v>
      </c>
      <c r="L35" s="284">
        <f t="shared" si="5"/>
        <v>61.309017889301138</v>
      </c>
      <c r="M35" s="284">
        <f t="shared" si="5"/>
        <v>59.920684991105155</v>
      </c>
      <c r="N35" s="284">
        <f t="shared" si="5"/>
        <v>65.44697812565424</v>
      </c>
      <c r="O35" s="284">
        <f t="shared" si="5"/>
        <v>64.432773168598928</v>
      </c>
      <c r="P35" s="284">
        <f t="shared" si="5"/>
        <v>76.725973574752302</v>
      </c>
      <c r="Q35" s="284">
        <f t="shared" si="5"/>
        <v>72.015365095821963</v>
      </c>
      <c r="R35" s="284">
        <f t="shared" si="5"/>
        <v>65.230921694657326</v>
      </c>
      <c r="S35" s="284">
        <f t="shared" si="5"/>
        <v>50.899734073088588</v>
      </c>
      <c r="T35" s="284">
        <f t="shared" si="5"/>
        <v>57.357921276534654</v>
      </c>
      <c r="U35" s="284">
        <f t="shared" si="5"/>
        <v>51.402625066136515</v>
      </c>
      <c r="V35" s="284">
        <f t="shared" si="5"/>
        <v>53.37723702072627</v>
      </c>
      <c r="W35" s="284">
        <f t="shared" si="5"/>
        <v>62.311911987396904</v>
      </c>
      <c r="X35" s="284">
        <f t="shared" si="5"/>
        <v>45.730479517268513</v>
      </c>
      <c r="Y35" s="284">
        <f t="shared" si="5"/>
        <v>43.287714565893182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124.16635121602803</v>
      </c>
      <c r="C36" s="344">
        <f t="shared" si="6"/>
        <v>118.81908485023359</v>
      </c>
      <c r="D36" s="344">
        <f t="shared" si="6"/>
        <v>124.76757653104978</v>
      </c>
      <c r="E36" s="344">
        <f t="shared" si="6"/>
        <v>137.51505167952956</v>
      </c>
      <c r="F36" s="344">
        <f t="shared" si="6"/>
        <v>149.60895259320571</v>
      </c>
      <c r="G36" s="344">
        <f t="shared" si="6"/>
        <v>145.53955666894089</v>
      </c>
      <c r="H36" s="344">
        <f t="shared" si="6"/>
        <v>135.15873100424491</v>
      </c>
      <c r="I36" s="344">
        <f t="shared" si="6"/>
        <v>138.86565895518805</v>
      </c>
      <c r="J36" s="344">
        <f t="shared" si="6"/>
        <v>151.50062581690804</v>
      </c>
      <c r="K36" s="344">
        <f t="shared" si="6"/>
        <v>169.74113620264799</v>
      </c>
      <c r="L36" s="344">
        <f t="shared" si="6"/>
        <v>172.65246391315134</v>
      </c>
      <c r="M36" s="344">
        <f t="shared" si="6"/>
        <v>177.03919286140345</v>
      </c>
      <c r="N36" s="344">
        <f t="shared" si="6"/>
        <v>192.15121550228392</v>
      </c>
      <c r="O36" s="344">
        <f t="shared" si="6"/>
        <v>200.40871792545514</v>
      </c>
      <c r="P36" s="344">
        <f t="shared" si="6"/>
        <v>192.49793257338942</v>
      </c>
      <c r="Q36" s="344">
        <f t="shared" si="6"/>
        <v>189.32826560729592</v>
      </c>
      <c r="R36" s="344">
        <f t="shared" si="6"/>
        <v>198.98309626481171</v>
      </c>
      <c r="S36" s="344">
        <f t="shared" si="6"/>
        <v>195.81649866469533</v>
      </c>
      <c r="T36" s="344">
        <f t="shared" si="6"/>
        <v>195.66354361426687</v>
      </c>
      <c r="U36" s="344">
        <f t="shared" si="6"/>
        <v>186.79312230126803</v>
      </c>
      <c r="V36" s="344">
        <f t="shared" si="6"/>
        <v>191.12818539845691</v>
      </c>
      <c r="W36" s="344">
        <f t="shared" si="6"/>
        <v>167.87837833336218</v>
      </c>
      <c r="X36" s="344">
        <f t="shared" si="6"/>
        <v>155.97334992040174</v>
      </c>
      <c r="Y36" s="344">
        <f t="shared" si="6"/>
        <v>162.40565192708951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55.917851621923695</v>
      </c>
      <c r="C37" s="344">
        <f>IF(WWP_ued!C$5=0,"",WWP_ued!C$5/C$5*1000)</f>
        <v>53.198464994831134</v>
      </c>
      <c r="D37" s="344">
        <f>IF(WWP_ued!D$5=0,"",WWP_ued!D$5/D$5*1000)</f>
        <v>55.901683567495098</v>
      </c>
      <c r="E37" s="344">
        <f>IF(WWP_ued!E$5=0,"",WWP_ued!E$5/E$5*1000)</f>
        <v>61.220729142452001</v>
      </c>
      <c r="F37" s="344">
        <f>IF(WWP_ued!F$5=0,"",WWP_ued!F$5/F$5*1000)</f>
        <v>66.337609488206979</v>
      </c>
      <c r="G37" s="344">
        <f>IF(WWP_ued!G$5=0,"",WWP_ued!G$5/G$5*1000)</f>
        <v>64.831098936423089</v>
      </c>
      <c r="H37" s="344">
        <f>IF(WWP_ued!H$5=0,"",WWP_ued!H$5/H$5*1000)</f>
        <v>60.382143394583764</v>
      </c>
      <c r="I37" s="344">
        <f>IF(WWP_ued!I$5=0,"",WWP_ued!I$5/I$5*1000)</f>
        <v>62.169825568465491</v>
      </c>
      <c r="J37" s="344">
        <f>IF(WWP_ued!J$5=0,"",WWP_ued!J$5/J$5*1000)</f>
        <v>67.956976596351126</v>
      </c>
      <c r="K37" s="344">
        <f>IF(WWP_ued!K$5=0,"",WWP_ued!K$5/K$5*1000)</f>
        <v>76.153522005998937</v>
      </c>
      <c r="L37" s="344">
        <f>IF(WWP_ued!L$5=0,"",WWP_ued!L$5/L$5*1000)</f>
        <v>77.196223223876089</v>
      </c>
      <c r="M37" s="344">
        <f>IF(WWP_ued!M$5=0,"",WWP_ued!M$5/M$5*1000)</f>
        <v>78.941073744169543</v>
      </c>
      <c r="N37" s="344">
        <f>IF(WWP_ued!N$5=0,"",WWP_ued!N$5/N$5*1000)</f>
        <v>86.141583795952528</v>
      </c>
      <c r="O37" s="344">
        <f>IF(WWP_ued!O$5=0,"",WWP_ued!O$5/O$5*1000)</f>
        <v>88.872877540318328</v>
      </c>
      <c r="P37" s="344">
        <f>IF(WWP_ued!P$5=0,"",WWP_ued!P$5/P$5*1000)</f>
        <v>85.098672847216349</v>
      </c>
      <c r="Q37" s="344">
        <f>IF(WWP_ued!Q$5=0,"",WWP_ued!Q$5/Q$5*1000)</f>
        <v>83.178682212074079</v>
      </c>
      <c r="R37" s="344">
        <f>IF(WWP_ued!R$5=0,"",WWP_ued!R$5/R$5*1000)</f>
        <v>86.430726787315976</v>
      </c>
      <c r="S37" s="344">
        <f>IF(WWP_ued!S$5=0,"",WWP_ued!S$5/S$5*1000)</f>
        <v>86.274696649048153</v>
      </c>
      <c r="T37" s="344">
        <f>IF(WWP_ued!T$5=0,"",WWP_ued!T$5/T$5*1000)</f>
        <v>84.72377203584935</v>
      </c>
      <c r="U37" s="344">
        <f>IF(WWP_ued!U$5=0,"",WWP_ued!U$5/U$5*1000)</f>
        <v>80.939530937585147</v>
      </c>
      <c r="V37" s="344">
        <f>IF(WWP_ued!V$5=0,"",WWP_ued!V$5/V$5*1000)</f>
        <v>82.819635240099643</v>
      </c>
      <c r="W37" s="344">
        <f>IF(WWP_ued!W$5=0,"",WWP_ued!W$5/W$5*1000)</f>
        <v>74.58771196907918</v>
      </c>
      <c r="X37" s="344">
        <f>IF(WWP_ued!X$5=0,"",WWP_ued!X$5/X$5*1000)</f>
        <v>68.978212016434242</v>
      </c>
      <c r="Y37" s="344">
        <f>IF(WWP_ued!Y$5=0,"",WWP_ued!Y$5/Y$5*1000)</f>
        <v>73.36580075170464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1.0768639895093399</v>
      </c>
      <c r="C38" s="345">
        <f t="shared" si="7"/>
        <v>0.62136977060005505</v>
      </c>
      <c r="D38" s="345">
        <f t="shared" si="7"/>
        <v>0.68889453014893309</v>
      </c>
      <c r="E38" s="345">
        <f t="shared" si="7"/>
        <v>0.72526177587218876</v>
      </c>
      <c r="F38" s="345">
        <f t="shared" si="7"/>
        <v>0.71131934215717829</v>
      </c>
      <c r="G38" s="345">
        <f t="shared" si="7"/>
        <v>0.68396769764508969</v>
      </c>
      <c r="H38" s="345">
        <f t="shared" si="7"/>
        <v>0.58532610250767203</v>
      </c>
      <c r="I38" s="345">
        <f t="shared" si="7"/>
        <v>0.4773437665307429</v>
      </c>
      <c r="J38" s="345">
        <f t="shared" si="7"/>
        <v>0.50868923587933745</v>
      </c>
      <c r="K38" s="345">
        <f t="shared" si="7"/>
        <v>0.7197794780144483</v>
      </c>
      <c r="L38" s="345">
        <f t="shared" si="7"/>
        <v>0.73644483494313273</v>
      </c>
      <c r="M38" s="345">
        <f t="shared" si="7"/>
        <v>0.87074987034289364</v>
      </c>
      <c r="N38" s="345">
        <f t="shared" si="7"/>
        <v>0.82165910322247049</v>
      </c>
      <c r="O38" s="345">
        <f t="shared" si="7"/>
        <v>0.83881035212150379</v>
      </c>
      <c r="P38" s="345">
        <f t="shared" si="7"/>
        <v>0.89159078703781258</v>
      </c>
      <c r="Q38" s="345">
        <f t="shared" si="7"/>
        <v>0.75309932725300921</v>
      </c>
      <c r="R38" s="345">
        <f t="shared" si="7"/>
        <v>0.73124718055047544</v>
      </c>
      <c r="S38" s="345">
        <f t="shared" si="7"/>
        <v>0.88818414593900896</v>
      </c>
      <c r="T38" s="345">
        <f t="shared" si="7"/>
        <v>0.8100099539987794</v>
      </c>
      <c r="U38" s="345">
        <f t="shared" si="7"/>
        <v>0.71596218316978411</v>
      </c>
      <c r="V38" s="345">
        <f t="shared" si="7"/>
        <v>0.55462690937633141</v>
      </c>
      <c r="W38" s="345">
        <f t="shared" si="7"/>
        <v>0.61138787184575927</v>
      </c>
      <c r="X38" s="345">
        <f t="shared" si="7"/>
        <v>0.6040872740943577</v>
      </c>
      <c r="Y38" s="345">
        <f t="shared" si="7"/>
        <v>0.61884384348522858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NL: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84.962252794497005</v>
      </c>
      <c r="C5" s="223">
        <v>58.808512467755811</v>
      </c>
      <c r="D5" s="223">
        <v>60.996216680997428</v>
      </c>
      <c r="E5" s="223">
        <v>57.717024935511581</v>
      </c>
      <c r="F5" s="223">
        <v>54.657437661220968</v>
      </c>
      <c r="G5" s="223">
        <v>60.236801375752371</v>
      </c>
      <c r="H5" s="223">
        <v>60.361049011177997</v>
      </c>
      <c r="I5" s="223">
        <v>61.751246775580412</v>
      </c>
      <c r="J5" s="223">
        <v>63.504213241616519</v>
      </c>
      <c r="K5" s="223">
        <v>68.863972484952711</v>
      </c>
      <c r="L5" s="223">
        <v>63.950902837489238</v>
      </c>
      <c r="M5" s="223">
        <v>65.75184866723994</v>
      </c>
      <c r="N5" s="223">
        <v>63.186672398968213</v>
      </c>
      <c r="O5" s="223">
        <v>53.928976784178857</v>
      </c>
      <c r="P5" s="223">
        <v>66.962596732588125</v>
      </c>
      <c r="Q5" s="223">
        <v>71.080997420464286</v>
      </c>
      <c r="R5" s="223">
        <v>72.471023215821148</v>
      </c>
      <c r="S5" s="223">
        <v>61.455116079105757</v>
      </c>
      <c r="T5" s="223">
        <v>74.384092863284579</v>
      </c>
      <c r="U5" s="223">
        <v>72.015649183147033</v>
      </c>
      <c r="V5" s="223">
        <v>76.067411865864131</v>
      </c>
      <c r="W5" s="223">
        <v>96.937059329320718</v>
      </c>
      <c r="X5" s="223">
        <v>73.08409286328461</v>
      </c>
      <c r="Y5" s="223">
        <v>64.715133276010306</v>
      </c>
      <c r="DA5" s="89" t="s">
        <v>2871</v>
      </c>
    </row>
    <row r="6" spans="1:105" ht="12" customHeight="1" x14ac:dyDescent="0.25">
      <c r="A6" s="55" t="s">
        <v>91</v>
      </c>
      <c r="B6" s="259">
        <v>1.0561132701654099</v>
      </c>
      <c r="C6" s="259">
        <v>0.92336710146834911</v>
      </c>
      <c r="D6" s="259">
        <v>0.92854755559382229</v>
      </c>
      <c r="E6" s="259">
        <v>0.81669887476306602</v>
      </c>
      <c r="F6" s="259">
        <v>0.74491461687308991</v>
      </c>
      <c r="G6" s="259">
        <v>0.87644734578574246</v>
      </c>
      <c r="H6" s="259">
        <v>0.94414639968880498</v>
      </c>
      <c r="I6" s="259">
        <v>0.99758271307683144</v>
      </c>
      <c r="J6" s="259">
        <v>1.0342430139640411</v>
      </c>
      <c r="K6" s="259">
        <v>1.0289190394167891</v>
      </c>
      <c r="L6" s="259">
        <v>0.88349433637798003</v>
      </c>
      <c r="M6" s="259">
        <v>0.81714432503320855</v>
      </c>
      <c r="N6" s="259">
        <v>0.87100128219307549</v>
      </c>
      <c r="O6" s="259">
        <v>0.62811890542583348</v>
      </c>
      <c r="P6" s="259">
        <v>0.72618521096095501</v>
      </c>
      <c r="Q6" s="259">
        <v>0.81733800981685856</v>
      </c>
      <c r="R6" s="259">
        <v>0.70320886250387904</v>
      </c>
      <c r="S6" s="259">
        <v>0.6456202962068317</v>
      </c>
      <c r="T6" s="259">
        <v>0.63231838161021914</v>
      </c>
      <c r="U6" s="259">
        <v>0.69840785781680681</v>
      </c>
      <c r="V6" s="259">
        <v>0.86491607176374852</v>
      </c>
      <c r="W6" s="259">
        <v>1.409536023257691</v>
      </c>
      <c r="X6" s="259">
        <v>1.020194338321764</v>
      </c>
      <c r="Y6" s="259">
        <v>1.107085320050194</v>
      </c>
      <c r="DA6" s="67" t="s">
        <v>2888</v>
      </c>
    </row>
    <row r="7" spans="1:105" ht="12" customHeight="1" x14ac:dyDescent="0.25">
      <c r="A7" s="173" t="s">
        <v>92</v>
      </c>
      <c r="B7" s="224">
        <v>1.147949206701532</v>
      </c>
      <c r="C7" s="224">
        <v>1.003659892900379</v>
      </c>
      <c r="D7" s="224">
        <v>1.009290821297633</v>
      </c>
      <c r="E7" s="224">
        <v>0.88771616822072397</v>
      </c>
      <c r="F7" s="224">
        <v>0.809689800949011</v>
      </c>
      <c r="G7" s="224">
        <v>0.95266015846276353</v>
      </c>
      <c r="H7" s="224">
        <v>1.0262460866182661</v>
      </c>
      <c r="I7" s="224">
        <v>1.0843290359530779</v>
      </c>
      <c r="J7" s="224">
        <v>1.124177189091349</v>
      </c>
      <c r="K7" s="224">
        <v>1.118390260235641</v>
      </c>
      <c r="L7" s="224">
        <v>0.96031993084563061</v>
      </c>
      <c r="M7" s="224">
        <v>0.88820035329696601</v>
      </c>
      <c r="N7" s="224">
        <v>0.94674052412290788</v>
      </c>
      <c r="O7" s="224">
        <v>0.68273794068025373</v>
      </c>
      <c r="P7" s="224">
        <v>0.78933175104451625</v>
      </c>
      <c r="Q7" s="224">
        <v>0.88841088023571568</v>
      </c>
      <c r="R7" s="224">
        <v>0.76435745924334675</v>
      </c>
      <c r="S7" s="224">
        <v>0.70176119152916516</v>
      </c>
      <c r="T7" s="224">
        <v>0.68730258870676031</v>
      </c>
      <c r="U7" s="224">
        <v>0.75913897588783341</v>
      </c>
      <c r="V7" s="224">
        <v>0.94012616496059609</v>
      </c>
      <c r="W7" s="224">
        <v>1.5321043731061861</v>
      </c>
      <c r="X7" s="224">
        <v>1.1089068894801779</v>
      </c>
      <c r="Y7" s="224">
        <v>1.203353608750211</v>
      </c>
      <c r="DA7" s="177" t="s">
        <v>2889</v>
      </c>
    </row>
    <row r="8" spans="1:105" ht="12" customHeight="1" x14ac:dyDescent="0.25">
      <c r="A8" s="173" t="s">
        <v>93</v>
      </c>
      <c r="B8" s="224">
        <v>2.8469140326198001</v>
      </c>
      <c r="C8" s="224">
        <v>2.4890765343929409</v>
      </c>
      <c r="D8" s="224">
        <v>2.5030412368181301</v>
      </c>
      <c r="E8" s="224">
        <v>2.201536097187395</v>
      </c>
      <c r="F8" s="224">
        <v>2.008030706353547</v>
      </c>
      <c r="G8" s="224">
        <v>2.362597192987653</v>
      </c>
      <c r="H8" s="224">
        <v>2.545090294813301</v>
      </c>
      <c r="I8" s="224">
        <v>2.689136009163632</v>
      </c>
      <c r="J8" s="224">
        <v>2.7879594289465448</v>
      </c>
      <c r="K8" s="224">
        <v>2.773607845384388</v>
      </c>
      <c r="L8" s="224">
        <v>2.381593428497164</v>
      </c>
      <c r="M8" s="224">
        <v>2.2027368761764761</v>
      </c>
      <c r="N8" s="224">
        <v>2.3479164998248119</v>
      </c>
      <c r="O8" s="224">
        <v>1.69319009288703</v>
      </c>
      <c r="P8" s="224">
        <v>1.9575427425904</v>
      </c>
      <c r="Q8" s="224">
        <v>2.203258982984575</v>
      </c>
      <c r="R8" s="224">
        <v>1.8956064989235</v>
      </c>
      <c r="S8" s="224">
        <v>1.7403677549923291</v>
      </c>
      <c r="T8" s="224">
        <v>1.704510419992765</v>
      </c>
      <c r="U8" s="224">
        <v>1.882664660201828</v>
      </c>
      <c r="V8" s="224">
        <v>2.3315128891022781</v>
      </c>
      <c r="W8" s="224">
        <v>3.7996188453033422</v>
      </c>
      <c r="X8" s="224">
        <v>2.750089085910842</v>
      </c>
      <c r="Y8" s="224">
        <v>2.9843169497005229</v>
      </c>
      <c r="DA8" s="177" t="s">
        <v>2890</v>
      </c>
    </row>
    <row r="9" spans="1:105" ht="12" customHeight="1" x14ac:dyDescent="0.25">
      <c r="A9" s="173" t="s">
        <v>94</v>
      </c>
      <c r="B9" s="224">
        <v>8.7244139709316446</v>
      </c>
      <c r="C9" s="224">
        <v>7.6278151860428851</v>
      </c>
      <c r="D9" s="224">
        <v>7.6706102418620103</v>
      </c>
      <c r="E9" s="224">
        <v>6.7466428784775001</v>
      </c>
      <c r="F9" s="224">
        <v>6.1536424872124824</v>
      </c>
      <c r="G9" s="224">
        <v>7.240217204317001</v>
      </c>
      <c r="H9" s="224">
        <v>7.7994702582988236</v>
      </c>
      <c r="I9" s="224">
        <v>8.2409006732433898</v>
      </c>
      <c r="J9" s="224">
        <v>8.5437466370942516</v>
      </c>
      <c r="K9" s="224">
        <v>8.4997659777908687</v>
      </c>
      <c r="L9" s="224">
        <v>7.2984314744267911</v>
      </c>
      <c r="M9" s="224">
        <v>6.7503226850569424</v>
      </c>
      <c r="N9" s="224">
        <v>7.1952279833341022</v>
      </c>
      <c r="O9" s="224">
        <v>5.1888083491699284</v>
      </c>
      <c r="P9" s="224">
        <v>5.9989213079383221</v>
      </c>
      <c r="Q9" s="224">
        <v>6.7519226897914404</v>
      </c>
      <c r="R9" s="224">
        <v>5.8091166902494358</v>
      </c>
      <c r="S9" s="224">
        <v>5.333385055621652</v>
      </c>
      <c r="T9" s="224">
        <v>5.2234996741713768</v>
      </c>
      <c r="U9" s="224">
        <v>5.7694562167475354</v>
      </c>
      <c r="V9" s="224">
        <v>7.1449588537005306</v>
      </c>
      <c r="W9" s="224">
        <v>11.64399323560702</v>
      </c>
      <c r="X9" s="224">
        <v>8.4276923600493543</v>
      </c>
      <c r="Y9" s="224">
        <v>9.1454874265016013</v>
      </c>
      <c r="DA9" s="177" t="s">
        <v>2891</v>
      </c>
    </row>
    <row r="10" spans="1:105" ht="12" customHeight="1" x14ac:dyDescent="0.25">
      <c r="A10" s="56" t="s">
        <v>95</v>
      </c>
      <c r="B10" s="260">
        <v>1.7835940493206921</v>
      </c>
      <c r="C10" s="260">
        <v>1.442788446954826</v>
      </c>
      <c r="D10" s="260">
        <v>1.458464621888228</v>
      </c>
      <c r="E10" s="260">
        <v>1.3001090207487891</v>
      </c>
      <c r="F10" s="260">
        <v>1.2040230225068249</v>
      </c>
      <c r="G10" s="260">
        <v>1.387250258245057</v>
      </c>
      <c r="H10" s="260">
        <v>1.4839943013302539</v>
      </c>
      <c r="I10" s="260">
        <v>1.58863575192895</v>
      </c>
      <c r="J10" s="260">
        <v>1.636286849095909</v>
      </c>
      <c r="K10" s="260">
        <v>1.607816872940049</v>
      </c>
      <c r="L10" s="260">
        <v>1.4169847463506851</v>
      </c>
      <c r="M10" s="260">
        <v>1.378746808365245</v>
      </c>
      <c r="N10" s="260">
        <v>1.391597501036528</v>
      </c>
      <c r="O10" s="260">
        <v>1.1052814998908671</v>
      </c>
      <c r="P10" s="260">
        <v>1.350864632764389</v>
      </c>
      <c r="Q10" s="260">
        <v>1.4453096839579731</v>
      </c>
      <c r="R10" s="260">
        <v>1.410690658133827</v>
      </c>
      <c r="S10" s="260">
        <v>1.2338313536385821</v>
      </c>
      <c r="T10" s="260">
        <v>1.454342942928031</v>
      </c>
      <c r="U10" s="260">
        <v>1.3982436586468869</v>
      </c>
      <c r="V10" s="260">
        <v>1.5222581031251921</v>
      </c>
      <c r="W10" s="260">
        <v>2.2448034121585532</v>
      </c>
      <c r="X10" s="260">
        <v>1.64553601873429</v>
      </c>
      <c r="Y10" s="260">
        <v>1.7087819295664579</v>
      </c>
      <c r="DA10" s="68" t="s">
        <v>2892</v>
      </c>
    </row>
    <row r="11" spans="1:105" ht="12" customHeight="1" x14ac:dyDescent="0.25">
      <c r="A11" s="37" t="s">
        <v>159</v>
      </c>
      <c r="B11" s="226">
        <v>7.8252329694723829E-2</v>
      </c>
      <c r="C11" s="226">
        <v>0</v>
      </c>
      <c r="D11" s="226">
        <v>0</v>
      </c>
      <c r="E11" s="226">
        <v>2.3638727333965881E-2</v>
      </c>
      <c r="F11" s="226">
        <v>2.5618968530463311E-2</v>
      </c>
      <c r="G11" s="226">
        <v>2.2530237996968669E-2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2.841501587548945E-2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3.4382750771363799E-3</v>
      </c>
      <c r="W11" s="226">
        <v>3.394383497769589E-3</v>
      </c>
      <c r="X11" s="226">
        <v>9.5332377231102591E-3</v>
      </c>
      <c r="Y11" s="226">
        <v>8.5797355565034386E-3</v>
      </c>
      <c r="DA11" s="69" t="s">
        <v>2893</v>
      </c>
    </row>
    <row r="12" spans="1:105" ht="12" customHeight="1" x14ac:dyDescent="0.25">
      <c r="A12" s="37" t="s">
        <v>35</v>
      </c>
      <c r="B12" s="226">
        <v>0.88400491470068421</v>
      </c>
      <c r="C12" s="226">
        <v>0.28840904471925971</v>
      </c>
      <c r="D12" s="226">
        <v>0.33512039836308261</v>
      </c>
      <c r="E12" s="226">
        <v>0.37811498878442501</v>
      </c>
      <c r="F12" s="226">
        <v>0.37822645078440209</v>
      </c>
      <c r="G12" s="226">
        <v>0.35426785605507488</v>
      </c>
      <c r="H12" s="226">
        <v>0.28308500576629331</v>
      </c>
      <c r="I12" s="226">
        <v>0.21903071187915429</v>
      </c>
      <c r="J12" s="226">
        <v>0.2349449604826149</v>
      </c>
      <c r="K12" s="226">
        <v>0.4301514344212985</v>
      </c>
      <c r="L12" s="226">
        <v>0.47973038489420627</v>
      </c>
      <c r="M12" s="226">
        <v>0.6340076738038688</v>
      </c>
      <c r="N12" s="226">
        <v>0.5160794319402815</v>
      </c>
      <c r="O12" s="226">
        <v>0.59031489204895782</v>
      </c>
      <c r="P12" s="226">
        <v>0.81549036073349013</v>
      </c>
      <c r="Q12" s="226">
        <v>0.74213107209425777</v>
      </c>
      <c r="R12" s="226">
        <v>0.91839146928507098</v>
      </c>
      <c r="S12" s="226">
        <v>0.79218629630325887</v>
      </c>
      <c r="T12" s="226">
        <v>1.121683282802139</v>
      </c>
      <c r="U12" s="226">
        <v>0.90127935459147723</v>
      </c>
      <c r="V12" s="226">
        <v>0.64522570256522704</v>
      </c>
      <c r="W12" s="226">
        <v>0.5586332935974353</v>
      </c>
      <c r="X12" s="226">
        <v>0.44801610858251228</v>
      </c>
      <c r="Y12" s="226">
        <v>0.24358511161763621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2896</v>
      </c>
    </row>
    <row r="15" spans="1:105" ht="12" customHeight="1" x14ac:dyDescent="0.25">
      <c r="A15" s="37" t="s">
        <v>40</v>
      </c>
      <c r="B15" s="226">
        <v>0.82133680492528394</v>
      </c>
      <c r="C15" s="226">
        <v>1.1543794022355669</v>
      </c>
      <c r="D15" s="226">
        <v>1.123344223525145</v>
      </c>
      <c r="E15" s="226">
        <v>0.89835530463039825</v>
      </c>
      <c r="F15" s="226">
        <v>0.8001776031919593</v>
      </c>
      <c r="G15" s="226">
        <v>1.0104521641930131</v>
      </c>
      <c r="H15" s="226">
        <v>1.2009092955639611</v>
      </c>
      <c r="I15" s="226">
        <v>1.3696050400497961</v>
      </c>
      <c r="J15" s="226">
        <v>1.401341888613294</v>
      </c>
      <c r="K15" s="226">
        <v>1.1776654385187499</v>
      </c>
      <c r="L15" s="226">
        <v>0.93725436145647889</v>
      </c>
      <c r="M15" s="226">
        <v>0.7163241186858873</v>
      </c>
      <c r="N15" s="226">
        <v>0.87551806909624696</v>
      </c>
      <c r="O15" s="226">
        <v>0.51496660784190895</v>
      </c>
      <c r="P15" s="226">
        <v>0.53537427203089827</v>
      </c>
      <c r="Q15" s="226">
        <v>0.70317861186371489</v>
      </c>
      <c r="R15" s="226">
        <v>0.49229918884875618</v>
      </c>
      <c r="S15" s="226">
        <v>0.44164505733532272</v>
      </c>
      <c r="T15" s="226">
        <v>0.3326596601258916</v>
      </c>
      <c r="U15" s="226">
        <v>0.49696430405540992</v>
      </c>
      <c r="V15" s="226">
        <v>0.87359412548282855</v>
      </c>
      <c r="W15" s="226">
        <v>1.6827757350633481</v>
      </c>
      <c r="X15" s="226">
        <v>1.187986672428667</v>
      </c>
      <c r="Y15" s="226">
        <v>1.456617082392319</v>
      </c>
      <c r="DA15" s="69" t="s">
        <v>2897</v>
      </c>
    </row>
    <row r="16" spans="1:105" ht="12" customHeight="1" x14ac:dyDescent="0.25">
      <c r="A16" s="57" t="s">
        <v>2898</v>
      </c>
      <c r="B16" s="261">
        <v>50.523309022724277</v>
      </c>
      <c r="C16" s="261">
        <v>31.178946981695351</v>
      </c>
      <c r="D16" s="261">
        <v>32.913624715372762</v>
      </c>
      <c r="E16" s="261">
        <v>32.410011648812038</v>
      </c>
      <c r="F16" s="261">
        <v>31.276174183531872</v>
      </c>
      <c r="G16" s="261">
        <v>33.345334912060899</v>
      </c>
      <c r="H16" s="261">
        <v>32.086142308160532</v>
      </c>
      <c r="I16" s="261">
        <v>32.207876010718117</v>
      </c>
      <c r="J16" s="261">
        <v>32.93586344015241</v>
      </c>
      <c r="K16" s="261">
        <v>37.555949750445812</v>
      </c>
      <c r="L16" s="261">
        <v>36.338203710842393</v>
      </c>
      <c r="M16" s="261">
        <v>39.1594274318009</v>
      </c>
      <c r="N16" s="261">
        <v>35.91859232035219</v>
      </c>
      <c r="O16" s="261">
        <v>32.965527533920778</v>
      </c>
      <c r="P16" s="261">
        <v>41.978816706020879</v>
      </c>
      <c r="Q16" s="261">
        <v>43.704548979061641</v>
      </c>
      <c r="R16" s="261">
        <v>47.169929137706369</v>
      </c>
      <c r="S16" s="261">
        <v>38.937037445450038</v>
      </c>
      <c r="T16" s="261">
        <v>50.111480544481012</v>
      </c>
      <c r="U16" s="261">
        <v>46.893204838957871</v>
      </c>
      <c r="V16" s="261">
        <v>47.122564223917323</v>
      </c>
      <c r="W16" s="261">
        <v>53.709837518491902</v>
      </c>
      <c r="X16" s="261">
        <v>41.370023681305817</v>
      </c>
      <c r="Y16" s="261">
        <v>32.435027446689602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0.8276138883530787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0.84258904769355902</v>
      </c>
      <c r="Q19" s="229">
        <v>0</v>
      </c>
      <c r="R19" s="229">
        <v>7.0096884206574672E-2</v>
      </c>
      <c r="S19" s="229">
        <v>0</v>
      </c>
      <c r="T19" s="229">
        <v>4.3271120005155053E-2</v>
      </c>
      <c r="U19" s="229">
        <v>0.1419984654300927</v>
      </c>
      <c r="V19" s="229">
        <v>9.4829238479986755E-2</v>
      </c>
      <c r="W19" s="229">
        <v>4.7539241631646467E-2</v>
      </c>
      <c r="X19" s="229">
        <v>2.7938161437681141E-2</v>
      </c>
      <c r="Y19" s="229">
        <v>3.957573783235048E-2</v>
      </c>
      <c r="DA19" s="73" t="s">
        <v>2902</v>
      </c>
    </row>
    <row r="20" spans="1:105" ht="12" customHeight="1" x14ac:dyDescent="0.25">
      <c r="A20" s="46" t="s">
        <v>159</v>
      </c>
      <c r="B20" s="229">
        <v>2.430452061568857</v>
      </c>
      <c r="C20" s="229">
        <v>0</v>
      </c>
      <c r="D20" s="229">
        <v>0</v>
      </c>
      <c r="E20" s="229">
        <v>0.77074849244258725</v>
      </c>
      <c r="F20" s="229">
        <v>0.7632637420303563</v>
      </c>
      <c r="G20" s="229">
        <v>0.76520573655752089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0.78602636095615563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6.4681997977328848E-2</v>
      </c>
      <c r="W20" s="229">
        <v>0.1113434041336753</v>
      </c>
      <c r="X20" s="229">
        <v>0.28269909255373321</v>
      </c>
      <c r="Y20" s="229">
        <v>0.43469108844318721</v>
      </c>
      <c r="DA20" s="73" t="s">
        <v>2903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27.456454980357542</v>
      </c>
      <c r="C23" s="229">
        <v>11.536881608366739</v>
      </c>
      <c r="D23" s="229">
        <v>12.532315021872661</v>
      </c>
      <c r="E23" s="229">
        <v>12.32856377833804</v>
      </c>
      <c r="F23" s="229">
        <v>11.26846835450413</v>
      </c>
      <c r="G23" s="229">
        <v>12.032176303142061</v>
      </c>
      <c r="H23" s="229">
        <v>11.007892486613249</v>
      </c>
      <c r="I23" s="229">
        <v>8.809666519070273</v>
      </c>
      <c r="J23" s="229">
        <v>9.8249544705917238</v>
      </c>
      <c r="K23" s="229">
        <v>15.969515256898591</v>
      </c>
      <c r="L23" s="229">
        <v>15.06110247593911</v>
      </c>
      <c r="M23" s="229">
        <v>17.538147676637479</v>
      </c>
      <c r="N23" s="229">
        <v>16.939258937700401</v>
      </c>
      <c r="O23" s="229">
        <v>14.516491100582011</v>
      </c>
      <c r="P23" s="229">
        <v>18.290427394005739</v>
      </c>
      <c r="Q23" s="229">
        <v>16.81164520851593</v>
      </c>
      <c r="R23" s="229">
        <v>16.117668477020569</v>
      </c>
      <c r="S23" s="229">
        <v>17.541261687829522</v>
      </c>
      <c r="T23" s="229">
        <v>18.57149773086061</v>
      </c>
      <c r="U23" s="229">
        <v>15.545772230372091</v>
      </c>
      <c r="V23" s="229">
        <v>12.138204957994169</v>
      </c>
      <c r="W23" s="229">
        <v>18.324426987232389</v>
      </c>
      <c r="X23" s="229">
        <v>13.285491353970951</v>
      </c>
      <c r="Y23" s="229">
        <v>12.34120522716638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19.79677177281815</v>
      </c>
      <c r="C25" s="229">
        <v>19.642065373328609</v>
      </c>
      <c r="D25" s="229">
        <v>19.443213959856319</v>
      </c>
      <c r="E25" s="229">
        <v>19.310699378031408</v>
      </c>
      <c r="F25" s="229">
        <v>19.13396024170676</v>
      </c>
      <c r="G25" s="229">
        <v>20.39332601329232</v>
      </c>
      <c r="H25" s="229">
        <v>20.945655699084931</v>
      </c>
      <c r="I25" s="229">
        <v>21.4980649256497</v>
      </c>
      <c r="J25" s="229">
        <v>21.431728094145029</v>
      </c>
      <c r="K25" s="229">
        <v>21.210843943898819</v>
      </c>
      <c r="L25" s="229">
        <v>19.907253618202329</v>
      </c>
      <c r="M25" s="229">
        <v>19.70840220469902</v>
      </c>
      <c r="N25" s="229">
        <v>18.537406001489011</v>
      </c>
      <c r="O25" s="229">
        <v>17.609406225357041</v>
      </c>
      <c r="P25" s="229">
        <v>22.16087645599189</v>
      </c>
      <c r="Q25" s="229">
        <v>26.89155158093455</v>
      </c>
      <c r="R25" s="229">
        <v>30.448367042333722</v>
      </c>
      <c r="S25" s="229">
        <v>21.39577575762052</v>
      </c>
      <c r="T25" s="229">
        <v>31.49671169361525</v>
      </c>
      <c r="U25" s="229">
        <v>31.205434143155699</v>
      </c>
      <c r="V25" s="229">
        <v>34.824848029465826</v>
      </c>
      <c r="W25" s="229">
        <v>34.938909201138671</v>
      </c>
      <c r="X25" s="229">
        <v>27.56724868452698</v>
      </c>
      <c r="Y25" s="229">
        <v>19.46858740018682</v>
      </c>
      <c r="DA25" s="73" t="s">
        <v>2908</v>
      </c>
    </row>
    <row r="26" spans="1:105" ht="12" customHeight="1" x14ac:dyDescent="0.25">
      <c r="A26" s="46" t="s">
        <v>39</v>
      </c>
      <c r="B26" s="229">
        <v>0.83963020797973531</v>
      </c>
      <c r="C26" s="229">
        <v>0</v>
      </c>
      <c r="D26" s="229">
        <v>0.1104818452907023</v>
      </c>
      <c r="E26" s="229">
        <v>0</v>
      </c>
      <c r="F26" s="229">
        <v>0.1104818452906213</v>
      </c>
      <c r="G26" s="229">
        <v>0.15462685906899379</v>
      </c>
      <c r="H26" s="229">
        <v>0.13259412246233701</v>
      </c>
      <c r="I26" s="229">
        <v>1.90014456599814</v>
      </c>
      <c r="J26" s="229">
        <v>1.6791808754156541</v>
      </c>
      <c r="K26" s="229">
        <v>0.37559054964840122</v>
      </c>
      <c r="L26" s="229">
        <v>1.369847616700951</v>
      </c>
      <c r="M26" s="229">
        <v>1.126851189508234</v>
      </c>
      <c r="N26" s="229">
        <v>0.44192738116278052</v>
      </c>
      <c r="O26" s="229">
        <v>0.83963020798173771</v>
      </c>
      <c r="P26" s="229">
        <v>0.68492380832970035</v>
      </c>
      <c r="Q26" s="229">
        <v>1.3521896111518591E-3</v>
      </c>
      <c r="R26" s="229">
        <v>0.53379673414550455</v>
      </c>
      <c r="S26" s="229">
        <v>0</v>
      </c>
      <c r="T26" s="229">
        <v>0</v>
      </c>
      <c r="U26" s="229">
        <v>0</v>
      </c>
      <c r="V26" s="229">
        <v>0</v>
      </c>
      <c r="W26" s="229">
        <v>0.28761868435551108</v>
      </c>
      <c r="X26" s="229">
        <v>0.20664638881647029</v>
      </c>
      <c r="Y26" s="229">
        <v>0.1509679930608572</v>
      </c>
      <c r="DA26" s="73" t="s">
        <v>2909</v>
      </c>
    </row>
    <row r="27" spans="1:105" ht="12" customHeight="1" x14ac:dyDescent="0.25">
      <c r="A27" s="57" t="s">
        <v>2910</v>
      </c>
      <c r="B27" s="261">
        <v>5.3724022873631716</v>
      </c>
      <c r="C27" s="261">
        <v>4.6971282987737766</v>
      </c>
      <c r="D27" s="261">
        <v>4.7234810436729244</v>
      </c>
      <c r="E27" s="261">
        <v>4.1545116672729892</v>
      </c>
      <c r="F27" s="261">
        <v>3.7893482684413722</v>
      </c>
      <c r="G27" s="261">
        <v>4.4584495416057326</v>
      </c>
      <c r="H27" s="261">
        <v>4.802831685373488</v>
      </c>
      <c r="I27" s="261">
        <v>5.0746598882604053</v>
      </c>
      <c r="J27" s="261">
        <v>5.2611492449475143</v>
      </c>
      <c r="K27" s="261">
        <v>5.2340664179027989</v>
      </c>
      <c r="L27" s="261">
        <v>4.4942972763575506</v>
      </c>
      <c r="M27" s="261">
        <v>4.1567776534298027</v>
      </c>
      <c r="N27" s="261">
        <v>4.4307456528952107</v>
      </c>
      <c r="O27" s="261">
        <v>3.1952135623835889</v>
      </c>
      <c r="P27" s="261">
        <v>3.6940725948883371</v>
      </c>
      <c r="Q27" s="261">
        <v>4.1577629195031518</v>
      </c>
      <c r="R27" s="261">
        <v>3.5771929092588639</v>
      </c>
      <c r="S27" s="261">
        <v>3.284242376356493</v>
      </c>
      <c r="T27" s="261">
        <v>3.2165761151476389</v>
      </c>
      <c r="U27" s="261">
        <v>3.5527704071550619</v>
      </c>
      <c r="V27" s="261">
        <v>4.3997904520155906</v>
      </c>
      <c r="W27" s="261">
        <v>7.1702484661369521</v>
      </c>
      <c r="X27" s="261">
        <v>5.1896842427672336</v>
      </c>
      <c r="Y27" s="261">
        <v>5.631694888950987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9.2583081711440762</v>
      </c>
      <c r="C28" s="261">
        <f t="shared" si="0"/>
        <v>5.7305825659672553</v>
      </c>
      <c r="D28" s="261">
        <f t="shared" si="0"/>
        <v>6.0531655403766074</v>
      </c>
      <c r="E28" s="261">
        <f t="shared" si="0"/>
        <v>5.9138284117432409</v>
      </c>
      <c r="F28" s="261">
        <f t="shared" si="0"/>
        <v>5.6744668081599094</v>
      </c>
      <c r="G28" s="261">
        <f t="shared" si="0"/>
        <v>6.087477919721751</v>
      </c>
      <c r="H28" s="261">
        <f t="shared" si="0"/>
        <v>5.874375162668354</v>
      </c>
      <c r="I28" s="261">
        <f t="shared" si="0"/>
        <v>5.8543743337520899</v>
      </c>
      <c r="J28" s="261">
        <f t="shared" si="0"/>
        <v>6.0195331551839599</v>
      </c>
      <c r="K28" s="261">
        <f t="shared" si="0"/>
        <v>6.9056229335481101</v>
      </c>
      <c r="L28" s="261">
        <f t="shared" si="0"/>
        <v>6.6228576777728545</v>
      </c>
      <c r="M28" s="261">
        <f t="shared" si="0"/>
        <v>7.1107301063163391</v>
      </c>
      <c r="N28" s="261">
        <f t="shared" si="0"/>
        <v>6.5803959111160166</v>
      </c>
      <c r="O28" s="261">
        <f t="shared" si="0"/>
        <v>5.9428761385985398</v>
      </c>
      <c r="P28" s="261">
        <f t="shared" si="0"/>
        <v>7.5450713767139401</v>
      </c>
      <c r="Q28" s="261">
        <f t="shared" si="0"/>
        <v>7.8239035608324095</v>
      </c>
      <c r="R28" s="261">
        <f t="shared" si="0"/>
        <v>8.3115754286667656</v>
      </c>
      <c r="S28" s="261">
        <f t="shared" si="0"/>
        <v>6.9812313787463047</v>
      </c>
      <c r="T28" s="261">
        <f t="shared" si="0"/>
        <v>8.8099429338898414</v>
      </c>
      <c r="U28" s="261">
        <f t="shared" si="0"/>
        <v>8.2517337345867947</v>
      </c>
      <c r="V28" s="261">
        <f t="shared" si="0"/>
        <v>8.2613140950607509</v>
      </c>
      <c r="W28" s="261">
        <f t="shared" si="0"/>
        <v>9.7556799077692098</v>
      </c>
      <c r="X28" s="261">
        <f t="shared" si="0"/>
        <v>7.4672365046153129</v>
      </c>
      <c r="Y28" s="261">
        <f t="shared" si="0"/>
        <v>6.0450519876509574</v>
      </c>
      <c r="DA28" s="70"/>
    </row>
    <row r="29" spans="1:105" ht="12" customHeight="1" x14ac:dyDescent="0.25">
      <c r="A29" s="60" t="s">
        <v>2913</v>
      </c>
      <c r="B29" s="329">
        <v>4.7059962517615777</v>
      </c>
      <c r="C29" s="329">
        <v>2.803164638931622</v>
      </c>
      <c r="D29" s="329">
        <v>2.9829607938363569</v>
      </c>
      <c r="E29" s="329">
        <v>2.9330536030209151</v>
      </c>
      <c r="F29" s="329">
        <v>2.816760082404155</v>
      </c>
      <c r="G29" s="329">
        <v>3.00495055331371</v>
      </c>
      <c r="H29" s="329">
        <v>2.8644265737592698</v>
      </c>
      <c r="I29" s="329">
        <v>2.8113303420704558</v>
      </c>
      <c r="J29" s="329">
        <v>2.9015721972437469</v>
      </c>
      <c r="K29" s="329">
        <v>3.4156817023719102</v>
      </c>
      <c r="L29" s="329">
        <v>3.2947999448999088</v>
      </c>
      <c r="M29" s="329">
        <v>3.5829595265783318</v>
      </c>
      <c r="N29" s="329">
        <v>3.291764644417043</v>
      </c>
      <c r="O29" s="329">
        <v>2.9990876514768821</v>
      </c>
      <c r="P29" s="329">
        <v>3.8284361771995159</v>
      </c>
      <c r="Q29" s="329">
        <v>3.927826975573554</v>
      </c>
      <c r="R29" s="329">
        <v>4.1843733740750482</v>
      </c>
      <c r="S29" s="329">
        <v>3.5460533284034148</v>
      </c>
      <c r="T29" s="329">
        <v>4.475253834656221</v>
      </c>
      <c r="U29" s="329">
        <v>4.1490378176712426</v>
      </c>
      <c r="V29" s="329">
        <v>4.0676418138819006</v>
      </c>
      <c r="W29" s="329">
        <v>4.7915501762593884</v>
      </c>
      <c r="X29" s="329">
        <v>3.6720924522199052</v>
      </c>
      <c r="Y29" s="329">
        <v>2.9359955546072811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0.18478689504867871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0.16859852718631799</v>
      </c>
      <c r="Q31" s="295">
        <v>0</v>
      </c>
      <c r="R31" s="295">
        <v>1.811933453039485E-2</v>
      </c>
      <c r="S31" s="295">
        <v>0</v>
      </c>
      <c r="T31" s="295">
        <v>1.040298954472019E-2</v>
      </c>
      <c r="U31" s="295">
        <v>3.7555176866422908E-2</v>
      </c>
      <c r="V31" s="295">
        <v>3.13660983487168E-2</v>
      </c>
      <c r="W31" s="295">
        <v>1.232391093057774E-2</v>
      </c>
      <c r="X31" s="295">
        <v>7.545641461800306E-3</v>
      </c>
      <c r="Y31" s="295">
        <v>9.0667116951714012E-3</v>
      </c>
      <c r="DA31" s="122" t="s">
        <v>2916</v>
      </c>
    </row>
    <row r="32" spans="1:105" ht="12" customHeight="1" x14ac:dyDescent="0.25">
      <c r="A32" s="59" t="s">
        <v>159</v>
      </c>
      <c r="B32" s="295">
        <v>0.38269929624313531</v>
      </c>
      <c r="C32" s="295">
        <v>0</v>
      </c>
      <c r="D32" s="295">
        <v>0</v>
      </c>
      <c r="E32" s="295">
        <v>0.17257750605917491</v>
      </c>
      <c r="F32" s="295">
        <v>0.1786883903039011</v>
      </c>
      <c r="G32" s="295">
        <v>0.17967779615660559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0.15369318324262091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2.1394476455450711E-2</v>
      </c>
      <c r="W32" s="295">
        <v>2.886428449748939E-2</v>
      </c>
      <c r="X32" s="295">
        <v>7.6352411333328707E-2</v>
      </c>
      <c r="Y32" s="295">
        <v>9.9586741555402064E-2</v>
      </c>
      <c r="DA32" s="122" t="s">
        <v>2917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2918</v>
      </c>
    </row>
    <row r="34" spans="1:105" ht="12" customHeight="1" x14ac:dyDescent="0.25">
      <c r="A34" s="59" t="s">
        <v>35</v>
      </c>
      <c r="B34" s="295">
        <v>4.3232969555184422</v>
      </c>
      <c r="C34" s="295">
        <v>2.803164638931622</v>
      </c>
      <c r="D34" s="295">
        <v>2.7981738987876779</v>
      </c>
      <c r="E34" s="295">
        <v>2.7604760969617401</v>
      </c>
      <c r="F34" s="295">
        <v>2.6380716921002541</v>
      </c>
      <c r="G34" s="295">
        <v>2.825272757157105</v>
      </c>
      <c r="H34" s="295">
        <v>2.8644265737592698</v>
      </c>
      <c r="I34" s="295">
        <v>2.8113303420704558</v>
      </c>
      <c r="J34" s="295">
        <v>2.9015721972437469</v>
      </c>
      <c r="K34" s="295">
        <v>3.4156817023719102</v>
      </c>
      <c r="L34" s="295">
        <v>3.2947999448999088</v>
      </c>
      <c r="M34" s="295">
        <v>3.4292663433357111</v>
      </c>
      <c r="N34" s="295">
        <v>3.291764644417043</v>
      </c>
      <c r="O34" s="295">
        <v>2.9990876514768821</v>
      </c>
      <c r="P34" s="295">
        <v>3.6598376500131979</v>
      </c>
      <c r="Q34" s="295">
        <v>3.927826975573554</v>
      </c>
      <c r="R34" s="295">
        <v>4.1662540395446532</v>
      </c>
      <c r="S34" s="295">
        <v>3.5460533284034148</v>
      </c>
      <c r="T34" s="295">
        <v>4.464850845111501</v>
      </c>
      <c r="U34" s="295">
        <v>4.1114826408048204</v>
      </c>
      <c r="V34" s="295">
        <v>4.0148812390777326</v>
      </c>
      <c r="W34" s="295">
        <v>4.7503619808313209</v>
      </c>
      <c r="X34" s="295">
        <v>3.588194399424776</v>
      </c>
      <c r="Y34" s="295">
        <v>2.8273421013567068</v>
      </c>
      <c r="DA34" s="122" t="s">
        <v>2919</v>
      </c>
    </row>
    <row r="35" spans="1:105" ht="12" customHeight="1" x14ac:dyDescent="0.25">
      <c r="A35" s="60" t="s">
        <v>2920</v>
      </c>
      <c r="B35" s="329">
        <v>4.0931322367018854</v>
      </c>
      <c r="C35" s="329">
        <v>2.525953969875482</v>
      </c>
      <c r="D35" s="329">
        <v>2.6664884180211978</v>
      </c>
      <c r="E35" s="329">
        <v>2.625688341434036</v>
      </c>
      <c r="F35" s="329">
        <v>2.5338308053761498</v>
      </c>
      <c r="G35" s="329">
        <v>2.701463303022936</v>
      </c>
      <c r="H35" s="329">
        <v>2.5994501542617781</v>
      </c>
      <c r="I35" s="329">
        <v>2.609312377300403</v>
      </c>
      <c r="J35" s="329">
        <v>2.668290082303673</v>
      </c>
      <c r="K35" s="329">
        <v>3.042585127081944</v>
      </c>
      <c r="L35" s="329">
        <v>2.9439297605346941</v>
      </c>
      <c r="M35" s="329">
        <v>3.1724904384192212</v>
      </c>
      <c r="N35" s="329">
        <v>2.9099350570498101</v>
      </c>
      <c r="O35" s="329">
        <v>2.6706933108495559</v>
      </c>
      <c r="P35" s="329">
        <v>3.4009024990966181</v>
      </c>
      <c r="Q35" s="329">
        <v>3.5407122331645691</v>
      </c>
      <c r="R35" s="329">
        <v>3.8214590708943779</v>
      </c>
      <c r="S35" s="329">
        <v>3.1544735737312242</v>
      </c>
      <c r="T35" s="329">
        <v>4.0597680637509166</v>
      </c>
      <c r="U35" s="329">
        <v>3.7990403265604189</v>
      </c>
      <c r="V35" s="329">
        <v>3.8176218151946109</v>
      </c>
      <c r="W35" s="329">
        <v>4.3512879822673467</v>
      </c>
      <c r="X35" s="329">
        <v>3.351581296603336</v>
      </c>
      <c r="Y35" s="329">
        <v>2.6277149895435921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6.7048915668539141E-2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6.8262124158479834E-2</v>
      </c>
      <c r="Q38" s="229">
        <v>0</v>
      </c>
      <c r="R38" s="229">
        <v>5.678880144395165E-3</v>
      </c>
      <c r="S38" s="229">
        <v>0</v>
      </c>
      <c r="T38" s="229">
        <v>3.50559810189063E-3</v>
      </c>
      <c r="U38" s="229">
        <v>1.1503967330261201E-2</v>
      </c>
      <c r="V38" s="229">
        <v>7.6825651469056393E-3</v>
      </c>
      <c r="W38" s="229">
        <v>3.8513788228584289E-3</v>
      </c>
      <c r="X38" s="229">
        <v>2.2634026041983908E-3</v>
      </c>
      <c r="Y38" s="229">
        <v>3.2062177130954971E-3</v>
      </c>
      <c r="DA38" s="73" t="s">
        <v>2924</v>
      </c>
    </row>
    <row r="39" spans="1:105" ht="12" customHeight="1" x14ac:dyDescent="0.25">
      <c r="A39" s="64" t="s">
        <v>159</v>
      </c>
      <c r="B39" s="229">
        <v>0.19690241742660949</v>
      </c>
      <c r="C39" s="229">
        <v>0</v>
      </c>
      <c r="D39" s="229">
        <v>0</v>
      </c>
      <c r="E39" s="229">
        <v>6.244198097529962E-2</v>
      </c>
      <c r="F39" s="229">
        <v>6.1835605941902842E-2</v>
      </c>
      <c r="G39" s="229">
        <v>6.1992936104087203E-2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6.3679713367151725E-2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5.2401945988179684E-3</v>
      </c>
      <c r="W39" s="229">
        <v>9.0204558177036445E-3</v>
      </c>
      <c r="X39" s="229">
        <v>2.2902790640605231E-2</v>
      </c>
      <c r="Y39" s="229">
        <v>3.5216381142287673E-2</v>
      </c>
      <c r="DA39" s="73" t="s">
        <v>2925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2.224377285642714</v>
      </c>
      <c r="C42" s="229">
        <v>0.93465734797733824</v>
      </c>
      <c r="D42" s="229">
        <v>1.0153021171566241</v>
      </c>
      <c r="E42" s="229">
        <v>0.99879526518450601</v>
      </c>
      <c r="F42" s="229">
        <v>0.91291192070041671</v>
      </c>
      <c r="G42" s="229">
        <v>0.97478351392067419</v>
      </c>
      <c r="H42" s="229">
        <v>0.89180143713151561</v>
      </c>
      <c r="I42" s="229">
        <v>0.71371275399996459</v>
      </c>
      <c r="J42" s="229">
        <v>0.7959660332148778</v>
      </c>
      <c r="K42" s="229">
        <v>1.293765965984419</v>
      </c>
      <c r="L42" s="229">
        <v>1.220171149851041</v>
      </c>
      <c r="M42" s="229">
        <v>1.4208482978617929</v>
      </c>
      <c r="N42" s="229">
        <v>1.3723294884061701</v>
      </c>
      <c r="O42" s="229">
        <v>1.176049606348297</v>
      </c>
      <c r="P42" s="229">
        <v>1.4817940360119211</v>
      </c>
      <c r="Q42" s="229">
        <v>1.361990896598263</v>
      </c>
      <c r="R42" s="229">
        <v>1.3057685591039569</v>
      </c>
      <c r="S42" s="229">
        <v>1.4211005786375801</v>
      </c>
      <c r="T42" s="229">
        <v>1.504564873449427</v>
      </c>
      <c r="U42" s="229">
        <v>1.2594365391217981</v>
      </c>
      <c r="V42" s="229">
        <v>0.98337339676057511</v>
      </c>
      <c r="W42" s="229">
        <v>1.484548503875619</v>
      </c>
      <c r="X42" s="229">
        <v>1.076320494306976</v>
      </c>
      <c r="Y42" s="229">
        <v>0.99981940874752218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1.6038301190744659</v>
      </c>
      <c r="C44" s="229">
        <v>1.5912966218981439</v>
      </c>
      <c r="D44" s="229">
        <v>1.575186728335332</v>
      </c>
      <c r="E44" s="229">
        <v>1.5644510952742301</v>
      </c>
      <c r="F44" s="229">
        <v>1.5501326218731331</v>
      </c>
      <c r="G44" s="229">
        <v>1.652159799767545</v>
      </c>
      <c r="H44" s="229">
        <v>1.696906640105899</v>
      </c>
      <c r="I44" s="229">
        <v>1.7416599244184281</v>
      </c>
      <c r="J44" s="229">
        <v>1.73628566392828</v>
      </c>
      <c r="K44" s="229">
        <v>1.7183907941456491</v>
      </c>
      <c r="L44" s="229">
        <v>1.6127807759427419</v>
      </c>
      <c r="M44" s="229">
        <v>1.5966708823774169</v>
      </c>
      <c r="N44" s="229">
        <v>1.501802941200828</v>
      </c>
      <c r="O44" s="229">
        <v>1.4266212899430011</v>
      </c>
      <c r="P44" s="229">
        <v>1.7953574215574439</v>
      </c>
      <c r="Q44" s="229">
        <v>2.178611789290116</v>
      </c>
      <c r="R44" s="229">
        <v>2.4667662333805551</v>
      </c>
      <c r="S44" s="229">
        <v>1.7333729950936441</v>
      </c>
      <c r="T44" s="229">
        <v>2.551697592199599</v>
      </c>
      <c r="U44" s="229">
        <v>2.52809982010836</v>
      </c>
      <c r="V44" s="229">
        <v>2.8213256586883122</v>
      </c>
      <c r="W44" s="229">
        <v>2.8305662937092699</v>
      </c>
      <c r="X44" s="229">
        <v>2.2333532076662621</v>
      </c>
      <c r="Y44" s="229">
        <v>1.577242350751632</v>
      </c>
      <c r="DA44" s="73" t="s">
        <v>2930</v>
      </c>
    </row>
    <row r="45" spans="1:105" ht="12" customHeight="1" x14ac:dyDescent="0.25">
      <c r="A45" s="64" t="s">
        <v>39</v>
      </c>
      <c r="B45" s="229">
        <v>6.8022414558096406E-2</v>
      </c>
      <c r="C45" s="229">
        <v>0</v>
      </c>
      <c r="D45" s="229">
        <v>8.9506568607033814E-3</v>
      </c>
      <c r="E45" s="229">
        <v>0</v>
      </c>
      <c r="F45" s="229">
        <v>8.9506568606968137E-3</v>
      </c>
      <c r="G45" s="229">
        <v>1.2527053230630429E-2</v>
      </c>
      <c r="H45" s="229">
        <v>1.074207702436282E-2</v>
      </c>
      <c r="I45" s="229">
        <v>0.1539396988820097</v>
      </c>
      <c r="J45" s="229">
        <v>0.13603838516051539</v>
      </c>
      <c r="K45" s="229">
        <v>3.0428366951875389E-2</v>
      </c>
      <c r="L45" s="229">
        <v>0.1109778347409117</v>
      </c>
      <c r="M45" s="229">
        <v>9.1291544812860198E-2</v>
      </c>
      <c r="N45" s="229">
        <v>3.5802627442811187E-2</v>
      </c>
      <c r="O45" s="229">
        <v>6.8022414558258609E-2</v>
      </c>
      <c r="P45" s="229">
        <v>5.5488917368772803E-2</v>
      </c>
      <c r="Q45" s="229">
        <v>1.095472761898806E-4</v>
      </c>
      <c r="R45" s="229">
        <v>4.324539826547049E-2</v>
      </c>
      <c r="S45" s="229">
        <v>0</v>
      </c>
      <c r="T45" s="229">
        <v>0</v>
      </c>
      <c r="U45" s="229">
        <v>0</v>
      </c>
      <c r="V45" s="229">
        <v>0</v>
      </c>
      <c r="W45" s="229">
        <v>2.330135004189493E-2</v>
      </c>
      <c r="X45" s="229">
        <v>1.6741401385295059E-2</v>
      </c>
      <c r="Y45" s="229">
        <v>1.223063118905471E-2</v>
      </c>
      <c r="DA45" s="73" t="s">
        <v>2931</v>
      </c>
    </row>
    <row r="46" spans="1:105" ht="12" customHeight="1" x14ac:dyDescent="0.25">
      <c r="A46" s="60" t="s">
        <v>2932</v>
      </c>
      <c r="B46" s="329">
        <v>0.45917968268061282</v>
      </c>
      <c r="C46" s="329">
        <v>0.40146395716015182</v>
      </c>
      <c r="D46" s="329">
        <v>0.4037163285190532</v>
      </c>
      <c r="E46" s="329">
        <v>0.35508646728828952</v>
      </c>
      <c r="F46" s="329">
        <v>0.32387592037960439</v>
      </c>
      <c r="G46" s="329">
        <v>0.38106406338510551</v>
      </c>
      <c r="H46" s="329">
        <v>0.41049843464730662</v>
      </c>
      <c r="I46" s="329">
        <v>0.43373161438123109</v>
      </c>
      <c r="J46" s="329">
        <v>0.44967087563653962</v>
      </c>
      <c r="K46" s="329">
        <v>0.44735610409425619</v>
      </c>
      <c r="L46" s="329">
        <v>0.38412797233825219</v>
      </c>
      <c r="M46" s="329">
        <v>0.35528014131878638</v>
      </c>
      <c r="N46" s="329">
        <v>0.37869620964916317</v>
      </c>
      <c r="O46" s="329">
        <v>0.2730951762721015</v>
      </c>
      <c r="P46" s="329">
        <v>0.31573270041780649</v>
      </c>
      <c r="Q46" s="329">
        <v>0.35536435209428618</v>
      </c>
      <c r="R46" s="329">
        <v>0.3057429836973386</v>
      </c>
      <c r="S46" s="329">
        <v>0.28070447661166598</v>
      </c>
      <c r="T46" s="329">
        <v>0.27492103548270402</v>
      </c>
      <c r="U46" s="329">
        <v>0.30365559035513351</v>
      </c>
      <c r="V46" s="329">
        <v>0.37605046598423841</v>
      </c>
      <c r="W46" s="329">
        <v>0.61284174924247459</v>
      </c>
      <c r="X46" s="329">
        <v>0.44356275579207127</v>
      </c>
      <c r="Y46" s="329">
        <v>0.48134144350008429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4.2492487835263946</v>
      </c>
      <c r="C48" s="316">
        <v>3.7151474595600482</v>
      </c>
      <c r="D48" s="316">
        <v>3.7359909041153201</v>
      </c>
      <c r="E48" s="316">
        <v>3.285970168285834</v>
      </c>
      <c r="F48" s="316">
        <v>2.9971477671928608</v>
      </c>
      <c r="G48" s="316">
        <v>3.5263668425657668</v>
      </c>
      <c r="H48" s="316">
        <v>3.798752514226178</v>
      </c>
      <c r="I48" s="316">
        <v>4.013752359483914</v>
      </c>
      <c r="J48" s="316">
        <v>4.1612542831405408</v>
      </c>
      <c r="K48" s="316">
        <v>4.1398333872882507</v>
      </c>
      <c r="L48" s="316">
        <v>3.5547202560181881</v>
      </c>
      <c r="M48" s="316">
        <v>3.287762427764052</v>
      </c>
      <c r="N48" s="316">
        <v>3.504454724093359</v>
      </c>
      <c r="O48" s="316">
        <v>2.527222761222029</v>
      </c>
      <c r="P48" s="316">
        <v>2.921790409666384</v>
      </c>
      <c r="Q48" s="316">
        <v>3.288541714280528</v>
      </c>
      <c r="R48" s="316">
        <v>2.8293455711351738</v>
      </c>
      <c r="S48" s="316">
        <v>2.5976392265643589</v>
      </c>
      <c r="T48" s="316">
        <v>2.5441192623569449</v>
      </c>
      <c r="U48" s="316">
        <v>2.8100288331464069</v>
      </c>
      <c r="V48" s="316">
        <v>3.4799710122181451</v>
      </c>
      <c r="W48" s="316">
        <v>5.6712375474898638</v>
      </c>
      <c r="X48" s="316">
        <v>4.1047297420998303</v>
      </c>
      <c r="Y48" s="316">
        <v>4.4543337181497833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0.99999999999999978</v>
      </c>
      <c r="C52" s="232">
        <f t="shared" si="1"/>
        <v>1</v>
      </c>
      <c r="D52" s="232">
        <f t="shared" si="1"/>
        <v>1.0000000000000002</v>
      </c>
      <c r="E52" s="232">
        <f t="shared" si="1"/>
        <v>1</v>
      </c>
      <c r="F52" s="232">
        <f t="shared" si="1"/>
        <v>1.0000000000000002</v>
      </c>
      <c r="G52" s="232">
        <f t="shared" si="1"/>
        <v>0.99999999999999989</v>
      </c>
      <c r="H52" s="232">
        <f t="shared" si="1"/>
        <v>0.99999999999999989</v>
      </c>
      <c r="I52" s="232">
        <f t="shared" si="1"/>
        <v>0.99999999999999989</v>
      </c>
      <c r="J52" s="232">
        <f t="shared" si="1"/>
        <v>0.99999999999999989</v>
      </c>
      <c r="K52" s="232">
        <f t="shared" si="1"/>
        <v>0.99999999999999978</v>
      </c>
      <c r="L52" s="232">
        <f t="shared" si="1"/>
        <v>0.99999999999999989</v>
      </c>
      <c r="M52" s="232">
        <f t="shared" si="1"/>
        <v>0.99999999999999989</v>
      </c>
      <c r="N52" s="232">
        <f t="shared" si="1"/>
        <v>0.99999999999999978</v>
      </c>
      <c r="O52" s="232">
        <f t="shared" si="1"/>
        <v>0.99999999999999967</v>
      </c>
      <c r="P52" s="232">
        <f t="shared" si="1"/>
        <v>1</v>
      </c>
      <c r="Q52" s="232">
        <f t="shared" si="1"/>
        <v>1</v>
      </c>
      <c r="R52" s="232">
        <f t="shared" si="1"/>
        <v>1.0000000000000002</v>
      </c>
      <c r="S52" s="232">
        <f t="shared" si="1"/>
        <v>0.99999999999999989</v>
      </c>
      <c r="T52" s="232">
        <f t="shared" si="1"/>
        <v>1.0000000000000002</v>
      </c>
      <c r="U52" s="232">
        <f t="shared" si="1"/>
        <v>0.99999999999999978</v>
      </c>
      <c r="V52" s="232">
        <f t="shared" si="1"/>
        <v>1.0000000000000002</v>
      </c>
      <c r="W52" s="232">
        <f t="shared" si="1"/>
        <v>1.0000000000000002</v>
      </c>
      <c r="X52" s="232">
        <f t="shared" si="1"/>
        <v>1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1.2430382145349779E-2</v>
      </c>
      <c r="C53" s="299">
        <f t="shared" si="2"/>
        <v>1.5701249066189579E-2</v>
      </c>
      <c r="D53" s="299">
        <f t="shared" si="2"/>
        <v>1.5223035232660571E-2</v>
      </c>
      <c r="E53" s="299">
        <f t="shared" si="2"/>
        <v>1.4150051491316132E-2</v>
      </c>
      <c r="F53" s="299">
        <f t="shared" si="2"/>
        <v>1.3628787750538864E-2</v>
      </c>
      <c r="G53" s="299">
        <f t="shared" si="2"/>
        <v>1.4550031305921005E-2</v>
      </c>
      <c r="H53" s="299">
        <f t="shared" si="2"/>
        <v>1.5641649957308771E-2</v>
      </c>
      <c r="I53" s="299">
        <f t="shared" si="2"/>
        <v>1.6154859458988712E-2</v>
      </c>
      <c r="J53" s="299">
        <f t="shared" si="2"/>
        <v>1.6286210964129633E-2</v>
      </c>
      <c r="K53" s="299">
        <f t="shared" si="2"/>
        <v>1.4941325664034492E-2</v>
      </c>
      <c r="L53" s="299">
        <f t="shared" si="2"/>
        <v>1.3815197240031126E-2</v>
      </c>
      <c r="M53" s="299">
        <f t="shared" si="2"/>
        <v>1.2427701145995926E-2</v>
      </c>
      <c r="N53" s="299">
        <f t="shared" si="2"/>
        <v>1.3784572744921099E-2</v>
      </c>
      <c r="O53" s="299">
        <f t="shared" si="2"/>
        <v>1.1647150435275914E-2</v>
      </c>
      <c r="P53" s="299">
        <f t="shared" si="2"/>
        <v>1.0844639341884251E-2</v>
      </c>
      <c r="Q53" s="299">
        <f t="shared" si="2"/>
        <v>1.1498685154656343E-2</v>
      </c>
      <c r="R53" s="299">
        <f t="shared" si="2"/>
        <v>9.7033108034048215E-3</v>
      </c>
      <c r="S53" s="299">
        <f t="shared" si="2"/>
        <v>1.0505558160134E-2</v>
      </c>
      <c r="T53" s="299">
        <f t="shared" si="2"/>
        <v>8.5007204802833147E-3</v>
      </c>
      <c r="U53" s="299">
        <f t="shared" si="2"/>
        <v>9.6980012780367598E-3</v>
      </c>
      <c r="V53" s="299">
        <f t="shared" si="2"/>
        <v>1.1370389113394913E-2</v>
      </c>
      <c r="W53" s="299">
        <f t="shared" si="2"/>
        <v>1.4540734297180669E-2</v>
      </c>
      <c r="X53" s="299">
        <f t="shared" si="2"/>
        <v>1.3959184527749415E-2</v>
      </c>
      <c r="Y53" s="299">
        <f t="shared" si="2"/>
        <v>1.7107054625515036E-2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1.3511284940597579E-2</v>
      </c>
      <c r="C54" s="233">
        <f t="shared" si="3"/>
        <v>1.7066575071945186E-2</v>
      </c>
      <c r="D54" s="233">
        <f t="shared" si="3"/>
        <v>1.6546777426804972E-2</v>
      </c>
      <c r="E54" s="233">
        <f t="shared" si="3"/>
        <v>1.5380490751430579E-2</v>
      </c>
      <c r="F54" s="233">
        <f t="shared" si="3"/>
        <v>1.4813899728846596E-2</v>
      </c>
      <c r="G54" s="233">
        <f t="shared" si="3"/>
        <v>1.5815251419479353E-2</v>
      </c>
      <c r="H54" s="233">
        <f t="shared" si="3"/>
        <v>1.7001793431857357E-2</v>
      </c>
      <c r="I54" s="233">
        <f t="shared" si="3"/>
        <v>1.7559629846726866E-2</v>
      </c>
      <c r="J54" s="233">
        <f t="shared" si="3"/>
        <v>1.7702403221880034E-2</v>
      </c>
      <c r="K54" s="233">
        <f t="shared" si="3"/>
        <v>1.6240571373950546E-2</v>
      </c>
      <c r="L54" s="233">
        <f t="shared" si="3"/>
        <v>1.5016518739164269E-2</v>
      </c>
      <c r="M54" s="233">
        <f t="shared" si="3"/>
        <v>1.3508370810865141E-2</v>
      </c>
      <c r="N54" s="233">
        <f t="shared" si="3"/>
        <v>1.4983231244479452E-2</v>
      </c>
      <c r="O54" s="233">
        <f t="shared" si="3"/>
        <v>1.2659946125299906E-2</v>
      </c>
      <c r="P54" s="233">
        <f t="shared" si="3"/>
        <v>1.1787651458569838E-2</v>
      </c>
      <c r="Q54" s="233">
        <f t="shared" si="3"/>
        <v>1.2498570820278632E-2</v>
      </c>
      <c r="R54" s="233">
        <f t="shared" si="3"/>
        <v>1.0547076960222633E-2</v>
      </c>
      <c r="S54" s="233">
        <f t="shared" si="3"/>
        <v>1.1419084956667396E-2</v>
      </c>
      <c r="T54" s="233">
        <f t="shared" si="3"/>
        <v>9.2399135655253459E-3</v>
      </c>
      <c r="U54" s="233">
        <f t="shared" si="3"/>
        <v>1.0541305736996477E-2</v>
      </c>
      <c r="V54" s="233">
        <f t="shared" si="3"/>
        <v>1.2359118601516207E-2</v>
      </c>
      <c r="W54" s="233">
        <f t="shared" si="3"/>
        <v>1.5805145975196382E-2</v>
      </c>
      <c r="X54" s="233">
        <f t="shared" si="3"/>
        <v>1.5173026660597186E-2</v>
      </c>
      <c r="Y54" s="233">
        <f t="shared" si="3"/>
        <v>1.8594624592951126E-2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3.3507986652682009E-2</v>
      </c>
      <c r="C55" s="233">
        <f t="shared" si="4"/>
        <v>4.2325106178424075E-2</v>
      </c>
      <c r="D55" s="233">
        <f t="shared" si="4"/>
        <v>4.103600801847633E-2</v>
      </c>
      <c r="E55" s="233">
        <f t="shared" si="4"/>
        <v>3.8143617063547824E-2</v>
      </c>
      <c r="F55" s="233">
        <f t="shared" si="4"/>
        <v>3.6738471327539553E-2</v>
      </c>
      <c r="G55" s="233">
        <f t="shared" si="4"/>
        <v>3.9221823520308785E-2</v>
      </c>
      <c r="H55" s="233">
        <f t="shared" si="4"/>
        <v>4.2164447711006262E-2</v>
      </c>
      <c r="I55" s="233">
        <f t="shared" si="4"/>
        <v>4.3547882019882606E-2</v>
      </c>
      <c r="J55" s="233">
        <f t="shared" si="4"/>
        <v>4.3901959990262474E-2</v>
      </c>
      <c r="K55" s="233">
        <f t="shared" si="4"/>
        <v>4.0276617007397326E-2</v>
      </c>
      <c r="L55" s="233">
        <f t="shared" si="4"/>
        <v>3.7240966473127392E-2</v>
      </c>
      <c r="M55" s="233">
        <f t="shared" si="4"/>
        <v>3.3500759610945556E-2</v>
      </c>
      <c r="N55" s="233">
        <f t="shared" si="4"/>
        <v>3.7158413486309043E-2</v>
      </c>
      <c r="O55" s="233">
        <f t="shared" si="4"/>
        <v>3.1396666390743781E-2</v>
      </c>
      <c r="P55" s="233">
        <f t="shared" si="4"/>
        <v>2.9233375617253192E-2</v>
      </c>
      <c r="Q55" s="233">
        <f t="shared" si="4"/>
        <v>3.0996455634291011E-2</v>
      </c>
      <c r="R55" s="233">
        <f t="shared" si="4"/>
        <v>2.6156750861352128E-2</v>
      </c>
      <c r="S55" s="233">
        <f t="shared" si="4"/>
        <v>2.8319330692535134E-2</v>
      </c>
      <c r="T55" s="233">
        <f t="shared" si="4"/>
        <v>2.2914985642502852E-2</v>
      </c>
      <c r="U55" s="233">
        <f t="shared" si="4"/>
        <v>2.6142438227751277E-2</v>
      </c>
      <c r="V55" s="233">
        <f t="shared" si="4"/>
        <v>3.0650614131760193E-2</v>
      </c>
      <c r="W55" s="233">
        <f t="shared" si="4"/>
        <v>3.9196762018487027E-2</v>
      </c>
      <c r="X55" s="233">
        <f t="shared" si="4"/>
        <v>3.7629106118281033E-2</v>
      </c>
      <c r="Y55" s="233">
        <f t="shared" si="4"/>
        <v>4.6114668990518783E-2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0.10268576554854163</v>
      </c>
      <c r="C56" s="233">
        <f t="shared" si="5"/>
        <v>0.12970597054678348</v>
      </c>
      <c r="D56" s="233">
        <f t="shared" si="5"/>
        <v>0.12575550844371777</v>
      </c>
      <c r="E56" s="233">
        <f t="shared" si="5"/>
        <v>0.11689172971087236</v>
      </c>
      <c r="F56" s="233">
        <f t="shared" si="5"/>
        <v>0.11258563793923411</v>
      </c>
      <c r="G56" s="233">
        <f t="shared" si="5"/>
        <v>0.12019591078804305</v>
      </c>
      <c r="H56" s="233">
        <f t="shared" si="5"/>
        <v>0.12921363008211595</v>
      </c>
      <c r="I56" s="233">
        <f t="shared" si="5"/>
        <v>0.13345318683512414</v>
      </c>
      <c r="J56" s="233">
        <f t="shared" si="5"/>
        <v>0.13453826448628825</v>
      </c>
      <c r="K56" s="233">
        <f t="shared" si="5"/>
        <v>0.12342834244202411</v>
      </c>
      <c r="L56" s="233">
        <f t="shared" si="5"/>
        <v>0.11412554241764843</v>
      </c>
      <c r="M56" s="233">
        <f t="shared" si="5"/>
        <v>0.10266361816257508</v>
      </c>
      <c r="N56" s="233">
        <f t="shared" si="5"/>
        <v>0.11387255745804387</v>
      </c>
      <c r="O56" s="233">
        <f t="shared" si="5"/>
        <v>9.6215590552279295E-2</v>
      </c>
      <c r="P56" s="233">
        <f t="shared" si="5"/>
        <v>8.9586151085130739E-2</v>
      </c>
      <c r="Q56" s="233">
        <f t="shared" si="5"/>
        <v>9.4989138234117629E-2</v>
      </c>
      <c r="R56" s="233">
        <f t="shared" si="5"/>
        <v>8.0157784897692014E-2</v>
      </c>
      <c r="S56" s="233">
        <f t="shared" si="5"/>
        <v>8.6785045670672162E-2</v>
      </c>
      <c r="T56" s="233">
        <f t="shared" si="5"/>
        <v>7.0223343097992622E-2</v>
      </c>
      <c r="U56" s="233">
        <f t="shared" si="5"/>
        <v>8.011392360117324E-2</v>
      </c>
      <c r="V56" s="233">
        <f t="shared" si="5"/>
        <v>9.392930137152318E-2</v>
      </c>
      <c r="W56" s="233">
        <f t="shared" si="5"/>
        <v>0.12011910941149255</v>
      </c>
      <c r="X56" s="233">
        <f t="shared" si="5"/>
        <v>0.11531500262053865</v>
      </c>
      <c r="Y56" s="233">
        <f t="shared" si="5"/>
        <v>0.14131914690642852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2.0992781978542537E-2</v>
      </c>
      <c r="C57" s="300">
        <f t="shared" si="6"/>
        <v>2.4533666750130675E-2</v>
      </c>
      <c r="D57" s="300">
        <f t="shared" si="6"/>
        <v>2.3910739079372991E-2</v>
      </c>
      <c r="E57" s="300">
        <f t="shared" si="6"/>
        <v>2.252557234544621E-2</v>
      </c>
      <c r="F57" s="300">
        <f t="shared" si="6"/>
        <v>2.2028530315848852E-2</v>
      </c>
      <c r="G57" s="300">
        <f t="shared" si="6"/>
        <v>2.302994559076104E-2</v>
      </c>
      <c r="H57" s="300">
        <f t="shared" si="6"/>
        <v>2.4585296737560665E-2</v>
      </c>
      <c r="I57" s="300">
        <f t="shared" si="6"/>
        <v>2.5726375334613933E-2</v>
      </c>
      <c r="J57" s="300">
        <f t="shared" si="6"/>
        <v>2.5766587216351708E-2</v>
      </c>
      <c r="K57" s="300">
        <f t="shared" si="6"/>
        <v>2.3347721819146711E-2</v>
      </c>
      <c r="L57" s="300">
        <f t="shared" si="6"/>
        <v>2.2157384547822546E-2</v>
      </c>
      <c r="M57" s="300">
        <f t="shared" si="6"/>
        <v>2.0968943631423535E-2</v>
      </c>
      <c r="N57" s="300">
        <f t="shared" si="6"/>
        <v>2.2023592131103453E-2</v>
      </c>
      <c r="O57" s="300">
        <f t="shared" si="6"/>
        <v>2.0495132038461435E-2</v>
      </c>
      <c r="P57" s="300">
        <f t="shared" si="6"/>
        <v>2.0173420665853224E-2</v>
      </c>
      <c r="Q57" s="300">
        <f t="shared" si="6"/>
        <v>2.0333278040663327E-2</v>
      </c>
      <c r="R57" s="300">
        <f t="shared" si="6"/>
        <v>1.9465582180794423E-2</v>
      </c>
      <c r="S57" s="300">
        <f t="shared" si="6"/>
        <v>2.0076950990546981E-2</v>
      </c>
      <c r="T57" s="300">
        <f t="shared" si="6"/>
        <v>1.9551800485099195E-2</v>
      </c>
      <c r="U57" s="300">
        <f t="shared" si="6"/>
        <v>1.9415830788262912E-2</v>
      </c>
      <c r="V57" s="300">
        <f t="shared" si="6"/>
        <v>2.0011961308865272E-2</v>
      </c>
      <c r="W57" s="300">
        <f t="shared" si="6"/>
        <v>2.3157329381453224E-2</v>
      </c>
      <c r="X57" s="300">
        <f t="shared" si="6"/>
        <v>2.2515652233825029E-2</v>
      </c>
      <c r="Y57" s="300">
        <f t="shared" si="6"/>
        <v>2.6404672957691302E-2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0.59465594850607195</v>
      </c>
      <c r="C58" s="301">
        <f t="shared" si="7"/>
        <v>0.53017744665435118</v>
      </c>
      <c r="D58" s="301">
        <f t="shared" si="7"/>
        <v>0.53960108521987349</v>
      </c>
      <c r="E58" s="301">
        <f t="shared" si="7"/>
        <v>0.56153295643745338</v>
      </c>
      <c r="F58" s="301">
        <f t="shared" si="7"/>
        <v>0.57222174184945518</v>
      </c>
      <c r="G58" s="301">
        <f t="shared" si="7"/>
        <v>0.55357080971241079</v>
      </c>
      <c r="H58" s="301">
        <f t="shared" si="7"/>
        <v>0.53157032281229311</v>
      </c>
      <c r="I58" s="301">
        <f t="shared" si="7"/>
        <v>0.52157450565766961</v>
      </c>
      <c r="J58" s="301">
        <f t="shared" si="7"/>
        <v>0.51864060286583302</v>
      </c>
      <c r="K58" s="301">
        <f t="shared" si="7"/>
        <v>0.54536426516277525</v>
      </c>
      <c r="L58" s="301">
        <f t="shared" si="7"/>
        <v>0.56822033933100702</v>
      </c>
      <c r="M58" s="301">
        <f t="shared" si="7"/>
        <v>0.59556390011147486</v>
      </c>
      <c r="N58" s="301">
        <f t="shared" si="7"/>
        <v>0.56845203199747407</v>
      </c>
      <c r="O58" s="301">
        <f t="shared" si="7"/>
        <v>0.61127671058635535</v>
      </c>
      <c r="P58" s="301">
        <f t="shared" si="7"/>
        <v>0.62689947454787698</v>
      </c>
      <c r="Q58" s="301">
        <f t="shared" si="7"/>
        <v>0.61485559523787803</v>
      </c>
      <c r="R58" s="301">
        <f t="shared" si="7"/>
        <v>0.65087985576294027</v>
      </c>
      <c r="S58" s="301">
        <f t="shared" si="7"/>
        <v>0.63358496297248579</v>
      </c>
      <c r="T58" s="301">
        <f t="shared" si="7"/>
        <v>0.67368544288876653</v>
      </c>
      <c r="U58" s="301">
        <f t="shared" si="7"/>
        <v>0.65115298370359942</v>
      </c>
      <c r="V58" s="301">
        <f t="shared" si="7"/>
        <v>0.6194842583445902</v>
      </c>
      <c r="W58" s="301">
        <f t="shared" si="7"/>
        <v>0.55406918561481677</v>
      </c>
      <c r="X58" s="301">
        <f t="shared" si="7"/>
        <v>0.56606057570824619</v>
      </c>
      <c r="Y58" s="301">
        <f t="shared" si="7"/>
        <v>0.50119695046217516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6.3232813521996695E-2</v>
      </c>
      <c r="C59" s="301">
        <f t="shared" si="8"/>
        <v>7.9871571336703515E-2</v>
      </c>
      <c r="D59" s="301">
        <f t="shared" si="8"/>
        <v>7.7438918357447289E-2</v>
      </c>
      <c r="E59" s="301">
        <f t="shared" si="8"/>
        <v>7.1980696716695131E-2</v>
      </c>
      <c r="F59" s="301">
        <f t="shared" si="8"/>
        <v>6.9329050731002081E-2</v>
      </c>
      <c r="G59" s="301">
        <f t="shared" si="8"/>
        <v>7.4015376643163364E-2</v>
      </c>
      <c r="H59" s="301">
        <f t="shared" si="8"/>
        <v>7.9568393261092482E-2</v>
      </c>
      <c r="I59" s="301">
        <f t="shared" si="8"/>
        <v>8.2179067682681739E-2</v>
      </c>
      <c r="J59" s="301">
        <f t="shared" si="8"/>
        <v>8.2847247078398578E-2</v>
      </c>
      <c r="K59" s="301">
        <f t="shared" si="8"/>
        <v>7.6005874030088544E-2</v>
      </c>
      <c r="L59" s="301">
        <f t="shared" si="8"/>
        <v>7.0277307699288777E-2</v>
      </c>
      <c r="M59" s="301">
        <f t="shared" si="8"/>
        <v>6.3219175394848878E-2</v>
      </c>
      <c r="N59" s="301">
        <f t="shared" si="8"/>
        <v>7.012152222416386E-2</v>
      </c>
      <c r="O59" s="301">
        <f t="shared" si="8"/>
        <v>5.9248547866403586E-2</v>
      </c>
      <c r="P59" s="301">
        <f t="shared" si="8"/>
        <v>5.5166208826106858E-2</v>
      </c>
      <c r="Q59" s="301">
        <f t="shared" si="8"/>
        <v>5.8493311438904037E-2</v>
      </c>
      <c r="R59" s="301">
        <f t="shared" si="8"/>
        <v>4.9360320173841933E-2</v>
      </c>
      <c r="S59" s="301">
        <f t="shared" si="8"/>
        <v>5.3441317597203414E-2</v>
      </c>
      <c r="T59" s="301">
        <f t="shared" si="8"/>
        <v>4.3242795486658631E-2</v>
      </c>
      <c r="U59" s="301">
        <f t="shared" si="8"/>
        <v>4.9333310849143532E-2</v>
      </c>
      <c r="V59" s="301">
        <f t="shared" si="8"/>
        <v>5.7840675055095866E-2</v>
      </c>
      <c r="W59" s="301">
        <f t="shared" si="8"/>
        <v>7.3968083163919077E-2</v>
      </c>
      <c r="X59" s="301">
        <f t="shared" si="8"/>
        <v>7.1009764771594847E-2</v>
      </c>
      <c r="Y59" s="301">
        <f t="shared" si="8"/>
        <v>8.7022843095011265E-2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0.10896966437010173</v>
      </c>
      <c r="C60" s="301">
        <f t="shared" si="9"/>
        <v>9.7444780109159926E-2</v>
      </c>
      <c r="D60" s="301">
        <f t="shared" si="9"/>
        <v>9.9238376898585445E-2</v>
      </c>
      <c r="E60" s="301">
        <f t="shared" si="9"/>
        <v>0.10246246091774278</v>
      </c>
      <c r="F60" s="301">
        <f t="shared" si="9"/>
        <v>0.10381874912123625</v>
      </c>
      <c r="G60" s="301">
        <f t="shared" si="9"/>
        <v>0.10105911636556776</v>
      </c>
      <c r="H60" s="301">
        <f t="shared" si="9"/>
        <v>9.7320627439402257E-2</v>
      </c>
      <c r="I60" s="301">
        <f t="shared" si="9"/>
        <v>9.4805767323668161E-2</v>
      </c>
      <c r="J60" s="301">
        <f t="shared" si="9"/>
        <v>9.4789508410745113E-2</v>
      </c>
      <c r="K60" s="301">
        <f t="shared" si="9"/>
        <v>0.10027918350276757</v>
      </c>
      <c r="L60" s="301">
        <f t="shared" si="9"/>
        <v>0.10356159778701997</v>
      </c>
      <c r="M60" s="301">
        <f t="shared" si="9"/>
        <v>0.10814494573837242</v>
      </c>
      <c r="N60" s="301">
        <f t="shared" si="9"/>
        <v>0.1041421499389398</v>
      </c>
      <c r="O60" s="301">
        <f t="shared" si="9"/>
        <v>0.11019819942777036</v>
      </c>
      <c r="P60" s="301">
        <f t="shared" si="9"/>
        <v>0.11267590781828274</v>
      </c>
      <c r="Q60" s="301">
        <f t="shared" si="9"/>
        <v>0.11007025569086767</v>
      </c>
      <c r="R60" s="301">
        <f t="shared" si="9"/>
        <v>0.11468825828379177</v>
      </c>
      <c r="S60" s="301">
        <f t="shared" si="9"/>
        <v>0.11359886408415502</v>
      </c>
      <c r="T60" s="301">
        <f t="shared" si="9"/>
        <v>0.11843853429902299</v>
      </c>
      <c r="U60" s="301">
        <f t="shared" si="9"/>
        <v>0.11458250849897011</v>
      </c>
      <c r="V60" s="301">
        <f t="shared" si="9"/>
        <v>0.10860516865788203</v>
      </c>
      <c r="W60" s="301">
        <f t="shared" si="9"/>
        <v>0.1006393217956674</v>
      </c>
      <c r="X60" s="301">
        <f t="shared" si="9"/>
        <v>0.10217321187230118</v>
      </c>
      <c r="Y60" s="301">
        <f t="shared" si="9"/>
        <v>9.3410175976441037E-2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5.5389259311946874E-2</v>
      </c>
      <c r="C61" s="302">
        <f t="shared" si="10"/>
        <v>4.7665967413621835E-2</v>
      </c>
      <c r="D61" s="302">
        <f t="shared" si="10"/>
        <v>4.8904029727562748E-2</v>
      </c>
      <c r="E61" s="302">
        <f t="shared" si="10"/>
        <v>5.0817823792859665E-2</v>
      </c>
      <c r="F61" s="302">
        <f t="shared" si="10"/>
        <v>5.1534799341730296E-2</v>
      </c>
      <c r="G61" s="302">
        <f t="shared" si="10"/>
        <v>4.9885626140223939E-2</v>
      </c>
      <c r="H61" s="302">
        <f t="shared" si="10"/>
        <v>4.745488391410857E-2</v>
      </c>
      <c r="I61" s="302">
        <f t="shared" si="10"/>
        <v>4.5526697659847071E-2</v>
      </c>
      <c r="J61" s="302">
        <f t="shared" si="10"/>
        <v>4.5691018739245567E-2</v>
      </c>
      <c r="K61" s="302">
        <f t="shared" si="10"/>
        <v>4.9600416286154012E-2</v>
      </c>
      <c r="L61" s="302">
        <f t="shared" si="10"/>
        <v>5.1520772947843893E-2</v>
      </c>
      <c r="M61" s="302">
        <f t="shared" si="10"/>
        <v>5.4492148877990372E-2</v>
      </c>
      <c r="N61" s="302">
        <f t="shared" si="10"/>
        <v>5.209586957883218E-2</v>
      </c>
      <c r="O61" s="302">
        <f t="shared" si="10"/>
        <v>5.5611803344222256E-2</v>
      </c>
      <c r="P61" s="302">
        <f t="shared" si="10"/>
        <v>5.7172755597997338E-2</v>
      </c>
      <c r="Q61" s="302">
        <f t="shared" si="10"/>
        <v>5.5258467355759545E-2</v>
      </c>
      <c r="R61" s="302">
        <f t="shared" si="10"/>
        <v>5.7738571754587256E-2</v>
      </c>
      <c r="S61" s="302">
        <f t="shared" si="10"/>
        <v>5.7701515425321023E-2</v>
      </c>
      <c r="T61" s="302">
        <f t="shared" si="10"/>
        <v>6.0164124645326854E-2</v>
      </c>
      <c r="U61" s="302">
        <f t="shared" si="10"/>
        <v>5.7613003072701487E-2</v>
      </c>
      <c r="V61" s="302">
        <f t="shared" si="10"/>
        <v>5.3474171318654895E-2</v>
      </c>
      <c r="W61" s="302">
        <f t="shared" si="10"/>
        <v>4.942949795888929E-2</v>
      </c>
      <c r="X61" s="302">
        <f t="shared" si="10"/>
        <v>5.0244756531207642E-2</v>
      </c>
      <c r="Y61" s="302">
        <f t="shared" si="10"/>
        <v>4.5367990545352788E-2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4.817589108191582E-2</v>
      </c>
      <c r="C62" s="302">
        <f t="shared" si="11"/>
        <v>4.2952182666760028E-2</v>
      </c>
      <c r="D62" s="302">
        <f t="shared" si="11"/>
        <v>4.3715636200300723E-2</v>
      </c>
      <c r="E62" s="302">
        <f t="shared" si="11"/>
        <v>4.5492440824310879E-2</v>
      </c>
      <c r="F62" s="302">
        <f t="shared" si="11"/>
        <v>4.6358389887967311E-2</v>
      </c>
      <c r="G62" s="302">
        <f t="shared" si="11"/>
        <v>4.4847389657552084E-2</v>
      </c>
      <c r="H62" s="302">
        <f t="shared" si="11"/>
        <v>4.3065026152550749E-2</v>
      </c>
      <c r="I62" s="302">
        <f t="shared" si="11"/>
        <v>4.2255217725130335E-2</v>
      </c>
      <c r="J62" s="302">
        <f t="shared" si="11"/>
        <v>4.201752838274752E-2</v>
      </c>
      <c r="K62" s="302">
        <f t="shared" si="11"/>
        <v>4.4182538667033353E-2</v>
      </c>
      <c r="L62" s="302">
        <f t="shared" si="11"/>
        <v>4.6034217343510375E-2</v>
      </c>
      <c r="M62" s="302">
        <f t="shared" si="11"/>
        <v>4.8249448536036008E-2</v>
      </c>
      <c r="N62" s="302">
        <f t="shared" si="11"/>
        <v>4.6052987862315833E-2</v>
      </c>
      <c r="O62" s="302">
        <f t="shared" si="11"/>
        <v>4.9522417633428142E-2</v>
      </c>
      <c r="P62" s="302">
        <f t="shared" si="11"/>
        <v>5.078809163685747E-2</v>
      </c>
      <c r="Q62" s="302">
        <f t="shared" si="11"/>
        <v>4.9812360006996674E-2</v>
      </c>
      <c r="R62" s="302">
        <f t="shared" si="11"/>
        <v>5.2730855745115449E-2</v>
      </c>
      <c r="S62" s="302">
        <f t="shared" si="11"/>
        <v>5.1329714676167044E-2</v>
      </c>
      <c r="T62" s="302">
        <f t="shared" si="11"/>
        <v>5.4578444227485999E-2</v>
      </c>
      <c r="U62" s="302">
        <f t="shared" si="11"/>
        <v>5.2752983131470033E-2</v>
      </c>
      <c r="V62" s="302">
        <f t="shared" si="11"/>
        <v>5.0187349898620642E-2</v>
      </c>
      <c r="W62" s="302">
        <f t="shared" si="11"/>
        <v>4.4887765446699548E-2</v>
      </c>
      <c r="X62" s="302">
        <f t="shared" si="11"/>
        <v>4.5859244676854656E-2</v>
      </c>
      <c r="Y62" s="302">
        <f t="shared" si="11"/>
        <v>4.0604335593907796E-2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5.404513976239032E-3</v>
      </c>
      <c r="C63" s="302">
        <f t="shared" si="12"/>
        <v>6.8266300287780782E-3</v>
      </c>
      <c r="D63" s="302">
        <f t="shared" si="12"/>
        <v>6.6187109707219879E-3</v>
      </c>
      <c r="E63" s="302">
        <f t="shared" si="12"/>
        <v>6.1521963005722307E-3</v>
      </c>
      <c r="F63" s="302">
        <f t="shared" si="12"/>
        <v>5.9255598915386384E-3</v>
      </c>
      <c r="G63" s="302">
        <f t="shared" si="12"/>
        <v>6.3261005677917427E-3</v>
      </c>
      <c r="H63" s="302">
        <f t="shared" si="12"/>
        <v>6.8007173727429463E-3</v>
      </c>
      <c r="I63" s="302">
        <f t="shared" si="12"/>
        <v>7.0238519386907452E-3</v>
      </c>
      <c r="J63" s="302">
        <f t="shared" si="12"/>
        <v>7.0809612887520138E-3</v>
      </c>
      <c r="K63" s="302">
        <f t="shared" si="12"/>
        <v>6.4962285495802153E-3</v>
      </c>
      <c r="L63" s="302">
        <f t="shared" si="12"/>
        <v>6.006607495665707E-3</v>
      </c>
      <c r="M63" s="302">
        <f t="shared" si="12"/>
        <v>5.4033483243460557E-3</v>
      </c>
      <c r="N63" s="302">
        <f t="shared" si="12"/>
        <v>5.9932924977917808E-3</v>
      </c>
      <c r="O63" s="302">
        <f t="shared" si="12"/>
        <v>5.0639784501199624E-3</v>
      </c>
      <c r="P63" s="302">
        <f t="shared" si="12"/>
        <v>4.7150605834279345E-3</v>
      </c>
      <c r="Q63" s="302">
        <f t="shared" si="12"/>
        <v>4.9994283281114523E-3</v>
      </c>
      <c r="R63" s="302">
        <f t="shared" si="12"/>
        <v>4.2188307840890513E-3</v>
      </c>
      <c r="S63" s="302">
        <f t="shared" si="12"/>
        <v>4.5676339826669571E-3</v>
      </c>
      <c r="T63" s="302">
        <f t="shared" si="12"/>
        <v>3.6959654262101373E-3</v>
      </c>
      <c r="U63" s="302">
        <f t="shared" si="12"/>
        <v>4.2165222947985921E-3</v>
      </c>
      <c r="V63" s="302">
        <f t="shared" si="12"/>
        <v>4.9436474406064825E-3</v>
      </c>
      <c r="W63" s="302">
        <f t="shared" si="12"/>
        <v>6.3220583900785539E-3</v>
      </c>
      <c r="X63" s="302">
        <f t="shared" si="12"/>
        <v>6.0692106642388759E-3</v>
      </c>
      <c r="Y63" s="302">
        <f t="shared" si="12"/>
        <v>7.4378498371804489E-3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5.0013372336116045E-2</v>
      </c>
      <c r="C65" s="235">
        <f t="shared" si="14"/>
        <v>6.3173634286312397E-2</v>
      </c>
      <c r="D65" s="235">
        <f t="shared" si="14"/>
        <v>6.1249551323061306E-2</v>
      </c>
      <c r="E65" s="235">
        <f t="shared" si="14"/>
        <v>5.6932424565495465E-2</v>
      </c>
      <c r="F65" s="235">
        <f t="shared" si="14"/>
        <v>5.4835131236298587E-2</v>
      </c>
      <c r="G65" s="235">
        <f t="shared" si="14"/>
        <v>5.8541734654344792E-2</v>
      </c>
      <c r="H65" s="235">
        <f t="shared" si="14"/>
        <v>6.2933838567363259E-2</v>
      </c>
      <c r="I65" s="235">
        <f t="shared" si="14"/>
        <v>6.4998725840644173E-2</v>
      </c>
      <c r="J65" s="235">
        <f t="shared" si="14"/>
        <v>6.5527215766111188E-2</v>
      </c>
      <c r="K65" s="235">
        <f t="shared" si="14"/>
        <v>6.0116098997815365E-2</v>
      </c>
      <c r="L65" s="235">
        <f t="shared" si="14"/>
        <v>5.5585145764890487E-2</v>
      </c>
      <c r="M65" s="235">
        <f t="shared" si="14"/>
        <v>5.0002585393498444E-2</v>
      </c>
      <c r="N65" s="235">
        <f t="shared" si="14"/>
        <v>5.5461928774565183E-2</v>
      </c>
      <c r="O65" s="235">
        <f t="shared" si="14"/>
        <v>4.6862056577410167E-2</v>
      </c>
      <c r="P65" s="235">
        <f t="shared" si="14"/>
        <v>4.3633170639042151E-2</v>
      </c>
      <c r="Q65" s="235">
        <f t="shared" si="14"/>
        <v>4.626470974834343E-2</v>
      </c>
      <c r="R65" s="235">
        <f t="shared" si="14"/>
        <v>3.9041060075960116E-2</v>
      </c>
      <c r="S65" s="235">
        <f t="shared" si="14"/>
        <v>4.226888487560005E-2</v>
      </c>
      <c r="T65" s="235">
        <f t="shared" si="14"/>
        <v>3.4202464054148639E-2</v>
      </c>
      <c r="U65" s="235">
        <f t="shared" si="14"/>
        <v>3.9019697316066193E-2</v>
      </c>
      <c r="V65" s="235">
        <f t="shared" si="14"/>
        <v>4.5748513415372428E-2</v>
      </c>
      <c r="W65" s="235">
        <f t="shared" si="14"/>
        <v>5.8504328341786975E-2</v>
      </c>
      <c r="X65" s="235">
        <f t="shared" si="14"/>
        <v>5.6164475486866594E-2</v>
      </c>
      <c r="Y65" s="235">
        <f t="shared" si="14"/>
        <v>6.8829862393267924E-2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124.16635121602806</v>
      </c>
      <c r="C69" s="322">
        <f t="shared" si="15"/>
        <v>118.81908485023362</v>
      </c>
      <c r="D69" s="322">
        <f t="shared" si="15"/>
        <v>124.76757653104985</v>
      </c>
      <c r="E69" s="322">
        <f t="shared" si="15"/>
        <v>137.51505167952953</v>
      </c>
      <c r="F69" s="322">
        <f t="shared" si="15"/>
        <v>149.60895259320571</v>
      </c>
      <c r="G69" s="322">
        <f t="shared" si="15"/>
        <v>145.53955666894092</v>
      </c>
      <c r="H69" s="322">
        <f t="shared" si="15"/>
        <v>135.15873100424494</v>
      </c>
      <c r="I69" s="322">
        <f t="shared" si="15"/>
        <v>138.86565895518805</v>
      </c>
      <c r="J69" s="322">
        <f t="shared" si="15"/>
        <v>151.50062581690804</v>
      </c>
      <c r="K69" s="322">
        <f t="shared" si="15"/>
        <v>169.74113620264802</v>
      </c>
      <c r="L69" s="322">
        <f t="shared" si="15"/>
        <v>172.65246391315134</v>
      </c>
      <c r="M69" s="322">
        <f t="shared" si="15"/>
        <v>177.03919286140354</v>
      </c>
      <c r="N69" s="322">
        <f t="shared" si="15"/>
        <v>192.151215502284</v>
      </c>
      <c r="O69" s="322">
        <f t="shared" si="15"/>
        <v>200.40871792545514</v>
      </c>
      <c r="P69" s="322">
        <f t="shared" si="15"/>
        <v>192.49793257338942</v>
      </c>
      <c r="Q69" s="322">
        <f t="shared" si="15"/>
        <v>189.32826560729586</v>
      </c>
      <c r="R69" s="322">
        <f t="shared" si="15"/>
        <v>198.98309626481168</v>
      </c>
      <c r="S69" s="322">
        <f t="shared" si="15"/>
        <v>195.8164986646953</v>
      </c>
      <c r="T69" s="322">
        <f t="shared" si="15"/>
        <v>195.66354361426684</v>
      </c>
      <c r="U69" s="322">
        <f t="shared" si="15"/>
        <v>186.793122301268</v>
      </c>
      <c r="V69" s="322">
        <f t="shared" si="15"/>
        <v>191.12818539845694</v>
      </c>
      <c r="W69" s="322">
        <f t="shared" si="15"/>
        <v>167.87837833336224</v>
      </c>
      <c r="X69" s="322">
        <f t="shared" si="15"/>
        <v>155.97334992040174</v>
      </c>
      <c r="Y69" s="322">
        <f t="shared" si="15"/>
        <v>162.40565192708954</v>
      </c>
      <c r="DA69" s="95"/>
    </row>
    <row r="70" spans="1:105" ht="12" customHeight="1" x14ac:dyDescent="0.25">
      <c r="A70" s="55" t="s">
        <v>91</v>
      </c>
      <c r="B70" s="334">
        <f>IF(B$6=0,0,B$6/WWP!B$5*1000)</f>
        <v>1.5434351952089451</v>
      </c>
      <c r="C70" s="334">
        <f>IF(C$6=0,0,C$6/WWP!C$5*1000)</f>
        <v>1.865608045050231</v>
      </c>
      <c r="D70" s="334">
        <f>IF(D$6=0,0,D$6/WWP!D$5*1000)</f>
        <v>1.8993412134258454</v>
      </c>
      <c r="E70" s="334">
        <f>IF(E$6=0,0,E$6/WWP!E$5*1000)</f>
        <v>1.9458450620963421</v>
      </c>
      <c r="F70" s="334">
        <f>IF(F$6=0,0,F$6/WWP!F$5*1000)</f>
        <v>2.038988660473231</v>
      </c>
      <c r="G70" s="334">
        <f>IF(G$6=0,0,G$6/WWP!G$5*1000)</f>
        <v>2.1176051057829541</v>
      </c>
      <c r="H70" s="334">
        <f>IF(H$6=0,0,H$6/WWP!H$5*1000)</f>
        <v>2.1141055590424553</v>
      </c>
      <c r="I70" s="334">
        <f>IF(I$6=0,0,I$6/WWP!I$5*1000)</f>
        <v>2.2433552041009204</v>
      </c>
      <c r="J70" s="334">
        <f>IF(J$6=0,0,J$6/WWP!J$5*1000)</f>
        <v>2.4673711532518285</v>
      </c>
      <c r="K70" s="334">
        <f>IF(K$6=0,0,K$6/WWP!K$5*1000)</f>
        <v>2.5361575945869994</v>
      </c>
      <c r="L70" s="334">
        <f>IF(L$6=0,0,L$6/WWP!L$5*1000)</f>
        <v>2.3852278429375415</v>
      </c>
      <c r="M70" s="334">
        <f>IF(M$6=0,0,M$6/WWP!M$5*1000)</f>
        <v>2.2001901800098587</v>
      </c>
      <c r="N70" s="334">
        <f>IF(N$6=0,0,N$6/WWP!N$5*1000)</f>
        <v>2.648722408116245</v>
      </c>
      <c r="O70" s="334">
        <f>IF(O$6=0,0,O$6/WWP!O$5*1000)</f>
        <v>2.334190486218553</v>
      </c>
      <c r="P70" s="334">
        <f>IF(P$6=0,0,P$6/WWP!P$5*1000)</f>
        <v>2.087570652816761</v>
      </c>
      <c r="Q70" s="334">
        <f>IF(Q$6=0,0,Q$6/WWP!Q$5*1000)</f>
        <v>2.1770261170954459</v>
      </c>
      <c r="R70" s="334">
        <f>IF(R$6=0,0,R$6/WWP!R$5*1000)</f>
        <v>1.9307948276812885</v>
      </c>
      <c r="S70" s="334">
        <f>IF(S$6=0,0,S$6/WWP!S$5*1000)</f>
        <v>2.0571616154357586</v>
      </c>
      <c r="T70" s="334">
        <f>IF(T$6=0,0,T$6/WWP!T$5*1000)</f>
        <v>1.6632810924466055</v>
      </c>
      <c r="U70" s="334">
        <f>IF(U$6=0,0,U$6/WWP!U$5*1000)</f>
        <v>1.8115199388061742</v>
      </c>
      <c r="V70" s="334">
        <f>IF(V$6=0,0,V$6/WWP!V$5*1000)</f>
        <v>2.1732018385175387</v>
      </c>
      <c r="W70" s="334">
        <f>IF(W$6=0,0,W$6/WWP!W$5*1000)</f>
        <v>2.4410748935869915</v>
      </c>
      <c r="X70" s="334">
        <f>IF(X$6=0,0,X$6/WWP!X$5*1000)</f>
        <v>2.1772607729501172</v>
      </c>
      <c r="Y70" s="334">
        <f>IF(Y$6=0,0,Y$6/WWP!Y$5*1000)</f>
        <v>2.778282359009101</v>
      </c>
      <c r="DA70" s="67"/>
    </row>
    <row r="71" spans="1:105" ht="12" customHeight="1" x14ac:dyDescent="0.25">
      <c r="A71" s="173" t="s">
        <v>92</v>
      </c>
      <c r="B71" s="335">
        <f>IF(B$7=0,0,B$7/WWP!B$5*1000)</f>
        <v>1.6776469513140702</v>
      </c>
      <c r="C71" s="335">
        <f>IF(C$7=0,0,C$7/WWP!C$5*1000)</f>
        <v>2.0278348315763375</v>
      </c>
      <c r="D71" s="335">
        <f>IF(D$7=0,0,D$7/WWP!D$5*1000)</f>
        <v>2.064501318941137</v>
      </c>
      <c r="E71" s="335">
        <f>IF(E$7=0,0,E$7/WWP!E$5*1000)</f>
        <v>2.1150489805395023</v>
      </c>
      <c r="F71" s="335">
        <f>IF(F$7=0,0,F$7/WWP!F$5*1000)</f>
        <v>2.216292022253513</v>
      </c>
      <c r="G71" s="335">
        <f>IF(G$7=0,0,G$7/WWP!G$5*1000)</f>
        <v>2.3017446801988637</v>
      </c>
      <c r="H71" s="335">
        <f>IF(H$7=0,0,H$7/WWP!H$5*1000)</f>
        <v>2.2979408250461471</v>
      </c>
      <c r="I71" s="335">
        <f>IF(I$7=0,0,I$7/WWP!I$5*1000)</f>
        <v>2.4384295696749141</v>
      </c>
      <c r="J71" s="335">
        <f>IF(J$7=0,0,J$7/WWP!J$5*1000)</f>
        <v>2.6819251665780746</v>
      </c>
      <c r="K71" s="335">
        <f>IF(K$7=0,0,K$7/WWP!K$5*1000)</f>
        <v>2.7566930375945664</v>
      </c>
      <c r="L71" s="335">
        <f>IF(L$7=0,0,L$7/WWP!L$5*1000)</f>
        <v>2.5926389597147197</v>
      </c>
      <c r="M71" s="335">
        <f>IF(M$7=0,0,M$7/WWP!M$5*1000)</f>
        <v>2.3915110652281082</v>
      </c>
      <c r="N71" s="335">
        <f>IF(N$7=0,0,N$7/WWP!N$5*1000)</f>
        <v>2.8790460957785262</v>
      </c>
      <c r="O71" s="335">
        <f>IF(O$7=0,0,O$7/WWP!O$5*1000)</f>
        <v>2.5371635719766878</v>
      </c>
      <c r="P71" s="335">
        <f>IF(P$7=0,0,P$7/WWP!P$5*1000)</f>
        <v>2.2690985356703921</v>
      </c>
      <c r="Q71" s="335">
        <f>IF(Q$7=0,0,Q$7/WWP!Q$5*1000)</f>
        <v>2.3663327359733106</v>
      </c>
      <c r="R71" s="335">
        <f>IF(R$7=0,0,R$7/WWP!R$5*1000)</f>
        <v>2.0986900300883571</v>
      </c>
      <c r="S71" s="335">
        <f>IF(S$7=0,0,S$7/WWP!S$5*1000)</f>
        <v>2.2360452341693038</v>
      </c>
      <c r="T71" s="335">
        <f>IF(T$7=0,0,T$7/WWP!T$5*1000)</f>
        <v>1.8079142309202243</v>
      </c>
      <c r="U71" s="335">
        <f>IF(U$7=0,0,U$7/WWP!U$5*1000)</f>
        <v>1.9690434117458411</v>
      </c>
      <c r="V71" s="335">
        <f>IF(V$7=0,0,V$7/WWP!V$5*1000)</f>
        <v>2.3621759114321073</v>
      </c>
      <c r="W71" s="335">
        <f>IF(W$7=0,0,W$7/WWP!W$5*1000)</f>
        <v>2.6533422756380345</v>
      </c>
      <c r="X71" s="335">
        <f>IF(X$7=0,0,X$7/WWP!X$5*1000)</f>
        <v>2.3665877966849092</v>
      </c>
      <c r="Y71" s="335">
        <f>IF(Y$7=0,0,Y$7/WWP!Y$5*1000)</f>
        <v>3.0198721293577186</v>
      </c>
      <c r="DA71" s="177"/>
    </row>
    <row r="72" spans="1:105" ht="12" customHeight="1" x14ac:dyDescent="0.25">
      <c r="A72" s="173" t="s">
        <v>93</v>
      </c>
      <c r="B72" s="335">
        <f>IF(B$8=0,0,B$8/WWP!B$5*1000)</f>
        <v>4.160564439258895</v>
      </c>
      <c r="C72" s="335">
        <f>IF(C$8=0,0,C$8/WWP!C$5*1000)</f>
        <v>5.0290303823093181</v>
      </c>
      <c r="D72" s="335">
        <f>IF(D$8=0,0,D$8/WWP!D$5*1000)</f>
        <v>5.1199632709740195</v>
      </c>
      <c r="E72" s="335">
        <f>IF(E$8=0,0,E$8/WWP!E$5*1000)</f>
        <v>5.2453214717379648</v>
      </c>
      <c r="F72" s="335">
        <f>IF(F$8=0,0,F$8/WWP!F$5*1000)</f>
        <v>5.4964042151887114</v>
      </c>
      <c r="G72" s="335">
        <f>IF(G$8=0,0,G$8/WWP!G$5*1000)</f>
        <v>5.7083268068931803</v>
      </c>
      <c r="H72" s="335">
        <f>IF(H$8=0,0,H$8/WWP!H$5*1000)</f>
        <v>5.6988932461144461</v>
      </c>
      <c r="I72" s="335">
        <f>IF(I$8=0,0,I$8/WWP!I$5*1000)</f>
        <v>6.0473053327937851</v>
      </c>
      <c r="J72" s="335">
        <f>IF(J$8=0,0,J$8/WWP!J$5*1000)</f>
        <v>6.6511744131136235</v>
      </c>
      <c r="K72" s="335">
        <f>IF(K$8=0,0,K$8/WWP!K$5*1000)</f>
        <v>6.8365987332345197</v>
      </c>
      <c r="L72" s="335">
        <f>IF(L$8=0,0,L$8/WWP!L$5*1000)</f>
        <v>6.4297446200925057</v>
      </c>
      <c r="M72" s="335">
        <f>IF(M$8=0,0,M$8/WWP!M$5*1000)</f>
        <v>5.9309474417657091</v>
      </c>
      <c r="N72" s="335">
        <f>IF(N$8=0,0,N$8/WWP!N$5*1000)</f>
        <v>7.1400343175307457</v>
      </c>
      <c r="O72" s="335">
        <f>IF(O$8=0,0,O$8/WWP!O$5*1000)</f>
        <v>6.2921656585021895</v>
      </c>
      <c r="P72" s="335">
        <f>IF(P$8=0,0,P$8/WWP!P$5*1000)</f>
        <v>5.6273643684625716</v>
      </c>
      <c r="Q72" s="335">
        <f>IF(Q$8=0,0,Q$8/WWP!Q$5*1000)</f>
        <v>5.8685051852138113</v>
      </c>
      <c r="R72" s="335">
        <f>IF(R$8=0,0,R$8/WWP!R$5*1000)</f>
        <v>5.2047512746191256</v>
      </c>
      <c r="S72" s="335">
        <f>IF(S$8=0,0,S$8/WWP!S$5*1000)</f>
        <v>5.5453921807398716</v>
      </c>
      <c r="T72" s="335">
        <f>IF(T$8=0,0,T$8/WWP!T$5*1000)</f>
        <v>4.4836272926821552</v>
      </c>
      <c r="U72" s="335">
        <f>IF(U$8=0,0,U$8/WWP!U$5*1000)</f>
        <v>4.8832276611296894</v>
      </c>
      <c r="V72" s="335">
        <f>IF(V$8=0,0,V$8/WWP!V$5*1000)</f>
        <v>5.8581962603516242</v>
      </c>
      <c r="W72" s="335">
        <f>IF(W$8=0,0,W$8/WWP!W$5*1000)</f>
        <v>6.580288843582327</v>
      </c>
      <c r="X72" s="335">
        <f>IF(X$8=0,0,X$8/WWP!X$5*1000)</f>
        <v>5.869137735778577</v>
      </c>
      <c r="Y72" s="335">
        <f>IF(Y$8=0,0,Y$8/WWP!Y$5*1000)</f>
        <v>7.4892828808071412</v>
      </c>
      <c r="DA72" s="177"/>
    </row>
    <row r="73" spans="1:105" ht="12" customHeight="1" x14ac:dyDescent="0.25">
      <c r="A73" s="173" t="s">
        <v>94</v>
      </c>
      <c r="B73" s="335">
        <f>IF(B$9=0,0,B$9/WWP!B$5*1000)</f>
        <v>12.750116829986935</v>
      </c>
      <c r="C73" s="335">
        <f>IF(C$9=0,0,C$9/WWP!C$5*1000)</f>
        <v>15.411544719980173</v>
      </c>
      <c r="D73" s="335">
        <f>IF(D$9=0,0,D$9/WWP!D$5*1000)</f>
        <v>15.690210023952638</v>
      </c>
      <c r="E73" s="335">
        <f>IF(E$9=0,0,E$9/WWP!E$5*1000)</f>
        <v>16.074372252100211</v>
      </c>
      <c r="F73" s="335">
        <f>IF(F$9=0,0,F$9/WWP!F$5*1000)</f>
        <v>16.843819369126695</v>
      </c>
      <c r="G73" s="335">
        <f>IF(G$9=0,0,G$9/WWP!G$5*1000)</f>
        <v>17.493259569511359</v>
      </c>
      <c r="H73" s="335">
        <f>IF(H$9=0,0,H$9/WWP!H$5*1000)</f>
        <v>17.464350270350717</v>
      </c>
      <c r="I73" s="335">
        <f>IF(I$9=0,0,I$9/WWP!I$5*1000)</f>
        <v>18.532064729529345</v>
      </c>
      <c r="J73" s="335">
        <f>IF(J$9=0,0,J$9/WWP!J$5*1000)</f>
        <v>20.382631265993364</v>
      </c>
      <c r="K73" s="335">
        <f>IF(K$9=0,0,K$9/WWP!K$5*1000)</f>
        <v>20.950867085718698</v>
      </c>
      <c r="L73" s="335">
        <f>IF(L$9=0,0,L$9/WWP!L$5*1000)</f>
        <v>19.704056093831866</v>
      </c>
      <c r="M73" s="335">
        <f>IF(M$9=0,0,M$9/WWP!M$5*1000)</f>
        <v>18.175484095733626</v>
      </c>
      <c r="N73" s="335">
        <f>IF(N$9=0,0,N$9/WWP!N$5*1000)</f>
        <v>21.880750327916807</v>
      </c>
      <c r="O73" s="335">
        <f>IF(O$9=0,0,O$9/WWP!O$5*1000)</f>
        <v>19.282443147022828</v>
      </c>
      <c r="P73" s="335">
        <f>IF(P$9=0,0,P$9/WWP!P$5*1000)</f>
        <v>17.245148871094976</v>
      </c>
      <c r="Q73" s="335">
        <f>IF(Q$9=0,0,Q$9/WWP!Q$5*1000)</f>
        <v>17.984128793397165</v>
      </c>
      <c r="R73" s="335">
        <f>IF(R$9=0,0,R$9/WWP!R$5*1000)</f>
        <v>15.950044228671516</v>
      </c>
      <c r="S73" s="335">
        <f>IF(S$9=0,0,S$9/WWP!S$5*1000)</f>
        <v>16.993943779686699</v>
      </c>
      <c r="T73" s="335">
        <f>IF(T$9=0,0,T$9/WWP!T$5*1000)</f>
        <v>13.740148154993701</v>
      </c>
      <c r="U73" s="335">
        <f>IF(U$9=0,0,U$9/WWP!U$5*1000)</f>
        <v>14.964729929268398</v>
      </c>
      <c r="V73" s="335">
        <f>IF(V$9=0,0,V$9/WWP!V$5*1000)</f>
        <v>17.952536926884012</v>
      </c>
      <c r="W73" s="335">
        <f>IF(W$9=0,0,W$9/WWP!W$5*1000)</f>
        <v>20.165401294849076</v>
      </c>
      <c r="X73" s="335">
        <f>IF(X$9=0,0,X$9/WWP!X$5*1000)</f>
        <v>17.986067254805317</v>
      </c>
      <c r="Y73" s="335">
        <f>IF(Y$9=0,0,Y$9/WWP!Y$5*1000)</f>
        <v>22.951028183118659</v>
      </c>
      <c r="DA73" s="177"/>
    </row>
    <row r="74" spans="1:105" ht="12" customHeight="1" x14ac:dyDescent="0.25">
      <c r="A74" s="56" t="s">
        <v>95</v>
      </c>
      <c r="B74" s="336">
        <f>IF(B$10=0,0,B$10/WWP!B$5*1000)</f>
        <v>2.6065971401492174</v>
      </c>
      <c r="C74" s="336">
        <f>IF(C$10=0,0,C$10/WWP!C$5*1000)</f>
        <v>2.915067831271132</v>
      </c>
      <c r="D74" s="336">
        <f>IF(D$10=0,0,D$10/WWP!D$5*1000)</f>
        <v>2.9832849679996336</v>
      </c>
      <c r="E74" s="336">
        <f>IF(E$10=0,0,E$10/WWP!E$5*1000)</f>
        <v>3.0976052451950173</v>
      </c>
      <c r="F74" s="336">
        <f>IF(F$10=0,0,F$10/WWP!F$5*1000)</f>
        <v>3.2956653477218252</v>
      </c>
      <c r="G74" s="336">
        <f>IF(G$10=0,0,G$10/WWP!G$5*1000)</f>
        <v>3.3517680713891926</v>
      </c>
      <c r="H74" s="336">
        <f>IF(H$10=0,0,H$10/WWP!H$5*1000)</f>
        <v>3.322917508411503</v>
      </c>
      <c r="I74" s="336">
        <f>IF(I$10=0,0,I$10/WWP!I$5*1000)</f>
        <v>3.5725100633696609</v>
      </c>
      <c r="J74" s="336">
        <f>IF(J$10=0,0,J$10/WWP!J$5*1000)</f>
        <v>3.9036540884432265</v>
      </c>
      <c r="K74" s="336">
        <f>IF(K$10=0,0,K$10/WWP!K$5*1000)</f>
        <v>3.9630688293253185</v>
      </c>
      <c r="L74" s="336">
        <f>IF(L$10=0,0,L$10/WWP!L$5*1000)</f>
        <v>3.8255270360527489</v>
      </c>
      <c r="M74" s="336">
        <f>IF(M$10=0,0,M$10/WWP!M$5*1000)</f>
        <v>3.7123248556634914</v>
      </c>
      <c r="N74" s="336">
        <f>IF(N$10=0,0,N$10/WWP!N$5*1000)</f>
        <v>4.2318599977180664</v>
      </c>
      <c r="O74" s="336">
        <f>IF(O$10=0,0,O$10/WWP!O$5*1000)</f>
        <v>4.1074031355409772</v>
      </c>
      <c r="P74" s="336">
        <f>IF(P$10=0,0,P$10/WWP!P$5*1000)</f>
        <v>3.8833417711100351</v>
      </c>
      <c r="Q74" s="336">
        <f>IF(Q$10=0,0,Q$10/WWP!Q$5*1000)</f>
        <v>3.8496642655497029</v>
      </c>
      <c r="R74" s="336">
        <f>IF(R$10=0,0,R$10/WWP!R$5*1000)</f>
        <v>3.8733218129316187</v>
      </c>
      <c r="S74" s="336">
        <f>IF(S$10=0,0,S$10/WWP!S$5*1000)</f>
        <v>3.9313982468315967</v>
      </c>
      <c r="T74" s="336">
        <f>IF(T$10=0,0,T$10/WWP!T$5*1000)</f>
        <v>3.8255745669536494</v>
      </c>
      <c r="U74" s="336">
        <f>IF(U$10=0,0,U$10/WWP!U$5*1000)</f>
        <v>3.6267436550127199</v>
      </c>
      <c r="V74" s="336">
        <f>IF(V$10=0,0,V$10/WWP!V$5*1000)</f>
        <v>3.8248498512275475</v>
      </c>
      <c r="W74" s="336">
        <f>IF(W$10=0,0,W$10/WWP!W$5*1000)</f>
        <v>3.8876149030898892</v>
      </c>
      <c r="X74" s="336">
        <f>IF(X$10=0,0,X$10/WWP!X$5*1000)</f>
        <v>3.5118417045524661</v>
      </c>
      <c r="Y74" s="336">
        <f>IF(Y$10=0,0,Y$10/WWP!Y$5*1000)</f>
        <v>4.2882681256154465</v>
      </c>
      <c r="DA74" s="68"/>
    </row>
    <row r="75" spans="1:105" ht="12" customHeight="1" x14ac:dyDescent="0.25">
      <c r="A75" s="174" t="s">
        <v>2898</v>
      </c>
      <c r="B75" s="349">
        <f>IF(B$16=0,0,B$16/WWP!B$5*1000)</f>
        <v>73.836259354905238</v>
      </c>
      <c r="C75" s="349">
        <f>IF(C$16=0,0,C$16/WWP!C$5*1000)</f>
        <v>62.995199019703563</v>
      </c>
      <c r="D75" s="349">
        <f>IF(D$16=0,0,D$16/WWP!D$5*1000)</f>
        <v>67.32471969640811</v>
      </c>
      <c r="E75" s="349">
        <f>IF(E$16=0,0,E$16/WWP!E$5*1000)</f>
        <v>77.219233524255429</v>
      </c>
      <c r="F75" s="349">
        <f>IF(F$16=0,0,F$16/WWP!F$5*1000)</f>
        <v>85.609495449156725</v>
      </c>
      <c r="G75" s="349">
        <f>IF(G$16=0,0,G$16/WWP!G$5*1000)</f>
        <v>80.566450230410908</v>
      </c>
      <c r="H75" s="349">
        <f>IF(H$16=0,0,H$16/WWP!H$5*1000)</f>
        <v>71.84637027082637</v>
      </c>
      <c r="I75" s="349">
        <f>IF(I$16=0,0,I$16/WWP!I$5*1000)</f>
        <v>72.428787422378747</v>
      </c>
      <c r="J75" s="349">
        <f>IF(J$16=0,0,J$16/WWP!J$5*1000)</f>
        <v>78.574375908232184</v>
      </c>
      <c r="K75" s="349">
        <f>IF(K$16=0,0,K$16/WWP!K$5*1000)</f>
        <v>92.570750013051708</v>
      </c>
      <c r="L75" s="349">
        <f>IF(L$16=0,0,L$16/WWP!L$5*1000)</f>
        <v>98.104641631065292</v>
      </c>
      <c r="M75" s="349">
        <f>IF(M$16=0,0,M$16/WWP!M$5*1000)</f>
        <v>105.43815217312509</v>
      </c>
      <c r="N75" s="349">
        <f>IF(N$16=0,0,N$16/WWP!N$5*1000)</f>
        <v>109.22874890305789</v>
      </c>
      <c r="O75" s="349">
        <f>IF(O$16=0,0,O$16/WWP!O$5*1000)</f>
        <v>122.505181866301</v>
      </c>
      <c r="P75" s="349">
        <f>IF(P$16=0,0,P$16/WWP!P$5*1000)</f>
        <v>120.67685278181048</v>
      </c>
      <c r="Q75" s="349">
        <f>IF(Q$16=0,0,Q$16/WWP!Q$5*1000)</f>
        <v>116.40954344532898</v>
      </c>
      <c r="R75" s="349">
        <f>IF(R$16=0,0,R$16/WWP!R$5*1000)</f>
        <v>129.51408899610388</v>
      </c>
      <c r="S75" s="349">
        <f>IF(S$16=0,0,S$16/WWP!S$5*1000)</f>
        <v>124.0663890558728</v>
      </c>
      <c r="T75" s="349">
        <f>IF(T$16=0,0,T$16/WWP!T$5*1000)</f>
        <v>131.81568103696284</v>
      </c>
      <c r="U75" s="349">
        <f>IF(U$16=0,0,U$16/WWP!U$5*1000)</f>
        <v>121.63089892178203</v>
      </c>
      <c r="V75" s="349">
        <f>IF(V$16=0,0,V$16/WWP!V$5*1000)</f>
        <v>118.4009021803104</v>
      </c>
      <c r="W75" s="349">
        <f>IF(W$16=0,0,W$16/WWP!W$5*1000)</f>
        <v>93.016236365502095</v>
      </c>
      <c r="X75" s="349">
        <f>IF(X$16=0,0,X$16/WWP!X$5*1000)</f>
        <v>88.290364251086345</v>
      </c>
      <c r="Y75" s="349">
        <f>IF(Y$16=0,0,Y$16/WWP!Y$5*1000)</f>
        <v>81.397217483678745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7.8513877321498509</v>
      </c>
      <c r="C76" s="349">
        <f>IF(C$27=0,0,C$27/WWP!C$5*1000)</f>
        <v>9.490267011777263</v>
      </c>
      <c r="D76" s="349">
        <f>IF(D$27=0,0,D$27/WWP!D$5*1000)</f>
        <v>9.6618661726445243</v>
      </c>
      <c r="E76" s="349">
        <f>IF(E$27=0,0,E$27/WWP!E$5*1000)</f>
        <v>9.8984292289248721</v>
      </c>
      <c r="F76" s="349">
        <f>IF(F$27=0,0,F$27/WWP!F$5*1000)</f>
        <v>10.372246664146443</v>
      </c>
      <c r="G76" s="349">
        <f>IF(G$27=0,0,G$27/WWP!G$5*1000)</f>
        <v>10.772165103330678</v>
      </c>
      <c r="H76" s="349">
        <f>IF(H$27=0,0,H$27/WWP!H$5*1000)</f>
        <v>10.754363061215972</v>
      </c>
      <c r="I76" s="349">
        <f>IF(I$27=0,0,I$27/WWP!I$5*1000)</f>
        <v>11.411850386078601</v>
      </c>
      <c r="J76" s="349">
        <f>IF(J$27=0,0,J$27/WWP!J$5*1000)</f>
        <v>12.551409779585391</v>
      </c>
      <c r="K76" s="349">
        <f>IF(K$27=0,0,K$27/WWP!K$5*1000)</f>
        <v>12.901323415942567</v>
      </c>
      <c r="L76" s="349">
        <f>IF(L$27=0,0,L$27/WWP!L$5*1000)</f>
        <v>12.133550331464887</v>
      </c>
      <c r="M76" s="349">
        <f>IF(M$27=0,0,M$27/WWP!M$5*1000)</f>
        <v>11.19227178526755</v>
      </c>
      <c r="N76" s="349">
        <f>IF(N$27=0,0,N$27/WWP!N$5*1000)</f>
        <v>13.473935728243509</v>
      </c>
      <c r="O76" s="349">
        <f>IF(O$27=0,0,O$27/WWP!O$5*1000)</f>
        <v>11.873925516850905</v>
      </c>
      <c r="P76" s="349">
        <f>IF(P$27=0,0,P$27/WWP!P$5*1000)</f>
        <v>10.619381146937439</v>
      </c>
      <c r="Q76" s="349">
        <f>IF(Q$27=0,0,Q$27/WWP!Q$5*1000)</f>
        <v>11.0744372043551</v>
      </c>
      <c r="R76" s="349">
        <f>IF(R$27=0,0,R$27/WWP!R$5*1000)</f>
        <v>9.8218693408135156</v>
      </c>
      <c r="S76" s="349">
        <f>IF(S$27=0,0,S$27/WWP!S$5*1000)</f>
        <v>10.464691695912341</v>
      </c>
      <c r="T76" s="349">
        <f>IF(T$27=0,0,T$27/WWP!T$5*1000)</f>
        <v>8.4610386007066509</v>
      </c>
      <c r="U76" s="349">
        <f>IF(U$27=0,0,U$27/WWP!U$5*1000)</f>
        <v>9.2151231669705425</v>
      </c>
      <c r="V76" s="349">
        <f>IF(V$27=0,0,V$27/WWP!V$5*1000)</f>
        <v>11.054983265502264</v>
      </c>
      <c r="W76" s="349">
        <f>IF(W$27=0,0,W$27/WWP!W$5*1000)</f>
        <v>12.417641849986003</v>
      </c>
      <c r="X76" s="349">
        <f>IF(X$27=0,0,X$27/WWP!X$5*1000)</f>
        <v>11.075630888485378</v>
      </c>
      <c r="Y76" s="349">
        <f>IF(Y$27=0,0,Y$27/WWP!Y$5*1000)</f>
        <v>14.133001565394123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13.530365618070752</v>
      </c>
      <c r="C77" s="349">
        <f>IF(C$28=0,0,C$28/WWP!C$5*1000)</f>
        <v>11.578299596002633</v>
      </c>
      <c r="D77" s="349">
        <f>IF(D$28=0,0,D$28/WWP!D$5*1000)</f>
        <v>12.381731784511427</v>
      </c>
      <c r="E77" s="349">
        <f>IF(E$28=0,0,E$28/WWP!E$5*1000)</f>
        <v>14.090130608315174</v>
      </c>
      <c r="F77" s="349">
        <f>IF(F$28=0,0,F$28/WWP!F$5*1000)</f>
        <v>15.532214315564948</v>
      </c>
      <c r="G77" s="349">
        <f>IF(G$28=0,0,G$28/WWP!G$5*1000)</f>
        <v>14.708098993199643</v>
      </c>
      <c r="H77" s="349">
        <f>IF(H$28=0,0,H$28/WWP!H$5*1000)</f>
        <v>13.153732505246509</v>
      </c>
      <c r="I77" s="349">
        <f>IF(I$28=0,0,I$28/WWP!I$5*1000)</f>
        <v>13.165265352153416</v>
      </c>
      <c r="J77" s="349">
        <f>IF(J$28=0,0,J$28/WWP!J$5*1000)</f>
        <v>14.360669845104953</v>
      </c>
      <c r="K77" s="349">
        <f>IF(K$28=0,0,K$28/WWP!K$5*1000)</f>
        <v>17.021502545233606</v>
      </c>
      <c r="L77" s="349">
        <f>IF(L$28=0,0,L$28/WWP!L$5*1000)</f>
        <v>17.880165024711758</v>
      </c>
      <c r="M77" s="349">
        <f>IF(M$28=0,0,M$28/WWP!M$5*1000)</f>
        <v>19.145893905561742</v>
      </c>
      <c r="N77" s="349">
        <f>IF(N$28=0,0,N$28/WWP!N$5*1000)</f>
        <v>20.011040695788395</v>
      </c>
      <c r="O77" s="349">
        <f>IF(O$28=0,0,O$28/WWP!O$5*1000)</f>
        <v>22.084679865013086</v>
      </c>
      <c r="P77" s="349">
        <f>IF(P$28=0,0,P$28/WWP!P$5*1000)</f>
        <v>21.689879305849235</v>
      </c>
      <c r="Q77" s="349">
        <f>IF(Q$28=0,0,Q$28/WWP!Q$5*1000)</f>
        <v>20.839410604903563</v>
      </c>
      <c r="R77" s="349">
        <f>IF(R$28=0,0,R$28/WWP!R$5*1000)</f>
        <v>22.821024738527321</v>
      </c>
      <c r="S77" s="349">
        <f>IF(S$28=0,0,S$28/WWP!S$5*1000)</f>
        <v>22.24453181724585</v>
      </c>
      <c r="T77" s="349">
        <f>IF(T$28=0,0,T$28/WWP!T$5*1000)</f>
        <v>23.17410332142672</v>
      </c>
      <c r="U77" s="349">
        <f>IF(U$28=0,0,U$28/WWP!U$5*1000)</f>
        <v>21.403224523634211</v>
      </c>
      <c r="V77" s="349">
        <f>IF(V$28=0,0,V$28/WWP!V$5*1000)</f>
        <v>20.757508810474356</v>
      </c>
      <c r="W77" s="349">
        <f>IF(W$28=0,0,W$28/WWP!W$5*1000)</f>
        <v>16.895166139626035</v>
      </c>
      <c r="X77" s="349">
        <f>IF(X$28=0,0,X$28/WWP!X$5*1000)</f>
        <v>15.936298127849778</v>
      </c>
      <c r="Y77" s="349">
        <f>IF(Y$28=0,0,Y$28/WWP!Y$5*1000)</f>
        <v>15.170340526078059</v>
      </c>
      <c r="DA77" s="178"/>
    </row>
    <row r="78" spans="1:105" ht="12" customHeight="1" x14ac:dyDescent="0.25">
      <c r="A78" s="41" t="s">
        <v>2936</v>
      </c>
      <c r="B78" s="337">
        <f>IF(B$48=0,0,B$48/WWP!B$5*1000)</f>
        <v>6.2099779549841676</v>
      </c>
      <c r="C78" s="337">
        <f>IF(C$48=0,0,C$48/WWP!C$5*1000)</f>
        <v>7.5062334125629802</v>
      </c>
      <c r="D78" s="337">
        <f>IF(D$48=0,0,D$48/WWP!D$5*1000)</f>
        <v>7.6419580821925148</v>
      </c>
      <c r="E78" s="337">
        <f>IF(E$48=0,0,E$48/WWP!E$5*1000)</f>
        <v>7.8290653063650266</v>
      </c>
      <c r="F78" s="337">
        <f>IF(F$48=0,0,F$48/WWP!F$5*1000)</f>
        <v>8.2038265495736074</v>
      </c>
      <c r="G78" s="337">
        <f>IF(G$48=0,0,G$48/WWP!G$5*1000)</f>
        <v>8.520138108224117</v>
      </c>
      <c r="H78" s="337">
        <f>IF(H$48=0,0,H$48/WWP!H$5*1000)</f>
        <v>8.5060577579908276</v>
      </c>
      <c r="I78" s="337">
        <f>IF(I$48=0,0,I$48/WWP!I$5*1000)</f>
        <v>9.0260908951086645</v>
      </c>
      <c r="J78" s="337">
        <f>IF(J$48=0,0,J$48/WWP!J$5*1000)</f>
        <v>9.9274141966054081</v>
      </c>
      <c r="K78" s="337">
        <f>IF(K$48=0,0,K$48/WWP!K$5*1000)</f>
        <v>10.20417494796005</v>
      </c>
      <c r="L78" s="337">
        <f>IF(L$48=0,0,L$48/WWP!L$5*1000)</f>
        <v>9.5969123732800128</v>
      </c>
      <c r="M78" s="337">
        <f>IF(M$48=0,0,M$48/WWP!M$5*1000)</f>
        <v>8.8524173590483723</v>
      </c>
      <c r="N78" s="337">
        <f>IF(N$48=0,0,N$48/WWP!N$5*1000)</f>
        <v>10.657077028133802</v>
      </c>
      <c r="O78" s="337">
        <f>IF(O$48=0,0,O$48/WWP!O$5*1000)</f>
        <v>9.3915646780289155</v>
      </c>
      <c r="P78" s="337">
        <f>IF(P$48=0,0,P$48/WWP!P$5*1000)</f>
        <v>8.3992951396375322</v>
      </c>
      <c r="Q78" s="337">
        <f>IF(Q$48=0,0,Q$48/WWP!Q$5*1000)</f>
        <v>8.7592172554788146</v>
      </c>
      <c r="R78" s="337">
        <f>IF(R$48=0,0,R$48/WWP!R$5*1000)</f>
        <v>7.7685110153750667</v>
      </c>
      <c r="S78" s="337">
        <f>IF(S$48=0,0,S$48/WWP!S$5*1000)</f>
        <v>8.2769450388010988</v>
      </c>
      <c r="T78" s="337">
        <f>IF(T$48=0,0,T$48/WWP!T$5*1000)</f>
        <v>6.6921753171743052</v>
      </c>
      <c r="U78" s="337">
        <f>IF(U$48=0,0,U$48/WWP!U$5*1000)</f>
        <v>7.2886110929184138</v>
      </c>
      <c r="V78" s="337">
        <f>IF(V$48=0,0,V$48/WWP!V$5*1000)</f>
        <v>8.7438303537570938</v>
      </c>
      <c r="W78" s="337">
        <f>IF(W$48=0,0,W$48/WWP!W$5*1000)</f>
        <v>9.8216117675017589</v>
      </c>
      <c r="X78" s="337">
        <f>IF(X$48=0,0,X$48/WWP!X$5*1000)</f>
        <v>8.7601613882088678</v>
      </c>
      <c r="Y78" s="337">
        <f>IF(Y$48=0,0,Y$48/WWP!Y$5*1000)</f>
        <v>11.178358674030537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NL: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38.262432605120978</v>
      </c>
      <c r="C5" s="223">
        <v>26.33013539750257</v>
      </c>
      <c r="D5" s="223">
        <v>27.329145107398311</v>
      </c>
      <c r="E5" s="223">
        <v>25.695211595597979</v>
      </c>
      <c r="F5" s="223">
        <v>24.235473160853861</v>
      </c>
      <c r="G5" s="223">
        <v>26.832691530648781</v>
      </c>
      <c r="H5" s="223">
        <v>26.966289856080241</v>
      </c>
      <c r="I5" s="223">
        <v>27.645886460035211</v>
      </c>
      <c r="J5" s="223">
        <v>28.485389481134359</v>
      </c>
      <c r="K5" s="223">
        <v>30.895480973995859</v>
      </c>
      <c r="L5" s="223">
        <v>28.593673434597221</v>
      </c>
      <c r="M5" s="223">
        <v>29.318488468931861</v>
      </c>
      <c r="N5" s="223">
        <v>28.326648993684991</v>
      </c>
      <c r="O5" s="223">
        <v>23.915243803903561</v>
      </c>
      <c r="P5" s="223">
        <v>29.602541887945119</v>
      </c>
      <c r="Q5" s="223">
        <v>31.228425807362481</v>
      </c>
      <c r="R5" s="223">
        <v>31.47866992293633</v>
      </c>
      <c r="S5" s="223">
        <v>27.0764799361251</v>
      </c>
      <c r="T5" s="223">
        <v>32.208866355126432</v>
      </c>
      <c r="U5" s="223">
        <v>31.205179255200221</v>
      </c>
      <c r="V5" s="223">
        <v>32.96151894737843</v>
      </c>
      <c r="W5" s="223">
        <v>43.068759253960728</v>
      </c>
      <c r="X5" s="223">
        <v>32.320970570453909</v>
      </c>
      <c r="Y5" s="223">
        <v>29.234681904292952</v>
      </c>
      <c r="DA5" s="89" t="s">
        <v>2938</v>
      </c>
    </row>
    <row r="6" spans="1:105" ht="12" customHeight="1" x14ac:dyDescent="0.25">
      <c r="A6" s="55" t="s">
        <v>91</v>
      </c>
      <c r="B6" s="259">
        <v>0.49447762574264609</v>
      </c>
      <c r="C6" s="259">
        <v>0.4323251917395447</v>
      </c>
      <c r="D6" s="259">
        <v>0.43475070681316108</v>
      </c>
      <c r="E6" s="259">
        <v>0.38238258333434427</v>
      </c>
      <c r="F6" s="259">
        <v>0.34877282725053532</v>
      </c>
      <c r="G6" s="259">
        <v>0.4103571225505962</v>
      </c>
      <c r="H6" s="259">
        <v>0.44205416526815128</v>
      </c>
      <c r="I6" s="259">
        <v>0.46707332004916541</v>
      </c>
      <c r="J6" s="259">
        <v>0.48423786011680342</v>
      </c>
      <c r="K6" s="259">
        <v>0.48174514804887608</v>
      </c>
      <c r="L6" s="259">
        <v>0.41365655952872882</v>
      </c>
      <c r="M6" s="259">
        <v>0.38259114542535178</v>
      </c>
      <c r="N6" s="259">
        <v>0.40780724776820321</v>
      </c>
      <c r="O6" s="259">
        <v>0.29408847877689359</v>
      </c>
      <c r="P6" s="259">
        <v>0.34000362376770032</v>
      </c>
      <c r="Q6" s="259">
        <v>0.38268182963003622</v>
      </c>
      <c r="R6" s="259">
        <v>0.32924598009988498</v>
      </c>
      <c r="S6" s="259">
        <v>0.30228271930492612</v>
      </c>
      <c r="T6" s="259">
        <v>0.29605469496949249</v>
      </c>
      <c r="U6" s="259">
        <v>0.32699812519084581</v>
      </c>
      <c r="V6" s="259">
        <v>0.40495812117331931</v>
      </c>
      <c r="W6" s="259">
        <v>0.65995196336282347</v>
      </c>
      <c r="X6" s="259">
        <v>0.47766019844673091</v>
      </c>
      <c r="Y6" s="259">
        <v>0.51834299976859344</v>
      </c>
      <c r="DA6" s="67" t="s">
        <v>2939</v>
      </c>
    </row>
    <row r="7" spans="1:105" ht="12" customHeight="1" x14ac:dyDescent="0.25">
      <c r="A7" s="173" t="s">
        <v>92</v>
      </c>
      <c r="B7" s="224">
        <v>0.1394387439198134</v>
      </c>
      <c r="C7" s="224">
        <v>0.1219122535838036</v>
      </c>
      <c r="D7" s="224">
        <v>0.12259622947597</v>
      </c>
      <c r="E7" s="224">
        <v>0.1078288366169767</v>
      </c>
      <c r="F7" s="224">
        <v>9.8351153648532863E-2</v>
      </c>
      <c r="G7" s="224">
        <v>0.1157174334047308</v>
      </c>
      <c r="H7" s="224">
        <v>0.1246557464696962</v>
      </c>
      <c r="I7" s="224">
        <v>0.13171094843431591</v>
      </c>
      <c r="J7" s="224">
        <v>0.13655121173924931</v>
      </c>
      <c r="K7" s="224">
        <v>0.135848286831002</v>
      </c>
      <c r="L7" s="224">
        <v>0.1166478482989992</v>
      </c>
      <c r="M7" s="224">
        <v>0.1078876494620588</v>
      </c>
      <c r="N7" s="224">
        <v>0.1149983890672328</v>
      </c>
      <c r="O7" s="224">
        <v>8.2930603827323118E-2</v>
      </c>
      <c r="P7" s="224">
        <v>9.5878308255402417E-2</v>
      </c>
      <c r="Q7" s="224">
        <v>0.1079132216840083</v>
      </c>
      <c r="R7" s="224">
        <v>9.2844738600305829E-2</v>
      </c>
      <c r="S7" s="224">
        <v>8.524131425611077E-2</v>
      </c>
      <c r="T7" s="224">
        <v>8.3485061100812594E-2</v>
      </c>
      <c r="U7" s="224">
        <v>9.2210861456603579E-2</v>
      </c>
      <c r="V7" s="224">
        <v>0.11419495810701</v>
      </c>
      <c r="W7" s="224">
        <v>0.18610118643997189</v>
      </c>
      <c r="X7" s="224">
        <v>0.13469636364611889</v>
      </c>
      <c r="Y7" s="224">
        <v>0.14616858892009371</v>
      </c>
      <c r="DA7" s="177" t="s">
        <v>2940</v>
      </c>
    </row>
    <row r="8" spans="1:105" ht="12" customHeight="1" x14ac:dyDescent="0.25">
      <c r="A8" s="173" t="s">
        <v>93</v>
      </c>
      <c r="B8" s="224">
        <v>1.891625186172432</v>
      </c>
      <c r="C8" s="224">
        <v>1.6538609205686809</v>
      </c>
      <c r="D8" s="224">
        <v>1.6631397335297391</v>
      </c>
      <c r="E8" s="224">
        <v>1.462805368195532</v>
      </c>
      <c r="F8" s="224">
        <v>1.3342311763627679</v>
      </c>
      <c r="G8" s="224">
        <v>1.5698220261758711</v>
      </c>
      <c r="H8" s="224">
        <v>1.6910791290461169</v>
      </c>
      <c r="I8" s="224">
        <v>1.786789957719978</v>
      </c>
      <c r="J8" s="224">
        <v>1.8524529414641779</v>
      </c>
      <c r="K8" s="224">
        <v>1.8429170662615639</v>
      </c>
      <c r="L8" s="224">
        <v>1.582444029201086</v>
      </c>
      <c r="M8" s="224">
        <v>1.463603222908652</v>
      </c>
      <c r="N8" s="224">
        <v>1.5600674748901251</v>
      </c>
      <c r="O8" s="224">
        <v>1.1250360874913301</v>
      </c>
      <c r="P8" s="224">
        <v>1.3006845701924921</v>
      </c>
      <c r="Q8" s="224">
        <v>1.463950135522365</v>
      </c>
      <c r="R8" s="224">
        <v>1.259531181957088</v>
      </c>
      <c r="S8" s="224">
        <v>1.1563831716816431</v>
      </c>
      <c r="T8" s="224">
        <v>1.13255785162736</v>
      </c>
      <c r="U8" s="224">
        <v>1.2509320083252911</v>
      </c>
      <c r="V8" s="224">
        <v>1.5491681351730211</v>
      </c>
      <c r="W8" s="224">
        <v>2.524647609052368</v>
      </c>
      <c r="X8" s="224">
        <v>1.8272900830587191</v>
      </c>
      <c r="Y8" s="224">
        <v>1.9829222241670339</v>
      </c>
      <c r="DA8" s="177" t="s">
        <v>2941</v>
      </c>
    </row>
    <row r="9" spans="1:105" ht="12" customHeight="1" x14ac:dyDescent="0.25">
      <c r="A9" s="173" t="s">
        <v>94</v>
      </c>
      <c r="B9" s="224">
        <v>4.3154246492713693</v>
      </c>
      <c r="C9" s="224">
        <v>3.7730054744778281</v>
      </c>
      <c r="D9" s="224">
        <v>3.794173525347964</v>
      </c>
      <c r="E9" s="224">
        <v>3.3371443714865259</v>
      </c>
      <c r="F9" s="224">
        <v>3.0438239818283819</v>
      </c>
      <c r="G9" s="224">
        <v>3.5812848741119221</v>
      </c>
      <c r="H9" s="224">
        <v>3.8579125561974541</v>
      </c>
      <c r="I9" s="224">
        <v>4.0762607111493958</v>
      </c>
      <c r="J9" s="224">
        <v>4.2260597626030254</v>
      </c>
      <c r="K9" s="224">
        <v>4.2043052674723036</v>
      </c>
      <c r="L9" s="224">
        <v>3.6100798507152971</v>
      </c>
      <c r="M9" s="224">
        <v>3.3389645427977892</v>
      </c>
      <c r="N9" s="224">
        <v>3.5590315062836662</v>
      </c>
      <c r="O9" s="224">
        <v>2.5665805777854271</v>
      </c>
      <c r="P9" s="224">
        <v>2.9672930431282381</v>
      </c>
      <c r="Q9" s="224">
        <v>3.3397559655676399</v>
      </c>
      <c r="R9" s="224">
        <v>2.8734085107746359</v>
      </c>
      <c r="S9" s="224">
        <v>2.6380936770962808</v>
      </c>
      <c r="T9" s="224">
        <v>2.5837402173355382</v>
      </c>
      <c r="U9" s="224">
        <v>2.853790942703919</v>
      </c>
      <c r="V9" s="224">
        <v>3.5341664962278712</v>
      </c>
      <c r="W9" s="224">
        <v>5.759558818770925</v>
      </c>
      <c r="X9" s="224">
        <v>4.1686549340974564</v>
      </c>
      <c r="Y9" s="224">
        <v>4.5237034832852974</v>
      </c>
      <c r="DA9" s="177" t="s">
        <v>2942</v>
      </c>
    </row>
    <row r="10" spans="1:105" ht="12" customHeight="1" x14ac:dyDescent="0.25">
      <c r="A10" s="56" t="s">
        <v>95</v>
      </c>
      <c r="B10" s="260">
        <v>1.3080688287813971</v>
      </c>
      <c r="C10" s="260">
        <v>1.1419721190452321</v>
      </c>
      <c r="D10" s="260">
        <v>1.147289974950773</v>
      </c>
      <c r="E10" s="260">
        <v>1.0044181199576789</v>
      </c>
      <c r="F10" s="260">
        <v>0.92477130731858548</v>
      </c>
      <c r="G10" s="260">
        <v>1.080357210914999</v>
      </c>
      <c r="H10" s="260">
        <v>1.1767930023091819</v>
      </c>
      <c r="I10" s="260">
        <v>1.273441588961864</v>
      </c>
      <c r="J10" s="260">
        <v>1.3101181494645051</v>
      </c>
      <c r="K10" s="260">
        <v>1.2548989826429431</v>
      </c>
      <c r="L10" s="260">
        <v>1.089582125001118</v>
      </c>
      <c r="M10" s="260">
        <v>1.026496542898595</v>
      </c>
      <c r="N10" s="260">
        <v>1.062748561413724</v>
      </c>
      <c r="O10" s="260">
        <v>0.81473902959722455</v>
      </c>
      <c r="P10" s="260">
        <v>0.98047088215149825</v>
      </c>
      <c r="Q10" s="260">
        <v>1.070231251314496</v>
      </c>
      <c r="R10" s="260">
        <v>1.013027546152333</v>
      </c>
      <c r="S10" s="260">
        <v>0.88782390156738644</v>
      </c>
      <c r="T10" s="260">
        <v>1.015923536773274</v>
      </c>
      <c r="U10" s="260">
        <v>1.0055549576832921</v>
      </c>
      <c r="V10" s="260">
        <v>1.1486211290777519</v>
      </c>
      <c r="W10" s="260">
        <v>1.758115287824934</v>
      </c>
      <c r="X10" s="260">
        <v>1.2809012192123239</v>
      </c>
      <c r="Y10" s="260">
        <v>1.366494762027185</v>
      </c>
      <c r="DA10" s="68" t="s">
        <v>2943</v>
      </c>
    </row>
    <row r="11" spans="1:105" ht="12" customHeight="1" x14ac:dyDescent="0.25">
      <c r="A11" s="37" t="s">
        <v>159</v>
      </c>
      <c r="B11" s="226">
        <v>4.6646674837521128E-2</v>
      </c>
      <c r="C11" s="226">
        <v>0</v>
      </c>
      <c r="D11" s="226">
        <v>0</v>
      </c>
      <c r="E11" s="226">
        <v>1.4091184656380609E-2</v>
      </c>
      <c r="F11" s="226">
        <v>1.5271618102301489E-2</v>
      </c>
      <c r="G11" s="226">
        <v>1.343040763075737E-2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1.6938358400546461E-2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2.0495760337209171E-3</v>
      </c>
      <c r="W11" s="226">
        <v>2.0234120046266368E-3</v>
      </c>
      <c r="X11" s="226">
        <v>5.6828191819150147E-3</v>
      </c>
      <c r="Y11" s="226">
        <v>5.1144309218325908E-3</v>
      </c>
      <c r="DA11" s="69" t="s">
        <v>2944</v>
      </c>
    </row>
    <row r="12" spans="1:105" ht="12" customHeight="1" x14ac:dyDescent="0.25">
      <c r="A12" s="37" t="s">
        <v>35</v>
      </c>
      <c r="B12" s="226">
        <v>0.58461943336920508</v>
      </c>
      <c r="C12" s="226">
        <v>0.1907337046416952</v>
      </c>
      <c r="D12" s="226">
        <v>0.22162534861904429</v>
      </c>
      <c r="E12" s="226">
        <v>0.25005898362725781</v>
      </c>
      <c r="F12" s="226">
        <v>0.2501326968500977</v>
      </c>
      <c r="G12" s="226">
        <v>0.2342881468458432</v>
      </c>
      <c r="H12" s="226">
        <v>0.1872127551716658</v>
      </c>
      <c r="I12" s="226">
        <v>0.14485169543723769</v>
      </c>
      <c r="J12" s="226">
        <v>0.15537627380363961</v>
      </c>
      <c r="K12" s="226">
        <v>0.28447227348218679</v>
      </c>
      <c r="L12" s="226">
        <v>0.31726034677284859</v>
      </c>
      <c r="M12" s="226">
        <v>0.41928862707335202</v>
      </c>
      <c r="N12" s="226">
        <v>0.34129908109909629</v>
      </c>
      <c r="O12" s="226">
        <v>0.39039325682472698</v>
      </c>
      <c r="P12" s="226">
        <v>0.53930866749930362</v>
      </c>
      <c r="Q12" s="226">
        <v>0.49079393071058658</v>
      </c>
      <c r="R12" s="226">
        <v>0.60736031152761449</v>
      </c>
      <c r="S12" s="226">
        <v>0.52389697836065874</v>
      </c>
      <c r="T12" s="226">
        <v>0.74180339306544418</v>
      </c>
      <c r="U12" s="226">
        <v>0.59604354775226276</v>
      </c>
      <c r="V12" s="226">
        <v>0.42670745191122672</v>
      </c>
      <c r="W12" s="226">
        <v>0.36944124872279133</v>
      </c>
      <c r="X12" s="226">
        <v>0.2962867278045257</v>
      </c>
      <c r="Y12" s="226">
        <v>0.16109026948033869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2947</v>
      </c>
    </row>
    <row r="15" spans="1:105" ht="12" customHeight="1" x14ac:dyDescent="0.25">
      <c r="A15" s="37" t="s">
        <v>40</v>
      </c>
      <c r="B15" s="226">
        <v>0.67680272057467084</v>
      </c>
      <c r="C15" s="226">
        <v>0.9512384144035364</v>
      </c>
      <c r="D15" s="226">
        <v>0.92566462633172919</v>
      </c>
      <c r="E15" s="226">
        <v>0.74026795167404025</v>
      </c>
      <c r="F15" s="226">
        <v>0.65936699236618623</v>
      </c>
      <c r="G15" s="226">
        <v>0.83263865643839852</v>
      </c>
      <c r="H15" s="226">
        <v>0.98958024713751602</v>
      </c>
      <c r="I15" s="226">
        <v>1.1285898935246259</v>
      </c>
      <c r="J15" s="226">
        <v>1.1547418756608649</v>
      </c>
      <c r="K15" s="226">
        <v>0.97042670916075591</v>
      </c>
      <c r="L15" s="226">
        <v>0.77232177822826986</v>
      </c>
      <c r="M15" s="226">
        <v>0.59026955742469689</v>
      </c>
      <c r="N15" s="226">
        <v>0.72144948031462741</v>
      </c>
      <c r="O15" s="226">
        <v>0.42434577277249752</v>
      </c>
      <c r="P15" s="226">
        <v>0.44116221465219468</v>
      </c>
      <c r="Q15" s="226">
        <v>0.57943732060390984</v>
      </c>
      <c r="R15" s="226">
        <v>0.40566723462471849</v>
      </c>
      <c r="S15" s="226">
        <v>0.3639269232067277</v>
      </c>
      <c r="T15" s="226">
        <v>0.27412014370783</v>
      </c>
      <c r="U15" s="226">
        <v>0.4095114099310288</v>
      </c>
      <c r="V15" s="226">
        <v>0.71986410113280408</v>
      </c>
      <c r="W15" s="226">
        <v>1.3866506270975161</v>
      </c>
      <c r="X15" s="226">
        <v>0.97893167222588329</v>
      </c>
      <c r="Y15" s="226">
        <v>1.2002900616250141</v>
      </c>
      <c r="DA15" s="69" t="s">
        <v>2948</v>
      </c>
    </row>
    <row r="16" spans="1:105" ht="12" customHeight="1" x14ac:dyDescent="0.25">
      <c r="A16" s="57" t="s">
        <v>2898</v>
      </c>
      <c r="B16" s="261">
        <v>22.708908773363259</v>
      </c>
      <c r="C16" s="261">
        <v>13.490746718414099</v>
      </c>
      <c r="D16" s="261">
        <v>14.326913036704729</v>
      </c>
      <c r="E16" s="261">
        <v>14.0865055609545</v>
      </c>
      <c r="F16" s="261">
        <v>13.555314570218711</v>
      </c>
      <c r="G16" s="261">
        <v>14.45393212589509</v>
      </c>
      <c r="H16" s="261">
        <v>13.827712217799951</v>
      </c>
      <c r="I16" s="261">
        <v>13.844860815779381</v>
      </c>
      <c r="J16" s="261">
        <v>14.199653739651851</v>
      </c>
      <c r="K16" s="261">
        <v>16.436137591445309</v>
      </c>
      <c r="L16" s="261">
        <v>15.950330314250669</v>
      </c>
      <c r="M16" s="261">
        <v>17.299664213642249</v>
      </c>
      <c r="N16" s="261">
        <v>15.852427468224329</v>
      </c>
      <c r="O16" s="261">
        <v>14.503982810240361</v>
      </c>
      <c r="P16" s="261">
        <v>18.4766643477383</v>
      </c>
      <c r="Q16" s="261">
        <v>18.959143533176189</v>
      </c>
      <c r="R16" s="261">
        <v>20.353337139540031</v>
      </c>
      <c r="S16" s="261">
        <v>17.08563270518329</v>
      </c>
      <c r="T16" s="261">
        <v>21.687467069002839</v>
      </c>
      <c r="U16" s="261">
        <v>20.161570113943419</v>
      </c>
      <c r="V16" s="261">
        <v>19.995790001372821</v>
      </c>
      <c r="W16" s="261">
        <v>23.15215059392132</v>
      </c>
      <c r="X16" s="261">
        <v>17.777916621652949</v>
      </c>
      <c r="Y16" s="261">
        <v>14.09513830948382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0.38513740915608441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0.39210623139463963</v>
      </c>
      <c r="Q19" s="229">
        <v>0</v>
      </c>
      <c r="R19" s="229">
        <v>3.2620202189884859E-2</v>
      </c>
      <c r="S19" s="229">
        <v>0</v>
      </c>
      <c r="T19" s="229">
        <v>2.0136596648022441E-2</v>
      </c>
      <c r="U19" s="229">
        <v>6.6080236024935068E-2</v>
      </c>
      <c r="V19" s="229">
        <v>4.4129620991625179E-2</v>
      </c>
      <c r="W19" s="229">
        <v>2.212280462292858E-2</v>
      </c>
      <c r="X19" s="229">
        <v>1.3001269389165279E-2</v>
      </c>
      <c r="Y19" s="229">
        <v>1.8416918020217259E-2</v>
      </c>
      <c r="DA19" s="73" t="s">
        <v>2952</v>
      </c>
    </row>
    <row r="20" spans="1:105" ht="12" customHeight="1" x14ac:dyDescent="0.25">
      <c r="A20" s="46" t="s">
        <v>159</v>
      </c>
      <c r="B20" s="229">
        <v>1.1017353298947989</v>
      </c>
      <c r="C20" s="229">
        <v>0</v>
      </c>
      <c r="D20" s="229">
        <v>0</v>
      </c>
      <c r="E20" s="229">
        <v>0.34938391010231218</v>
      </c>
      <c r="F20" s="229">
        <v>0.3459910376013518</v>
      </c>
      <c r="G20" s="229">
        <v>0.34687135283771098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0.35630943962541678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2.9320653349487261E-2</v>
      </c>
      <c r="W20" s="229">
        <v>5.0472487824195382E-2</v>
      </c>
      <c r="X20" s="229">
        <v>0.12814882585859369</v>
      </c>
      <c r="Y20" s="229">
        <v>0.19704751116100799</v>
      </c>
      <c r="DA20" s="73" t="s">
        <v>2953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13.1940498483482</v>
      </c>
      <c r="C23" s="229">
        <v>5.5439855998955414</v>
      </c>
      <c r="D23" s="229">
        <v>6.0223357032830496</v>
      </c>
      <c r="E23" s="229">
        <v>5.9244241533112154</v>
      </c>
      <c r="F23" s="229">
        <v>5.4150010731620579</v>
      </c>
      <c r="G23" s="229">
        <v>5.7819967669294172</v>
      </c>
      <c r="H23" s="229">
        <v>5.2897827595564406</v>
      </c>
      <c r="I23" s="229">
        <v>4.2334372475650079</v>
      </c>
      <c r="J23" s="229">
        <v>4.721328341021346</v>
      </c>
      <c r="K23" s="229">
        <v>7.6740635491440763</v>
      </c>
      <c r="L23" s="229">
        <v>7.2375307366076242</v>
      </c>
      <c r="M23" s="229">
        <v>8.4278613119862378</v>
      </c>
      <c r="N23" s="229">
        <v>8.1400685914473616</v>
      </c>
      <c r="O23" s="229">
        <v>6.9758207074148659</v>
      </c>
      <c r="P23" s="229">
        <v>8.7893652314819946</v>
      </c>
      <c r="Q23" s="229">
        <v>8.078744509172429</v>
      </c>
      <c r="R23" s="229">
        <v>7.7452577718826312</v>
      </c>
      <c r="S23" s="229">
        <v>8.4293577330983389</v>
      </c>
      <c r="T23" s="229">
        <v>8.9244320504871517</v>
      </c>
      <c r="U23" s="229">
        <v>7.4704361464484137</v>
      </c>
      <c r="V23" s="229">
        <v>5.8329482593370434</v>
      </c>
      <c r="W23" s="229">
        <v>8.8057035507652746</v>
      </c>
      <c r="X23" s="229">
        <v>6.3842704861022508</v>
      </c>
      <c r="Y23" s="229">
        <v>5.9304989326705968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8.0093520312806668</v>
      </c>
      <c r="C25" s="229">
        <v>7.9467611185185651</v>
      </c>
      <c r="D25" s="229">
        <v>7.8663100737374103</v>
      </c>
      <c r="E25" s="229">
        <v>7.8126974975409764</v>
      </c>
      <c r="F25" s="229">
        <v>7.741192608927153</v>
      </c>
      <c r="G25" s="229">
        <v>8.2507051656473198</v>
      </c>
      <c r="H25" s="229">
        <v>8.4741659875230209</v>
      </c>
      <c r="I25" s="229">
        <v>8.6976589899002903</v>
      </c>
      <c r="J25" s="229">
        <v>8.6708205213733063</v>
      </c>
      <c r="K25" s="229">
        <v>8.581455500765184</v>
      </c>
      <c r="L25" s="229">
        <v>8.0540506317849356</v>
      </c>
      <c r="M25" s="229">
        <v>7.9735995869912344</v>
      </c>
      <c r="N25" s="229">
        <v>7.4998394746642463</v>
      </c>
      <c r="O25" s="229">
        <v>7.1243905389849447</v>
      </c>
      <c r="P25" s="229">
        <v>8.9658184119425997</v>
      </c>
      <c r="Q25" s="229">
        <v>10.879748766653901</v>
      </c>
      <c r="R25" s="229">
        <v>12.31876051400166</v>
      </c>
      <c r="S25" s="229">
        <v>8.656274972084951</v>
      </c>
      <c r="T25" s="229">
        <v>12.74289842186767</v>
      </c>
      <c r="U25" s="229">
        <v>12.62505373147007</v>
      </c>
      <c r="V25" s="229">
        <v>14.08939146769467</v>
      </c>
      <c r="W25" s="229">
        <v>14.13553818734734</v>
      </c>
      <c r="X25" s="229">
        <v>11.15312141706851</v>
      </c>
      <c r="Y25" s="229">
        <v>7.876575627039931</v>
      </c>
      <c r="DA25" s="73" t="s">
        <v>2958</v>
      </c>
    </row>
    <row r="26" spans="1:105" ht="12" customHeight="1" x14ac:dyDescent="0.25">
      <c r="A26" s="46" t="s">
        <v>39</v>
      </c>
      <c r="B26" s="229">
        <v>0.40377156383958918</v>
      </c>
      <c r="C26" s="229">
        <v>0</v>
      </c>
      <c r="D26" s="229">
        <v>5.3129850528182858E-2</v>
      </c>
      <c r="E26" s="229">
        <v>0</v>
      </c>
      <c r="F26" s="229">
        <v>5.3129850528143882E-2</v>
      </c>
      <c r="G26" s="229">
        <v>7.4358840480639621E-2</v>
      </c>
      <c r="H26" s="229">
        <v>6.3763470720491211E-2</v>
      </c>
      <c r="I26" s="229">
        <v>0.91376457831408064</v>
      </c>
      <c r="J26" s="229">
        <v>0.80750487725719466</v>
      </c>
      <c r="K26" s="229">
        <v>0.1806185415360449</v>
      </c>
      <c r="L26" s="229">
        <v>0.65874894585811083</v>
      </c>
      <c r="M26" s="229">
        <v>0.54189387503935804</v>
      </c>
      <c r="N26" s="229">
        <v>0.21251940211271761</v>
      </c>
      <c r="O26" s="229">
        <v>0.40377156384055207</v>
      </c>
      <c r="P26" s="229">
        <v>0.32937447291906491</v>
      </c>
      <c r="Q26" s="229">
        <v>6.5025734985896244E-4</v>
      </c>
      <c r="R26" s="229">
        <v>0.25669865146585791</v>
      </c>
      <c r="S26" s="229">
        <v>0</v>
      </c>
      <c r="T26" s="229">
        <v>0</v>
      </c>
      <c r="U26" s="229">
        <v>0</v>
      </c>
      <c r="V26" s="229">
        <v>0</v>
      </c>
      <c r="W26" s="229">
        <v>0.1383135633615897</v>
      </c>
      <c r="X26" s="229">
        <v>9.9374623234427265E-2</v>
      </c>
      <c r="Y26" s="229">
        <v>7.2599320592069208E-2</v>
      </c>
      <c r="DA26" s="73" t="s">
        <v>2959</v>
      </c>
    </row>
    <row r="27" spans="1:105" ht="12" customHeight="1" x14ac:dyDescent="0.25">
      <c r="A27" s="57" t="s">
        <v>2910</v>
      </c>
      <c r="B27" s="261">
        <v>2.3270631660504568</v>
      </c>
      <c r="C27" s="261">
        <v>2.034567343551354</v>
      </c>
      <c r="D27" s="261">
        <v>2.0459820699063349</v>
      </c>
      <c r="E27" s="261">
        <v>1.7995322309683</v>
      </c>
      <c r="F27" s="261">
        <v>1.641361221137255</v>
      </c>
      <c r="G27" s="261">
        <v>1.931183323774782</v>
      </c>
      <c r="H27" s="261">
        <v>2.0803529054519521</v>
      </c>
      <c r="I27" s="261">
        <v>2.1980956515452088</v>
      </c>
      <c r="J27" s="261">
        <v>2.2788737633831468</v>
      </c>
      <c r="K27" s="261">
        <v>2.2671428009798822</v>
      </c>
      <c r="L27" s="261">
        <v>1.946710817559735</v>
      </c>
      <c r="M27" s="261">
        <v>1.8005137458732261</v>
      </c>
      <c r="N27" s="261">
        <v>1.9191833476884299</v>
      </c>
      <c r="O27" s="261">
        <v>1.384010986328635</v>
      </c>
      <c r="P27" s="261">
        <v>1.6000924369534231</v>
      </c>
      <c r="Q27" s="261">
        <v>1.800940515177796</v>
      </c>
      <c r="R27" s="261">
        <v>1.5494658463260489</v>
      </c>
      <c r="S27" s="261">
        <v>1.4225739350119111</v>
      </c>
      <c r="T27" s="261">
        <v>1.393264204351224</v>
      </c>
      <c r="U27" s="261">
        <v>1.53888720719431</v>
      </c>
      <c r="V27" s="261">
        <v>1.9057750614299549</v>
      </c>
      <c r="W27" s="261">
        <v>3.1058026194770609</v>
      </c>
      <c r="X27" s="261">
        <v>2.2479186030395848</v>
      </c>
      <c r="Y27" s="261">
        <v>2.4393760998386962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2.9300966037510037</v>
      </c>
      <c r="C28" s="261">
        <f t="shared" si="0"/>
        <v>1.8043208265412591</v>
      </c>
      <c r="D28" s="261">
        <f t="shared" si="0"/>
        <v>1.9063421878720268</v>
      </c>
      <c r="E28" s="261">
        <f t="shared" si="0"/>
        <v>1.8540518053139663</v>
      </c>
      <c r="F28" s="261">
        <f t="shared" si="0"/>
        <v>1.7742586441314148</v>
      </c>
      <c r="G28" s="261">
        <f t="shared" si="0"/>
        <v>1.9080118675603501</v>
      </c>
      <c r="H28" s="261">
        <f t="shared" si="0"/>
        <v>1.8460563371080085</v>
      </c>
      <c r="I28" s="261">
        <f t="shared" si="0"/>
        <v>1.8393309576238825</v>
      </c>
      <c r="J28" s="261">
        <f t="shared" si="0"/>
        <v>1.8945804480900348</v>
      </c>
      <c r="K28" s="261">
        <f t="shared" si="0"/>
        <v>2.1804491300023718</v>
      </c>
      <c r="L28" s="261">
        <f t="shared" si="0"/>
        <v>2.0878681387611771</v>
      </c>
      <c r="M28" s="261">
        <f t="shared" si="0"/>
        <v>2.2373189809926624</v>
      </c>
      <c r="N28" s="261">
        <f t="shared" si="0"/>
        <v>2.0794325924153707</v>
      </c>
      <c r="O28" s="261">
        <f t="shared" si="0"/>
        <v>1.866760362728221</v>
      </c>
      <c r="P28" s="261">
        <f t="shared" si="0"/>
        <v>2.3649477258867129</v>
      </c>
      <c r="Q28" s="261">
        <f t="shared" si="0"/>
        <v>2.4419671232075184</v>
      </c>
      <c r="R28" s="261">
        <f t="shared" si="0"/>
        <v>2.5780184012337402</v>
      </c>
      <c r="S28" s="261">
        <f t="shared" si="0"/>
        <v>2.1857491621346403</v>
      </c>
      <c r="T28" s="261">
        <f t="shared" si="0"/>
        <v>2.7307203206857764</v>
      </c>
      <c r="U28" s="261">
        <f t="shared" si="0"/>
        <v>2.5552060428673111</v>
      </c>
      <c r="V28" s="261">
        <f t="shared" si="0"/>
        <v>2.5502653164789337</v>
      </c>
      <c r="W28" s="261">
        <f t="shared" si="0"/>
        <v>3.0565097778964239</v>
      </c>
      <c r="X28" s="261">
        <f t="shared" si="0"/>
        <v>2.3316352357943502</v>
      </c>
      <c r="Y28" s="261">
        <f t="shared" si="0"/>
        <v>1.9115681291761402</v>
      </c>
      <c r="DA28" s="70"/>
    </row>
    <row r="29" spans="1:105" ht="12" customHeight="1" x14ac:dyDescent="0.25">
      <c r="A29" s="60" t="s">
        <v>2913</v>
      </c>
      <c r="B29" s="329">
        <v>1.551675622046583</v>
      </c>
      <c r="C29" s="329">
        <v>0.93005508717597973</v>
      </c>
      <c r="D29" s="329">
        <v>0.98762911085301508</v>
      </c>
      <c r="E29" s="329">
        <v>0.96876954137710047</v>
      </c>
      <c r="F29" s="329">
        <v>0.93002966871726966</v>
      </c>
      <c r="G29" s="329">
        <v>0.99244380402316523</v>
      </c>
      <c r="H29" s="329">
        <v>0.9503810335529338</v>
      </c>
      <c r="I29" s="329">
        <v>0.93276436569610854</v>
      </c>
      <c r="J29" s="329">
        <v>0.96270548842377857</v>
      </c>
      <c r="K29" s="329">
        <v>1.1332806141117979</v>
      </c>
      <c r="L29" s="329">
        <v>1.0931735537122149</v>
      </c>
      <c r="M29" s="329">
        <v>1.184879627043639</v>
      </c>
      <c r="N29" s="329">
        <v>1.0921664788454759</v>
      </c>
      <c r="O29" s="329">
        <v>0.99505990065779204</v>
      </c>
      <c r="P29" s="329">
        <v>1.2683295330046971</v>
      </c>
      <c r="Q29" s="329">
        <v>1.3032040321297511</v>
      </c>
      <c r="R29" s="329">
        <v>1.3881189646551719</v>
      </c>
      <c r="S29" s="329">
        <v>1.17653629461304</v>
      </c>
      <c r="T29" s="329">
        <v>1.4847163367475471</v>
      </c>
      <c r="U29" s="329">
        <v>1.3761762831069411</v>
      </c>
      <c r="V29" s="329">
        <v>1.3486966482945</v>
      </c>
      <c r="W29" s="329">
        <v>1.5889051429265679</v>
      </c>
      <c r="X29" s="329">
        <v>1.216331268800207</v>
      </c>
      <c r="Y29" s="329">
        <v>0.97149653985740669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5.9229889049758198E-2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5.4041018745228722E-2</v>
      </c>
      <c r="Q31" s="295">
        <v>0</v>
      </c>
      <c r="R31" s="295">
        <v>5.8078045718990157E-3</v>
      </c>
      <c r="S31" s="295">
        <v>0</v>
      </c>
      <c r="T31" s="295">
        <v>3.33447843450832E-3</v>
      </c>
      <c r="U31" s="295">
        <v>1.20375904279159E-2</v>
      </c>
      <c r="V31" s="295">
        <v>1.0053800214722439E-2</v>
      </c>
      <c r="W31" s="295">
        <v>3.950192879667855E-3</v>
      </c>
      <c r="X31" s="295">
        <v>2.4186104023986789E-3</v>
      </c>
      <c r="Y31" s="295">
        <v>2.9061602426388462E-3</v>
      </c>
      <c r="DA31" s="122" t="s">
        <v>2963</v>
      </c>
    </row>
    <row r="32" spans="1:105" ht="12" customHeight="1" x14ac:dyDescent="0.25">
      <c r="A32" s="59" t="s">
        <v>159</v>
      </c>
      <c r="B32" s="295">
        <v>0.1172595799032817</v>
      </c>
      <c r="C32" s="295">
        <v>0</v>
      </c>
      <c r="D32" s="295">
        <v>0</v>
      </c>
      <c r="E32" s="295">
        <v>5.2877980335763172E-2</v>
      </c>
      <c r="F32" s="295">
        <v>5.4750363500322037E-2</v>
      </c>
      <c r="G32" s="295">
        <v>5.5053518786419717E-2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4.7091798385691698E-2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6.5552964064584506E-3</v>
      </c>
      <c r="W32" s="295">
        <v>8.8440556531206981E-3</v>
      </c>
      <c r="X32" s="295">
        <v>2.3394481686897759E-2</v>
      </c>
      <c r="Y32" s="295">
        <v>3.0513511765917191E-2</v>
      </c>
      <c r="DA32" s="122" t="s">
        <v>2964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2965</v>
      </c>
    </row>
    <row r="34" spans="1:105" ht="12" customHeight="1" x14ac:dyDescent="0.25">
      <c r="A34" s="59" t="s">
        <v>35</v>
      </c>
      <c r="B34" s="295">
        <v>1.434416042143301</v>
      </c>
      <c r="C34" s="295">
        <v>0.93005508717597973</v>
      </c>
      <c r="D34" s="295">
        <v>0.92839922180325685</v>
      </c>
      <c r="E34" s="295">
        <v>0.91589156104133729</v>
      </c>
      <c r="F34" s="295">
        <v>0.87527930521694763</v>
      </c>
      <c r="G34" s="295">
        <v>0.9373902852367455</v>
      </c>
      <c r="H34" s="295">
        <v>0.9503810335529338</v>
      </c>
      <c r="I34" s="295">
        <v>0.93276436569610854</v>
      </c>
      <c r="J34" s="295">
        <v>0.96270548842377857</v>
      </c>
      <c r="K34" s="295">
        <v>1.1332806141117979</v>
      </c>
      <c r="L34" s="295">
        <v>1.0931735537122149</v>
      </c>
      <c r="M34" s="295">
        <v>1.137787828657947</v>
      </c>
      <c r="N34" s="295">
        <v>1.0921664788454759</v>
      </c>
      <c r="O34" s="295">
        <v>0.99505990065779204</v>
      </c>
      <c r="P34" s="295">
        <v>1.2142885142594679</v>
      </c>
      <c r="Q34" s="295">
        <v>1.3032040321297511</v>
      </c>
      <c r="R34" s="295">
        <v>1.3823111600832729</v>
      </c>
      <c r="S34" s="295">
        <v>1.17653629461304</v>
      </c>
      <c r="T34" s="295">
        <v>1.481381858313038</v>
      </c>
      <c r="U34" s="295">
        <v>1.3641386926790251</v>
      </c>
      <c r="V34" s="295">
        <v>1.332087551673319</v>
      </c>
      <c r="W34" s="295">
        <v>1.5761108943937789</v>
      </c>
      <c r="X34" s="295">
        <v>1.1905181767109101</v>
      </c>
      <c r="Y34" s="295">
        <v>0.93807686784885069</v>
      </c>
      <c r="DA34" s="122" t="s">
        <v>2966</v>
      </c>
    </row>
    <row r="35" spans="1:105" ht="12" customHeight="1" x14ac:dyDescent="0.25">
      <c r="A35" s="60" t="s">
        <v>2920</v>
      </c>
      <c r="B35" s="329">
        <v>1.180788922634616</v>
      </c>
      <c r="C35" s="329">
        <v>0.70147466979380679</v>
      </c>
      <c r="D35" s="329">
        <v>0.74495258130296127</v>
      </c>
      <c r="E35" s="329">
        <v>0.7324521794951302</v>
      </c>
      <c r="F35" s="329">
        <v>0.70483198673624903</v>
      </c>
      <c r="G35" s="329">
        <v>0.75155715816642665</v>
      </c>
      <c r="H35" s="329">
        <v>0.71899577276514659</v>
      </c>
      <c r="I35" s="329">
        <v>0.71988744372718594</v>
      </c>
      <c r="J35" s="329">
        <v>0.73833551441692169</v>
      </c>
      <c r="K35" s="329">
        <v>0.85462535397744244</v>
      </c>
      <c r="L35" s="329">
        <v>0.82936496576717456</v>
      </c>
      <c r="M35" s="329">
        <v>0.89952591173062846</v>
      </c>
      <c r="N35" s="329">
        <v>0.82427433824138585</v>
      </c>
      <c r="O35" s="329">
        <v>0.7541596299203539</v>
      </c>
      <c r="P35" s="329">
        <v>0.9607260660026935</v>
      </c>
      <c r="Q35" s="329">
        <v>0.98581340433552789</v>
      </c>
      <c r="R35" s="329">
        <v>1.0583069082212551</v>
      </c>
      <c r="S35" s="329">
        <v>0.8883969738848988</v>
      </c>
      <c r="T35" s="329">
        <v>1.1276772975159091</v>
      </c>
      <c r="U35" s="329">
        <v>1.0483356506055359</v>
      </c>
      <c r="V35" s="329">
        <v>1.0397156274036241</v>
      </c>
      <c r="W35" s="329">
        <v>1.203836046430246</v>
      </c>
      <c r="X35" s="329">
        <v>0.92439347147285467</v>
      </c>
      <c r="Y35" s="329">
        <v>0.73290105416088513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2.002588459719935E-2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2.0388240542402129E-2</v>
      </c>
      <c r="Q38" s="229">
        <v>0</v>
      </c>
      <c r="R38" s="229">
        <v>1.6961437374347649E-3</v>
      </c>
      <c r="S38" s="229">
        <v>0</v>
      </c>
      <c r="T38" s="229">
        <v>1.047037112123851E-3</v>
      </c>
      <c r="U38" s="229">
        <v>3.4359559713783758E-3</v>
      </c>
      <c r="V38" s="229">
        <v>2.2945958410866322E-3</v>
      </c>
      <c r="W38" s="229">
        <v>1.1503134253198701E-3</v>
      </c>
      <c r="X38" s="229">
        <v>6.760234508899856E-4</v>
      </c>
      <c r="Y38" s="229">
        <v>9.5761945254059305E-4</v>
      </c>
      <c r="DA38" s="73" t="s">
        <v>2970</v>
      </c>
    </row>
    <row r="39" spans="1:105" ht="12" customHeight="1" x14ac:dyDescent="0.25">
      <c r="A39" s="64" t="s">
        <v>159</v>
      </c>
      <c r="B39" s="229">
        <v>5.7286630819570812E-2</v>
      </c>
      <c r="C39" s="229">
        <v>0</v>
      </c>
      <c r="D39" s="229">
        <v>0</v>
      </c>
      <c r="E39" s="229">
        <v>1.816681967913332E-2</v>
      </c>
      <c r="F39" s="229">
        <v>1.7990401415049009E-2</v>
      </c>
      <c r="G39" s="229">
        <v>1.803617492578408E-2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1.8526924544843681E-2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1.524577998221293E-3</v>
      </c>
      <c r="W39" s="229">
        <v>2.6244041541320581E-3</v>
      </c>
      <c r="X39" s="229">
        <v>6.6633194722218059E-3</v>
      </c>
      <c r="Y39" s="229">
        <v>1.024582558033588E-2</v>
      </c>
      <c r="DA39" s="73" t="s">
        <v>2971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0.68604740373489748</v>
      </c>
      <c r="C42" s="229">
        <v>0.28826910394219518</v>
      </c>
      <c r="D42" s="229">
        <v>0.31314174352422669</v>
      </c>
      <c r="E42" s="229">
        <v>0.30805066342176318</v>
      </c>
      <c r="F42" s="229">
        <v>0.28156233075999759</v>
      </c>
      <c r="G42" s="229">
        <v>0.30064490554066692</v>
      </c>
      <c r="H42" s="229">
        <v>0.27505138833241921</v>
      </c>
      <c r="I42" s="229">
        <v>0.2201248794683146</v>
      </c>
      <c r="J42" s="229">
        <v>0.24549361930318839</v>
      </c>
      <c r="K42" s="229">
        <v>0.39902618487120672</v>
      </c>
      <c r="L42" s="229">
        <v>0.37632790753195428</v>
      </c>
      <c r="M42" s="229">
        <v>0.43822120111587998</v>
      </c>
      <c r="N42" s="229">
        <v>0.42325692168622359</v>
      </c>
      <c r="O42" s="229">
        <v>0.36271984267523771</v>
      </c>
      <c r="P42" s="229">
        <v>0.45701822161077399</v>
      </c>
      <c r="Q42" s="229">
        <v>0.42006827014142067</v>
      </c>
      <c r="R42" s="229">
        <v>0.40272805141196583</v>
      </c>
      <c r="S42" s="229">
        <v>0.43829901011544059</v>
      </c>
      <c r="T42" s="229">
        <v>0.46404125408179497</v>
      </c>
      <c r="U42" s="229">
        <v>0.38843822646917542</v>
      </c>
      <c r="V42" s="229">
        <v>0.30329421636520099</v>
      </c>
      <c r="W42" s="229">
        <v>0.45786776073291768</v>
      </c>
      <c r="X42" s="229">
        <v>0.33196116750158511</v>
      </c>
      <c r="Y42" s="229">
        <v>0.30836653206373948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0.41646008843500287</v>
      </c>
      <c r="C44" s="229">
        <v>0.41320556585161172</v>
      </c>
      <c r="D44" s="229">
        <v>0.40902237486520071</v>
      </c>
      <c r="E44" s="229">
        <v>0.40623469639423371</v>
      </c>
      <c r="F44" s="229">
        <v>0.40251667624486998</v>
      </c>
      <c r="G44" s="229">
        <v>0.42900966139544228</v>
      </c>
      <c r="H44" s="229">
        <v>0.44062889267366029</v>
      </c>
      <c r="I44" s="229">
        <v>0.45224979723262199</v>
      </c>
      <c r="J44" s="229">
        <v>0.45085428472017991</v>
      </c>
      <c r="K44" s="229">
        <v>0.44620759616908329</v>
      </c>
      <c r="L44" s="229">
        <v>0.4187842693482936</v>
      </c>
      <c r="M44" s="229">
        <v>0.41460107836122972</v>
      </c>
      <c r="N44" s="229">
        <v>0.38996710328982498</v>
      </c>
      <c r="O44" s="229">
        <v>0.37044498759992078</v>
      </c>
      <c r="P44" s="229">
        <v>0.46619320940657349</v>
      </c>
      <c r="Q44" s="229">
        <v>0.56571132294041637</v>
      </c>
      <c r="R44" s="229">
        <v>0.64053522345308112</v>
      </c>
      <c r="S44" s="229">
        <v>0.45009796376945821</v>
      </c>
      <c r="T44" s="229">
        <v>0.66258900632199025</v>
      </c>
      <c r="U44" s="229">
        <v>0.65646146816498252</v>
      </c>
      <c r="V44" s="229">
        <v>0.73260223719911555</v>
      </c>
      <c r="W44" s="229">
        <v>0.73500171556796212</v>
      </c>
      <c r="X44" s="229">
        <v>0.57992580592514997</v>
      </c>
      <c r="Y44" s="229">
        <v>0.40955615003446549</v>
      </c>
      <c r="DA44" s="73" t="s">
        <v>2976</v>
      </c>
    </row>
    <row r="45" spans="1:105" ht="12" customHeight="1" x14ac:dyDescent="0.25">
      <c r="A45" s="64" t="s">
        <v>39</v>
      </c>
      <c r="B45" s="229">
        <v>2.0994799645145251E-2</v>
      </c>
      <c r="C45" s="229">
        <v>0</v>
      </c>
      <c r="D45" s="229">
        <v>2.7625783163344841E-3</v>
      </c>
      <c r="E45" s="229">
        <v>0</v>
      </c>
      <c r="F45" s="229">
        <v>2.7625783163324571E-3</v>
      </c>
      <c r="G45" s="229">
        <v>3.866416304533422E-3</v>
      </c>
      <c r="H45" s="229">
        <v>3.315491759067112E-3</v>
      </c>
      <c r="I45" s="229">
        <v>4.7512767026249333E-2</v>
      </c>
      <c r="J45" s="229">
        <v>4.1987610393553317E-2</v>
      </c>
      <c r="K45" s="229">
        <v>9.3915729371524485E-3</v>
      </c>
      <c r="L45" s="229">
        <v>3.4252788886926649E-2</v>
      </c>
      <c r="M45" s="229">
        <v>2.8176707708674961E-2</v>
      </c>
      <c r="N45" s="229">
        <v>1.105031326533722E-2</v>
      </c>
      <c r="O45" s="229">
        <v>2.0994799645195319E-2</v>
      </c>
      <c r="P45" s="229">
        <v>1.7126394442943851E-2</v>
      </c>
      <c r="Q45" s="229">
        <v>3.3811253690702518E-5</v>
      </c>
      <c r="R45" s="229">
        <v>1.3347489618773E-2</v>
      </c>
      <c r="S45" s="229">
        <v>0</v>
      </c>
      <c r="T45" s="229">
        <v>0</v>
      </c>
      <c r="U45" s="229">
        <v>0</v>
      </c>
      <c r="V45" s="229">
        <v>0</v>
      </c>
      <c r="W45" s="229">
        <v>7.1918525499144138E-3</v>
      </c>
      <c r="X45" s="229">
        <v>5.1671551230077807E-3</v>
      </c>
      <c r="Y45" s="229">
        <v>3.774927029803663E-3</v>
      </c>
      <c r="DA45" s="73" t="s">
        <v>2977</v>
      </c>
    </row>
    <row r="46" spans="1:105" ht="12" customHeight="1" x14ac:dyDescent="0.25">
      <c r="A46" s="60" t="s">
        <v>2932</v>
      </c>
      <c r="B46" s="329">
        <v>0.19763205906980441</v>
      </c>
      <c r="C46" s="329">
        <v>0.17279106957147269</v>
      </c>
      <c r="D46" s="329">
        <v>0.17376049571605059</v>
      </c>
      <c r="E46" s="329">
        <v>0.1528300844417356</v>
      </c>
      <c r="F46" s="329">
        <v>0.13939698867789599</v>
      </c>
      <c r="G46" s="329">
        <v>0.16401090537075841</v>
      </c>
      <c r="H46" s="329">
        <v>0.1766795307899281</v>
      </c>
      <c r="I46" s="329">
        <v>0.18667914820058809</v>
      </c>
      <c r="J46" s="329">
        <v>0.19353944524933461</v>
      </c>
      <c r="K46" s="329">
        <v>0.19254316191313159</v>
      </c>
      <c r="L46" s="329">
        <v>0.16532961928178741</v>
      </c>
      <c r="M46" s="329">
        <v>0.15291344221839509</v>
      </c>
      <c r="N46" s="329">
        <v>0.16299177532850889</v>
      </c>
      <c r="O46" s="329">
        <v>0.11754083215007501</v>
      </c>
      <c r="P46" s="329">
        <v>0.13589212687932231</v>
      </c>
      <c r="Q46" s="329">
        <v>0.15294968674223969</v>
      </c>
      <c r="R46" s="329">
        <v>0.1315925283573133</v>
      </c>
      <c r="S46" s="329">
        <v>0.1208158936367016</v>
      </c>
      <c r="T46" s="329">
        <v>0.1183266864223206</v>
      </c>
      <c r="U46" s="329">
        <v>0.13069410915483409</v>
      </c>
      <c r="V46" s="329">
        <v>0.1618530407808097</v>
      </c>
      <c r="W46" s="329">
        <v>0.26376858853960949</v>
      </c>
      <c r="X46" s="329">
        <v>0.19091049552128869</v>
      </c>
      <c r="Y46" s="329">
        <v>0.20717053515784839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2.1473290280686128</v>
      </c>
      <c r="C48" s="316">
        <v>1.877424549580764</v>
      </c>
      <c r="D48" s="316">
        <v>1.8879576427976159</v>
      </c>
      <c r="E48" s="316">
        <v>1.6605427187701509</v>
      </c>
      <c r="F48" s="316">
        <v>1.514588278957681</v>
      </c>
      <c r="G48" s="316">
        <v>1.78202554626044</v>
      </c>
      <c r="H48" s="316">
        <v>1.919673796429723</v>
      </c>
      <c r="I48" s="316">
        <v>2.0283225087720158</v>
      </c>
      <c r="J48" s="316">
        <v>2.1028616046215611</v>
      </c>
      <c r="K48" s="316">
        <v>2.092036700311608</v>
      </c>
      <c r="L48" s="316">
        <v>1.7963537512804071</v>
      </c>
      <c r="M48" s="316">
        <v>1.66144842493128</v>
      </c>
      <c r="N48" s="316">
        <v>1.7709524059339199</v>
      </c>
      <c r="O48" s="316">
        <v>1.2771148671281529</v>
      </c>
      <c r="P48" s="316">
        <v>1.4765069498713519</v>
      </c>
      <c r="Q48" s="316">
        <v>1.66184223208244</v>
      </c>
      <c r="R48" s="316">
        <v>1.4297905782522631</v>
      </c>
      <c r="S48" s="316">
        <v>1.3126993498889119</v>
      </c>
      <c r="T48" s="316">
        <v>1.285653399280108</v>
      </c>
      <c r="U48" s="316">
        <v>1.420028995835229</v>
      </c>
      <c r="V48" s="316">
        <v>1.758579728337744</v>
      </c>
      <c r="W48" s="316">
        <v>2.8659213972148891</v>
      </c>
      <c r="X48" s="316">
        <v>2.0742973115056742</v>
      </c>
      <c r="Y48" s="316">
        <v>2.2509673076260852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1.0000000000000004</v>
      </c>
      <c r="C52" s="232">
        <f t="shared" si="1"/>
        <v>0.99999999999999978</v>
      </c>
      <c r="D52" s="232">
        <f t="shared" si="1"/>
        <v>1</v>
      </c>
      <c r="E52" s="232">
        <f t="shared" si="1"/>
        <v>0.99999999999999989</v>
      </c>
      <c r="F52" s="232">
        <f t="shared" si="1"/>
        <v>1.0000000000000002</v>
      </c>
      <c r="G52" s="232">
        <f t="shared" si="1"/>
        <v>1.0000000000000002</v>
      </c>
      <c r="H52" s="232">
        <f t="shared" si="1"/>
        <v>0.99999999999999989</v>
      </c>
      <c r="I52" s="232">
        <f t="shared" si="1"/>
        <v>0.99999999999999978</v>
      </c>
      <c r="J52" s="232">
        <f t="shared" si="1"/>
        <v>1</v>
      </c>
      <c r="K52" s="232">
        <f t="shared" si="1"/>
        <v>1</v>
      </c>
      <c r="L52" s="232">
        <f t="shared" si="1"/>
        <v>0.99999999999999978</v>
      </c>
      <c r="M52" s="232">
        <f t="shared" si="1"/>
        <v>1.0000000000000002</v>
      </c>
      <c r="N52" s="232">
        <f t="shared" si="1"/>
        <v>1.0000000000000002</v>
      </c>
      <c r="O52" s="232">
        <f t="shared" si="1"/>
        <v>1.0000000000000004</v>
      </c>
      <c r="P52" s="232">
        <f t="shared" si="1"/>
        <v>1</v>
      </c>
      <c r="Q52" s="232">
        <f t="shared" si="1"/>
        <v>1.0000000000000002</v>
      </c>
      <c r="R52" s="232">
        <f t="shared" si="1"/>
        <v>1</v>
      </c>
      <c r="S52" s="232">
        <f t="shared" si="1"/>
        <v>1</v>
      </c>
      <c r="T52" s="232">
        <f t="shared" si="1"/>
        <v>0.99999999999999989</v>
      </c>
      <c r="U52" s="232">
        <f t="shared" si="1"/>
        <v>1</v>
      </c>
      <c r="V52" s="232">
        <f t="shared" si="1"/>
        <v>0.99999999999999978</v>
      </c>
      <c r="W52" s="232">
        <f t="shared" si="1"/>
        <v>0.99999999999999956</v>
      </c>
      <c r="X52" s="232">
        <f t="shared" si="1"/>
        <v>1</v>
      </c>
      <c r="Y52" s="232">
        <f t="shared" si="1"/>
        <v>0.99999999999999978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1.2923319090706899E-2</v>
      </c>
      <c r="C53" s="299">
        <f t="shared" si="2"/>
        <v>1.6419406327114864E-2</v>
      </c>
      <c r="D53" s="299">
        <f t="shared" si="2"/>
        <v>1.5907951203913404E-2</v>
      </c>
      <c r="E53" s="299">
        <f t="shared" si="2"/>
        <v>1.4881472445233836E-2</v>
      </c>
      <c r="F53" s="299">
        <f t="shared" si="2"/>
        <v>1.4391005487521804E-2</v>
      </c>
      <c r="G53" s="299">
        <f t="shared" si="2"/>
        <v>1.5293177804465831E-2</v>
      </c>
      <c r="H53" s="299">
        <f t="shared" si="2"/>
        <v>1.6392843347283047E-2</v>
      </c>
      <c r="I53" s="299">
        <f t="shared" si="2"/>
        <v>1.689485778379235E-2</v>
      </c>
      <c r="J53" s="299">
        <f t="shared" si="2"/>
        <v>1.6999516908045447E-2</v>
      </c>
      <c r="K53" s="299">
        <f t="shared" si="2"/>
        <v>1.5592738253673792E-2</v>
      </c>
      <c r="L53" s="299">
        <f t="shared" si="2"/>
        <v>1.446671622919987E-2</v>
      </c>
      <c r="M53" s="299">
        <f t="shared" si="2"/>
        <v>1.3049483974277016E-2</v>
      </c>
      <c r="N53" s="299">
        <f t="shared" si="2"/>
        <v>1.4396593393702087E-2</v>
      </c>
      <c r="O53" s="299">
        <f t="shared" si="2"/>
        <v>1.2297113974179558E-2</v>
      </c>
      <c r="P53" s="299">
        <f t="shared" si="2"/>
        <v>1.1485622587908849E-2</v>
      </c>
      <c r="Q53" s="299">
        <f t="shared" si="2"/>
        <v>1.2254278585499956E-2</v>
      </c>
      <c r="R53" s="299">
        <f t="shared" si="2"/>
        <v>1.0459335826638157E-2</v>
      </c>
      <c r="S53" s="299">
        <f t="shared" si="2"/>
        <v>1.1164033139389892E-2</v>
      </c>
      <c r="T53" s="299">
        <f t="shared" si="2"/>
        <v>9.191714222576846E-3</v>
      </c>
      <c r="U53" s="299">
        <f t="shared" si="2"/>
        <v>1.047896961323665E-2</v>
      </c>
      <c r="V53" s="299">
        <f t="shared" si="2"/>
        <v>1.2285784578672378E-2</v>
      </c>
      <c r="W53" s="299">
        <f t="shared" si="2"/>
        <v>1.5323217450294493E-2</v>
      </c>
      <c r="X53" s="299">
        <f t="shared" si="2"/>
        <v>1.4778646495330871E-2</v>
      </c>
      <c r="Y53" s="299">
        <f t="shared" si="2"/>
        <v>1.773041353641264E-2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3.6442728395985769E-3</v>
      </c>
      <c r="C54" s="233">
        <f t="shared" si="3"/>
        <v>4.6301415371896287E-3</v>
      </c>
      <c r="D54" s="233">
        <f t="shared" si="3"/>
        <v>4.4859152744877407E-3</v>
      </c>
      <c r="E54" s="233">
        <f t="shared" si="3"/>
        <v>4.1964564571030658E-3</v>
      </c>
      <c r="F54" s="233">
        <f t="shared" si="3"/>
        <v>4.0581486895578224E-3</v>
      </c>
      <c r="G54" s="233">
        <f t="shared" si="3"/>
        <v>4.3125540824913624E-3</v>
      </c>
      <c r="H54" s="233">
        <f t="shared" si="3"/>
        <v>4.6226509888823049E-3</v>
      </c>
      <c r="I54" s="233">
        <f t="shared" si="3"/>
        <v>4.7642150532852968E-3</v>
      </c>
      <c r="J54" s="233">
        <f t="shared" si="3"/>
        <v>4.7937280910161353E-3</v>
      </c>
      <c r="K54" s="233">
        <f t="shared" si="3"/>
        <v>4.3970277383071953E-3</v>
      </c>
      <c r="L54" s="233">
        <f t="shared" si="3"/>
        <v>4.0794985144462018E-3</v>
      </c>
      <c r="M54" s="233">
        <f t="shared" si="3"/>
        <v>3.6798503298144068E-3</v>
      </c>
      <c r="N54" s="233">
        <f t="shared" si="3"/>
        <v>4.0597244345022951E-3</v>
      </c>
      <c r="O54" s="233">
        <f t="shared" si="3"/>
        <v>3.467687994624867E-3</v>
      </c>
      <c r="P54" s="233">
        <f t="shared" si="3"/>
        <v>3.2388539003958446E-3</v>
      </c>
      <c r="Q54" s="233">
        <f t="shared" si="3"/>
        <v>3.4556087568963032E-3</v>
      </c>
      <c r="R54" s="233">
        <f t="shared" si="3"/>
        <v>2.949449224748098E-3</v>
      </c>
      <c r="S54" s="233">
        <f t="shared" si="3"/>
        <v>3.1481682425928224E-3</v>
      </c>
      <c r="T54" s="233">
        <f t="shared" si="3"/>
        <v>2.5919900495822617E-3</v>
      </c>
      <c r="U54" s="233">
        <f t="shared" si="3"/>
        <v>2.9549857958671077E-3</v>
      </c>
      <c r="V54" s="233">
        <f t="shared" si="3"/>
        <v>3.4644931955143533E-3</v>
      </c>
      <c r="W54" s="233">
        <f t="shared" si="3"/>
        <v>4.3210250228617273E-3</v>
      </c>
      <c r="X54" s="233">
        <f t="shared" si="3"/>
        <v>4.1674603599079745E-3</v>
      </c>
      <c r="Y54" s="233">
        <f t="shared" si="3"/>
        <v>4.9998351067616596E-3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4.9438184071946854E-2</v>
      </c>
      <c r="C55" s="233">
        <f t="shared" si="4"/>
        <v>6.2812473069377026E-2</v>
      </c>
      <c r="D55" s="233">
        <f t="shared" si="4"/>
        <v>6.085590043134969E-2</v>
      </c>
      <c r="E55" s="233">
        <f t="shared" si="4"/>
        <v>5.6929103804155286E-2</v>
      </c>
      <c r="F55" s="233">
        <f t="shared" si="4"/>
        <v>5.5052821436879278E-2</v>
      </c>
      <c r="G55" s="233">
        <f t="shared" si="4"/>
        <v>5.8504083512561242E-2</v>
      </c>
      <c r="H55" s="233">
        <f t="shared" si="4"/>
        <v>6.2710856334758994E-2</v>
      </c>
      <c r="I55" s="233">
        <f t="shared" si="4"/>
        <v>6.4631313606201585E-2</v>
      </c>
      <c r="J55" s="233">
        <f t="shared" si="4"/>
        <v>6.5031687303803321E-2</v>
      </c>
      <c r="K55" s="233">
        <f t="shared" si="4"/>
        <v>5.9650052634322548E-2</v>
      </c>
      <c r="L55" s="233">
        <f t="shared" si="4"/>
        <v>5.5342453036705347E-2</v>
      </c>
      <c r="M55" s="233">
        <f t="shared" si="4"/>
        <v>4.9920828096564361E-2</v>
      </c>
      <c r="N55" s="233">
        <f t="shared" si="4"/>
        <v>5.5074197983599089E-2</v>
      </c>
      <c r="O55" s="233">
        <f t="shared" si="4"/>
        <v>4.7042635095683044E-2</v>
      </c>
      <c r="P55" s="233">
        <f t="shared" si="4"/>
        <v>4.3938273108977938E-2</v>
      </c>
      <c r="Q55" s="233">
        <f t="shared" si="4"/>
        <v>4.6878768227158633E-2</v>
      </c>
      <c r="R55" s="233">
        <f t="shared" si="4"/>
        <v>4.0012210968270762E-2</v>
      </c>
      <c r="S55" s="233">
        <f t="shared" si="4"/>
        <v>4.2708032004515152E-2</v>
      </c>
      <c r="T55" s="233">
        <f t="shared" si="4"/>
        <v>3.5162921884305927E-2</v>
      </c>
      <c r="U55" s="233">
        <f t="shared" si="4"/>
        <v>4.0087320059756688E-2</v>
      </c>
      <c r="V55" s="233">
        <f t="shared" si="4"/>
        <v>4.6999294469596435E-2</v>
      </c>
      <c r="W55" s="233">
        <f t="shared" si="4"/>
        <v>5.8619000240184398E-2</v>
      </c>
      <c r="X55" s="233">
        <f t="shared" si="4"/>
        <v>5.6535742918844438E-2</v>
      </c>
      <c r="Y55" s="233">
        <f t="shared" si="4"/>
        <v>6.7827733876449414E-2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0.11278490036971148</v>
      </c>
      <c r="C56" s="233">
        <f t="shared" si="5"/>
        <v>0.14329609086764133</v>
      </c>
      <c r="D56" s="233">
        <f t="shared" si="5"/>
        <v>0.13883249953255355</v>
      </c>
      <c r="E56" s="233">
        <f t="shared" si="5"/>
        <v>0.12987417360121037</v>
      </c>
      <c r="F56" s="233">
        <f t="shared" si="5"/>
        <v>0.12559375101225143</v>
      </c>
      <c r="G56" s="233">
        <f t="shared" si="5"/>
        <v>0.13346722485969453</v>
      </c>
      <c r="H56" s="233">
        <f t="shared" si="5"/>
        <v>0.14306426938178107</v>
      </c>
      <c r="I56" s="233">
        <f t="shared" si="5"/>
        <v>0.14744546958340521</v>
      </c>
      <c r="J56" s="233">
        <f t="shared" si="5"/>
        <v>0.14835885482281752</v>
      </c>
      <c r="K56" s="233">
        <f t="shared" si="5"/>
        <v>0.13608156063376994</v>
      </c>
      <c r="L56" s="233">
        <f t="shared" si="5"/>
        <v>0.12625449678484621</v>
      </c>
      <c r="M56" s="233">
        <f t="shared" si="5"/>
        <v>0.11388597152053095</v>
      </c>
      <c r="N56" s="233">
        <f t="shared" si="5"/>
        <v>0.12564251800758713</v>
      </c>
      <c r="O56" s="233">
        <f t="shared" si="5"/>
        <v>0.10731985836441682</v>
      </c>
      <c r="P56" s="233">
        <f t="shared" si="5"/>
        <v>0.10023777871374595</v>
      </c>
      <c r="Q56" s="233">
        <f t="shared" si="5"/>
        <v>0.10694602366989155</v>
      </c>
      <c r="R56" s="233">
        <f t="shared" si="5"/>
        <v>9.1281128389766611E-2</v>
      </c>
      <c r="S56" s="233">
        <f t="shared" si="5"/>
        <v>9.7431190587539018E-2</v>
      </c>
      <c r="T56" s="233">
        <f t="shared" si="5"/>
        <v>8.0218291101832109E-2</v>
      </c>
      <c r="U56" s="233">
        <f t="shared" si="5"/>
        <v>9.1452477146989813E-2</v>
      </c>
      <c r="V56" s="233">
        <f t="shared" si="5"/>
        <v>0.10722098401684728</v>
      </c>
      <c r="W56" s="233">
        <f t="shared" si="5"/>
        <v>0.13372938804224455</v>
      </c>
      <c r="X56" s="233">
        <f t="shared" si="5"/>
        <v>0.12897678691333039</v>
      </c>
      <c r="Y56" s="233">
        <f t="shared" si="5"/>
        <v>0.15473756472174977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3.4186765966529982E-2</v>
      </c>
      <c r="C57" s="300">
        <f t="shared" si="6"/>
        <v>4.3371296873526477E-2</v>
      </c>
      <c r="D57" s="300">
        <f t="shared" si="6"/>
        <v>4.1980456045812735E-2</v>
      </c>
      <c r="E57" s="300">
        <f t="shared" si="6"/>
        <v>3.9089700282123871E-2</v>
      </c>
      <c r="F57" s="300">
        <f t="shared" si="6"/>
        <v>3.8157757481389484E-2</v>
      </c>
      <c r="G57" s="300">
        <f t="shared" si="6"/>
        <v>4.0262722421304464E-2</v>
      </c>
      <c r="H57" s="300">
        <f t="shared" si="6"/>
        <v>4.3639410856656791E-2</v>
      </c>
      <c r="I57" s="300">
        <f t="shared" si="6"/>
        <v>4.6062606485877976E-2</v>
      </c>
      <c r="J57" s="300">
        <f t="shared" si="6"/>
        <v>4.5992635990888792E-2</v>
      </c>
      <c r="K57" s="300">
        <f t="shared" si="6"/>
        <v>4.06175577489526E-2</v>
      </c>
      <c r="L57" s="300">
        <f t="shared" si="6"/>
        <v>3.8105706407165103E-2</v>
      </c>
      <c r="M57" s="300">
        <f t="shared" si="6"/>
        <v>3.5011918980282705E-2</v>
      </c>
      <c r="N57" s="300">
        <f t="shared" si="6"/>
        <v>3.7517623833678598E-2</v>
      </c>
      <c r="O57" s="300">
        <f t="shared" si="6"/>
        <v>3.406777017528205E-2</v>
      </c>
      <c r="P57" s="300">
        <f t="shared" si="6"/>
        <v>3.3121172021743514E-2</v>
      </c>
      <c r="Q57" s="300">
        <f t="shared" si="6"/>
        <v>3.4271059896402979E-2</v>
      </c>
      <c r="R57" s="300">
        <f t="shared" si="6"/>
        <v>3.2181396121003507E-2</v>
      </c>
      <c r="S57" s="300">
        <f t="shared" si="6"/>
        <v>3.2789487542760787E-2</v>
      </c>
      <c r="T57" s="300">
        <f t="shared" si="6"/>
        <v>3.1541735296485449E-2</v>
      </c>
      <c r="U57" s="300">
        <f t="shared" si="6"/>
        <v>3.2223976329689576E-2</v>
      </c>
      <c r="V57" s="300">
        <f t="shared" si="6"/>
        <v>3.4847336098541862E-2</v>
      </c>
      <c r="W57" s="300">
        <f t="shared" si="6"/>
        <v>4.082112692074482E-2</v>
      </c>
      <c r="X57" s="300">
        <f t="shared" si="6"/>
        <v>3.9630654544243631E-2</v>
      </c>
      <c r="Y57" s="300">
        <f t="shared" si="6"/>
        <v>4.6742248350802915E-2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0.59350405155170238</v>
      </c>
      <c r="C58" s="301">
        <f t="shared" si="7"/>
        <v>0.51236905981477432</v>
      </c>
      <c r="D58" s="301">
        <f t="shared" si="7"/>
        <v>0.52423568247022367</v>
      </c>
      <c r="E58" s="301">
        <f t="shared" si="7"/>
        <v>0.54821519988447009</v>
      </c>
      <c r="F58" s="301">
        <f t="shared" si="7"/>
        <v>0.55931710019649283</v>
      </c>
      <c r="G58" s="301">
        <f t="shared" si="7"/>
        <v>0.53866873956291528</v>
      </c>
      <c r="H58" s="301">
        <f t="shared" si="7"/>
        <v>0.51277770474169027</v>
      </c>
      <c r="I58" s="301">
        <f t="shared" si="7"/>
        <v>0.50079279735860371</v>
      </c>
      <c r="J58" s="301">
        <f t="shared" si="7"/>
        <v>0.49848901483534797</v>
      </c>
      <c r="K58" s="301">
        <f t="shared" si="7"/>
        <v>0.53199163998383114</v>
      </c>
      <c r="L58" s="301">
        <f t="shared" si="7"/>
        <v>0.55782725331651151</v>
      </c>
      <c r="M58" s="301">
        <f t="shared" si="7"/>
        <v>0.59005989452608754</v>
      </c>
      <c r="N58" s="301">
        <f t="shared" si="7"/>
        <v>0.5596294666467041</v>
      </c>
      <c r="O58" s="301">
        <f t="shared" si="7"/>
        <v>0.6064743863440335</v>
      </c>
      <c r="P58" s="301">
        <f t="shared" si="7"/>
        <v>0.62415803405255721</v>
      </c>
      <c r="Q58" s="301">
        <f t="shared" si="7"/>
        <v>0.60711172731307961</v>
      </c>
      <c r="R58" s="301">
        <f t="shared" si="7"/>
        <v>0.64657551254127044</v>
      </c>
      <c r="S58" s="301">
        <f t="shared" si="7"/>
        <v>0.63101380775821803</v>
      </c>
      <c r="T58" s="301">
        <f t="shared" si="7"/>
        <v>0.67333841650564696</v>
      </c>
      <c r="U58" s="301">
        <f t="shared" si="7"/>
        <v>0.64609691708736372</v>
      </c>
      <c r="V58" s="301">
        <f t="shared" si="7"/>
        <v>0.60664042920155448</v>
      </c>
      <c r="W58" s="301">
        <f t="shared" si="7"/>
        <v>0.53756251619419892</v>
      </c>
      <c r="X58" s="301">
        <f t="shared" si="7"/>
        <v>0.55004278361320513</v>
      </c>
      <c r="Y58" s="301">
        <f t="shared" si="7"/>
        <v>0.48213756372064465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6.0818484545047111E-2</v>
      </c>
      <c r="C59" s="301">
        <f t="shared" si="8"/>
        <v>7.7271434910446149E-2</v>
      </c>
      <c r="D59" s="301">
        <f t="shared" si="8"/>
        <v>7.4864473874540052E-2</v>
      </c>
      <c r="E59" s="301">
        <f t="shared" si="8"/>
        <v>7.0033758012585892E-2</v>
      </c>
      <c r="F59" s="301">
        <f t="shared" si="8"/>
        <v>6.7725569467669791E-2</v>
      </c>
      <c r="G59" s="301">
        <f t="shared" si="8"/>
        <v>7.1971286278491656E-2</v>
      </c>
      <c r="H59" s="301">
        <f t="shared" si="8"/>
        <v>7.7146426763001041E-2</v>
      </c>
      <c r="I59" s="301">
        <f t="shared" si="8"/>
        <v>7.9508958944860306E-2</v>
      </c>
      <c r="J59" s="301">
        <f t="shared" si="8"/>
        <v>8.0001495675262796E-2</v>
      </c>
      <c r="K59" s="301">
        <f t="shared" si="8"/>
        <v>7.3381048927126047E-2</v>
      </c>
      <c r="L59" s="301">
        <f t="shared" si="8"/>
        <v>6.8081872097073448E-2</v>
      </c>
      <c r="M59" s="301">
        <f t="shared" si="8"/>
        <v>6.1412229616857286E-2</v>
      </c>
      <c r="N59" s="301">
        <f t="shared" si="8"/>
        <v>6.7751866735676486E-2</v>
      </c>
      <c r="O59" s="301">
        <f t="shared" si="8"/>
        <v>5.787149809874529E-2</v>
      </c>
      <c r="P59" s="301">
        <f t="shared" si="8"/>
        <v>5.405253518465656E-2</v>
      </c>
      <c r="Q59" s="301">
        <f t="shared" si="8"/>
        <v>5.7669910301825153E-2</v>
      </c>
      <c r="R59" s="301">
        <f t="shared" si="8"/>
        <v>4.9222722882489398E-2</v>
      </c>
      <c r="S59" s="301">
        <f t="shared" si="8"/>
        <v>5.253910177275041E-2</v>
      </c>
      <c r="T59" s="301">
        <f t="shared" si="8"/>
        <v>4.3257163694911262E-2</v>
      </c>
      <c r="U59" s="301">
        <f t="shared" si="8"/>
        <v>4.9315121525471142E-2</v>
      </c>
      <c r="V59" s="301">
        <f t="shared" si="8"/>
        <v>5.7818180784460764E-2</v>
      </c>
      <c r="W59" s="301">
        <f t="shared" si="8"/>
        <v>7.2112655977927723E-2</v>
      </c>
      <c r="X59" s="301">
        <f t="shared" si="8"/>
        <v>6.9549848391449939E-2</v>
      </c>
      <c r="Y59" s="301">
        <f t="shared" si="8"/>
        <v>8.3441171271320974E-2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7.6578941908645004E-2</v>
      </c>
      <c r="C60" s="301">
        <f t="shared" si="9"/>
        <v>6.8526834340259413E-2</v>
      </c>
      <c r="D60" s="301">
        <f t="shared" si="9"/>
        <v>6.9754914776165397E-2</v>
      </c>
      <c r="E60" s="301">
        <f t="shared" si="9"/>
        <v>7.2155537556717247E-2</v>
      </c>
      <c r="F60" s="301">
        <f t="shared" si="9"/>
        <v>7.3209160487828676E-2</v>
      </c>
      <c r="G60" s="301">
        <f t="shared" si="9"/>
        <v>7.1107733094199099E-2</v>
      </c>
      <c r="H60" s="301">
        <f t="shared" si="9"/>
        <v>6.8457928286036279E-2</v>
      </c>
      <c r="I60" s="301">
        <f t="shared" si="9"/>
        <v>6.6531813341663415E-2</v>
      </c>
      <c r="J60" s="301">
        <f t="shared" si="9"/>
        <v>6.651060359714582E-2</v>
      </c>
      <c r="K60" s="301">
        <f t="shared" si="9"/>
        <v>7.057501813412824E-2</v>
      </c>
      <c r="L60" s="301">
        <f t="shared" si="9"/>
        <v>7.3018534800601678E-2</v>
      </c>
      <c r="M60" s="301">
        <f t="shared" si="9"/>
        <v>7.6310856999449297E-2</v>
      </c>
      <c r="N60" s="301">
        <f t="shared" si="9"/>
        <v>7.340905706421362E-2</v>
      </c>
      <c r="O60" s="301">
        <f t="shared" si="9"/>
        <v>7.805734192111892E-2</v>
      </c>
      <c r="P60" s="301">
        <f t="shared" si="9"/>
        <v>7.9890022108195291E-2</v>
      </c>
      <c r="Q60" s="301">
        <f t="shared" si="9"/>
        <v>7.8196933084977827E-2</v>
      </c>
      <c r="R60" s="301">
        <f t="shared" si="9"/>
        <v>8.1897310386526728E-2</v>
      </c>
      <c r="S60" s="301">
        <f t="shared" si="9"/>
        <v>8.0725011792187995E-2</v>
      </c>
      <c r="T60" s="301">
        <f t="shared" si="9"/>
        <v>8.4781634056212266E-2</v>
      </c>
      <c r="U60" s="301">
        <f t="shared" si="9"/>
        <v>8.1884036684118588E-2</v>
      </c>
      <c r="V60" s="301">
        <f t="shared" si="9"/>
        <v>7.7370988896182741E-2</v>
      </c>
      <c r="W60" s="301">
        <f t="shared" si="9"/>
        <v>7.0968140964389137E-2</v>
      </c>
      <c r="X60" s="301">
        <f t="shared" si="9"/>
        <v>7.214001295882512E-2</v>
      </c>
      <c r="Y60" s="301">
        <f t="shared" si="9"/>
        <v>6.5386999435606552E-2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4.0553501604571517E-2</v>
      </c>
      <c r="C61" s="302">
        <f t="shared" si="10"/>
        <v>3.5322837240867211E-2</v>
      </c>
      <c r="D61" s="302">
        <f t="shared" si="10"/>
        <v>3.6138309741187355E-2</v>
      </c>
      <c r="E61" s="302">
        <f t="shared" si="10"/>
        <v>3.7702337564835112E-2</v>
      </c>
      <c r="F61" s="302">
        <f t="shared" si="10"/>
        <v>3.837472710124315E-2</v>
      </c>
      <c r="G61" s="302">
        <f t="shared" si="10"/>
        <v>3.6986368023855458E-2</v>
      </c>
      <c r="H61" s="302">
        <f t="shared" si="10"/>
        <v>3.5243299639110201E-2</v>
      </c>
      <c r="I61" s="302">
        <f t="shared" si="10"/>
        <v>3.3739716288154087E-2</v>
      </c>
      <c r="J61" s="302">
        <f t="shared" si="10"/>
        <v>3.3796465695558442E-2</v>
      </c>
      <c r="K61" s="302">
        <f t="shared" si="10"/>
        <v>3.6681112524697662E-2</v>
      </c>
      <c r="L61" s="302">
        <f t="shared" si="10"/>
        <v>3.8231308621910674E-2</v>
      </c>
      <c r="M61" s="302">
        <f t="shared" si="10"/>
        <v>4.0414076199706855E-2</v>
      </c>
      <c r="N61" s="302">
        <f t="shared" si="10"/>
        <v>3.8556148278921322E-2</v>
      </c>
      <c r="O61" s="302">
        <f t="shared" si="10"/>
        <v>4.1607767364486313E-2</v>
      </c>
      <c r="P61" s="302">
        <f t="shared" si="10"/>
        <v>4.2845291387669383E-2</v>
      </c>
      <c r="Q61" s="302">
        <f t="shared" si="10"/>
        <v>4.1731339266627553E-2</v>
      </c>
      <c r="R61" s="302">
        <f t="shared" si="10"/>
        <v>4.4097128882937507E-2</v>
      </c>
      <c r="S61" s="302">
        <f t="shared" si="10"/>
        <v>4.3452335657683479E-2</v>
      </c>
      <c r="T61" s="302">
        <f t="shared" si="10"/>
        <v>4.6096510208631931E-2</v>
      </c>
      <c r="U61" s="302">
        <f t="shared" si="10"/>
        <v>4.410089337582019E-2</v>
      </c>
      <c r="V61" s="302">
        <f t="shared" si="10"/>
        <v>4.0917308769891129E-2</v>
      </c>
      <c r="W61" s="302">
        <f t="shared" si="10"/>
        <v>3.6892289688620357E-2</v>
      </c>
      <c r="X61" s="302">
        <f t="shared" si="10"/>
        <v>3.7632881913271243E-2</v>
      </c>
      <c r="Y61" s="302">
        <f t="shared" si="10"/>
        <v>3.32309598249724E-2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3.0860267950568863E-2</v>
      </c>
      <c r="C62" s="302">
        <f t="shared" si="11"/>
        <v>2.6641513961236301E-2</v>
      </c>
      <c r="D62" s="302">
        <f t="shared" si="11"/>
        <v>2.7258539496037661E-2</v>
      </c>
      <c r="E62" s="302">
        <f t="shared" si="11"/>
        <v>2.8505395908886448E-2</v>
      </c>
      <c r="F62" s="302">
        <f t="shared" si="11"/>
        <v>2.908265838501238E-2</v>
      </c>
      <c r="G62" s="302">
        <f t="shared" si="11"/>
        <v>2.8009011220808192E-2</v>
      </c>
      <c r="H62" s="302">
        <f t="shared" si="11"/>
        <v>2.6662762159809335E-2</v>
      </c>
      <c r="I62" s="302">
        <f t="shared" si="11"/>
        <v>2.6039586206354878E-2</v>
      </c>
      <c r="J62" s="302">
        <f t="shared" si="11"/>
        <v>2.5919797056168578E-2</v>
      </c>
      <c r="K62" s="302">
        <f t="shared" si="11"/>
        <v>2.7661823898995599E-2</v>
      </c>
      <c r="L62" s="302">
        <f t="shared" si="11"/>
        <v>2.9005191224002563E-2</v>
      </c>
      <c r="M62" s="302">
        <f t="shared" si="11"/>
        <v>3.0681183059073313E-2</v>
      </c>
      <c r="N62" s="302">
        <f t="shared" si="11"/>
        <v>2.9098900417947271E-2</v>
      </c>
      <c r="O62" s="302">
        <f t="shared" si="11"/>
        <v>3.1534682903682394E-2</v>
      </c>
      <c r="P62" s="302">
        <f t="shared" si="11"/>
        <v>3.2454174700245073E-2</v>
      </c>
      <c r="Q62" s="302">
        <f t="shared" si="11"/>
        <v>3.1567822547850309E-2</v>
      </c>
      <c r="R62" s="302">
        <f t="shared" si="11"/>
        <v>3.3619810202023183E-2</v>
      </c>
      <c r="S62" s="302">
        <f t="shared" si="11"/>
        <v>3.2810652491781646E-2</v>
      </c>
      <c r="T62" s="302">
        <f t="shared" si="11"/>
        <v>3.5011393604557135E-2</v>
      </c>
      <c r="U62" s="302">
        <f t="shared" si="11"/>
        <v>3.3594924805017259E-2</v>
      </c>
      <c r="V62" s="302">
        <f t="shared" si="11"/>
        <v>3.1543316588761666E-2</v>
      </c>
      <c r="W62" s="302">
        <f t="shared" si="11"/>
        <v>2.795149122666072E-2</v>
      </c>
      <c r="X62" s="302">
        <f t="shared" si="11"/>
        <v>2.8600424280509861E-2</v>
      </c>
      <c r="Y62" s="302">
        <f t="shared" si="11"/>
        <v>2.5069575121775572E-2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5.1651723535046145E-3</v>
      </c>
      <c r="C63" s="302">
        <f t="shared" si="12"/>
        <v>6.5624831381559112E-3</v>
      </c>
      <c r="D63" s="302">
        <f t="shared" si="12"/>
        <v>6.358065538940391E-3</v>
      </c>
      <c r="E63" s="302">
        <f t="shared" si="12"/>
        <v>5.9478040829956799E-3</v>
      </c>
      <c r="F63" s="302">
        <f t="shared" si="12"/>
        <v>5.751775001573139E-3</v>
      </c>
      <c r="G63" s="302">
        <f t="shared" si="12"/>
        <v>6.1123538495354525E-3</v>
      </c>
      <c r="H63" s="302">
        <f t="shared" si="12"/>
        <v>6.5518664871167349E-3</v>
      </c>
      <c r="I63" s="302">
        <f t="shared" si="12"/>
        <v>6.7525108471544497E-3</v>
      </c>
      <c r="J63" s="302">
        <f t="shared" si="12"/>
        <v>6.7943408454188142E-3</v>
      </c>
      <c r="K63" s="302">
        <f t="shared" si="12"/>
        <v>6.232081710434983E-3</v>
      </c>
      <c r="L63" s="302">
        <f t="shared" si="12"/>
        <v>5.7820349546884404E-3</v>
      </c>
      <c r="M63" s="302">
        <f t="shared" si="12"/>
        <v>5.2155977406691343E-3</v>
      </c>
      <c r="N63" s="302">
        <f t="shared" si="12"/>
        <v>5.7540083673450221E-3</v>
      </c>
      <c r="O63" s="302">
        <f t="shared" si="12"/>
        <v>4.9148916529502167E-3</v>
      </c>
      <c r="P63" s="302">
        <f t="shared" si="12"/>
        <v>4.5905560202808438E-3</v>
      </c>
      <c r="Q63" s="302">
        <f t="shared" si="12"/>
        <v>4.8977712704999666E-3</v>
      </c>
      <c r="R63" s="302">
        <f t="shared" si="12"/>
        <v>4.180371301566046E-3</v>
      </c>
      <c r="S63" s="302">
        <f t="shared" si="12"/>
        <v>4.4620236427228696E-3</v>
      </c>
      <c r="T63" s="302">
        <f t="shared" si="12"/>
        <v>3.6737302430232062E-3</v>
      </c>
      <c r="U63" s="302">
        <f t="shared" si="12"/>
        <v>4.1882185032811317E-3</v>
      </c>
      <c r="V63" s="302">
        <f t="shared" si="12"/>
        <v>4.910363537529952E-3</v>
      </c>
      <c r="W63" s="302">
        <f t="shared" si="12"/>
        <v>6.1243600491080455E-3</v>
      </c>
      <c r="X63" s="302">
        <f t="shared" si="12"/>
        <v>5.9067067650440171E-3</v>
      </c>
      <c r="Y63" s="302">
        <f t="shared" si="12"/>
        <v>7.0864644888585749E-3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5.6121079656112037E-2</v>
      </c>
      <c r="C65" s="235">
        <f t="shared" si="14"/>
        <v>7.130326225967068E-2</v>
      </c>
      <c r="D65" s="235">
        <f t="shared" si="14"/>
        <v>6.9082206390953818E-2</v>
      </c>
      <c r="E65" s="235">
        <f t="shared" si="14"/>
        <v>6.4624597956400159E-2</v>
      </c>
      <c r="F65" s="235">
        <f t="shared" si="14"/>
        <v>6.2494685740409089E-2</v>
      </c>
      <c r="G65" s="235">
        <f t="shared" si="14"/>
        <v>6.6412478383876566E-2</v>
      </c>
      <c r="H65" s="235">
        <f t="shared" si="14"/>
        <v>7.1187909299909993E-2</v>
      </c>
      <c r="I65" s="235">
        <f t="shared" si="14"/>
        <v>7.3367967842309964E-2</v>
      </c>
      <c r="J65" s="235">
        <f t="shared" si="14"/>
        <v>7.3822462775672046E-2</v>
      </c>
      <c r="K65" s="235">
        <f t="shared" si="14"/>
        <v>6.7713355945888523E-2</v>
      </c>
      <c r="L65" s="235">
        <f t="shared" si="14"/>
        <v>6.2823468813450523E-2</v>
      </c>
      <c r="M65" s="235">
        <f t="shared" si="14"/>
        <v>5.6668965956136491E-2</v>
      </c>
      <c r="N65" s="235">
        <f t="shared" si="14"/>
        <v>6.2518951900336947E-2</v>
      </c>
      <c r="O65" s="235">
        <f t="shared" si="14"/>
        <v>5.3401708031916281E-2</v>
      </c>
      <c r="P65" s="235">
        <f t="shared" si="14"/>
        <v>4.987770832181887E-2</v>
      </c>
      <c r="Q65" s="235">
        <f t="shared" si="14"/>
        <v>5.3215690164268241E-2</v>
      </c>
      <c r="R65" s="235">
        <f t="shared" si="14"/>
        <v>4.5420933659286331E-2</v>
      </c>
      <c r="S65" s="235">
        <f t="shared" si="14"/>
        <v>4.8481167160045975E-2</v>
      </c>
      <c r="T65" s="235">
        <f t="shared" si="14"/>
        <v>3.9916133188446751E-2</v>
      </c>
      <c r="U65" s="235">
        <f t="shared" si="14"/>
        <v>4.5506195757506723E-2</v>
      </c>
      <c r="V65" s="235">
        <f t="shared" si="14"/>
        <v>5.3352508758629624E-2</v>
      </c>
      <c r="W65" s="235">
        <f t="shared" si="14"/>
        <v>6.6542929187153932E-2</v>
      </c>
      <c r="X65" s="235">
        <f t="shared" si="14"/>
        <v>6.4178063804862504E-2</v>
      </c>
      <c r="Y65" s="235">
        <f t="shared" si="14"/>
        <v>7.6996469980251198E-2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0.45034625785722138</v>
      </c>
      <c r="C69" s="322">
        <f>IF(C$5=0,0,C$5/WWP_fec!C$5)</f>
        <v>0.4477266010076203</v>
      </c>
      <c r="D69" s="322">
        <f>IF(D$5=0,0,D$5/WWP_fec!D$5)</f>
        <v>0.44804656082731026</v>
      </c>
      <c r="E69" s="322">
        <f>IF(E$5=0,0,E$5/WWP_fec!E$5)</f>
        <v>0.44519293266255089</v>
      </c>
      <c r="F69" s="322">
        <f>IF(F$5=0,0,F$5/WWP_fec!F$5)</f>
        <v>0.44340668347957962</v>
      </c>
      <c r="G69" s="322">
        <f>IF(G$5=0,0,G$5/WWP_fec!G$5)</f>
        <v>0.44545345897881572</v>
      </c>
      <c r="H69" s="322">
        <f>IF(H$5=0,0,H$5/WWP_fec!H$5)</f>
        <v>0.4467498543818626</v>
      </c>
      <c r="I69" s="322">
        <f>IF(I$5=0,0,I$5/WWP_fec!I$5)</f>
        <v>0.44769762399303981</v>
      </c>
      <c r="J69" s="322">
        <f>IF(J$5=0,0,J$5/WWP_fec!J$5)</f>
        <v>0.44855904871626523</v>
      </c>
      <c r="K69" s="322">
        <f>IF(K$5=0,0,K$5/WWP_fec!K$5)</f>
        <v>0.44864505864436954</v>
      </c>
      <c r="L69" s="322">
        <f>IF(L$5=0,0,L$5/WWP_fec!L$5)</f>
        <v>0.4471191518164942</v>
      </c>
      <c r="M69" s="322">
        <f>IF(M$5=0,0,M$5/WWP_fec!M$5)</f>
        <v>0.44589603278393358</v>
      </c>
      <c r="N69" s="322">
        <f>IF(N$5=0,0,N$5/WWP_fec!N$5)</f>
        <v>0.4483010090296754</v>
      </c>
      <c r="O69" s="322">
        <f>IF(O$5=0,0,O$5/WWP_fec!O$5)</f>
        <v>0.44345814124401439</v>
      </c>
      <c r="P69" s="322">
        <f>IF(P$5=0,0,P$5/WWP_fec!P$5)</f>
        <v>0.44207577561786365</v>
      </c>
      <c r="Q69" s="322">
        <f>IF(Q$5=0,0,Q$5/WWP_fec!Q$5)</f>
        <v>0.43933578509932092</v>
      </c>
      <c r="R69" s="322">
        <f>IF(R$5=0,0,R$5/WWP_fec!R$5)</f>
        <v>0.43436215643308623</v>
      </c>
      <c r="S69" s="322">
        <f>IF(S$5=0,0,S$5/WWP_fec!S$5)</f>
        <v>0.44058951741742597</v>
      </c>
      <c r="T69" s="322">
        <f>IF(T$5=0,0,T$5/WWP_fec!T$5)</f>
        <v>0.43300744978264677</v>
      </c>
      <c r="U69" s="322">
        <f>IF(U$5=0,0,U$5/WWP_fec!U$5)</f>
        <v>0.43331108736992124</v>
      </c>
      <c r="V69" s="322">
        <f>IF(V$5=0,0,V$5/WWP_fec!V$5)</f>
        <v>0.43331984274030727</v>
      </c>
      <c r="W69" s="322">
        <f>IF(W$5=0,0,W$5/WWP_fec!W$5)</f>
        <v>0.44429611906881566</v>
      </c>
      <c r="X69" s="322">
        <f>IF(X$5=0,0,X$5/WWP_fec!X$5)</f>
        <v>0.44224357591624502</v>
      </c>
      <c r="Y69" s="322">
        <f>IF(Y$5=0,0,Y$5/WWP_fec!Y$5)</f>
        <v>0.45174413501718236</v>
      </c>
      <c r="DA69" s="95"/>
    </row>
    <row r="70" spans="1:105" ht="12" customHeight="1" x14ac:dyDescent="0.25">
      <c r="A70" s="55" t="s">
        <v>91</v>
      </c>
      <c r="B70" s="334">
        <f>IF(B$6=0,0,B$6/WWP_fec!B$6)</f>
        <v>0.46820510612957295</v>
      </c>
      <c r="C70" s="334">
        <f>IF(C$6=0,0,C$6/WWP_fec!C$6)</f>
        <v>0.46820510612957311</v>
      </c>
      <c r="D70" s="334">
        <f>IF(D$6=0,0,D$6/WWP_fec!D$6)</f>
        <v>0.46820510612957295</v>
      </c>
      <c r="E70" s="334">
        <f>IF(E$6=0,0,E$6/WWP_fec!E$6)</f>
        <v>0.46820510612957311</v>
      </c>
      <c r="F70" s="334">
        <f>IF(F$6=0,0,F$6/WWP_fec!F$6)</f>
        <v>0.46820510612957306</v>
      </c>
      <c r="G70" s="334">
        <f>IF(G$6=0,0,G$6/WWP_fec!G$6)</f>
        <v>0.46820510612957311</v>
      </c>
      <c r="H70" s="334">
        <f>IF(H$6=0,0,H$6/WWP_fec!H$6)</f>
        <v>0.46820510612957311</v>
      </c>
      <c r="I70" s="334">
        <f>IF(I$6=0,0,I$6/WWP_fec!I$6)</f>
        <v>0.46820510612957317</v>
      </c>
      <c r="J70" s="334">
        <f>IF(J$6=0,0,J$6/WWP_fec!J$6)</f>
        <v>0.46820510612957311</v>
      </c>
      <c r="K70" s="334">
        <f>IF(K$6=0,0,K$6/WWP_fec!K$6)</f>
        <v>0.46820510612957306</v>
      </c>
      <c r="L70" s="334">
        <f>IF(L$6=0,0,L$6/WWP_fec!L$6)</f>
        <v>0.468205106129573</v>
      </c>
      <c r="M70" s="334">
        <f>IF(M$6=0,0,M$6/WWP_fec!M$6)</f>
        <v>0.46820510612957311</v>
      </c>
      <c r="N70" s="334">
        <f>IF(N$6=0,0,N$6/WWP_fec!N$6)</f>
        <v>0.46820510612957317</v>
      </c>
      <c r="O70" s="334">
        <f>IF(O$6=0,0,O$6/WWP_fec!O$6)</f>
        <v>0.468205106129573</v>
      </c>
      <c r="P70" s="334">
        <f>IF(P$6=0,0,P$6/WWP_fec!P$6)</f>
        <v>0.46820510612957306</v>
      </c>
      <c r="Q70" s="334">
        <f>IF(Q$6=0,0,Q$6/WWP_fec!Q$6)</f>
        <v>0.468205106129573</v>
      </c>
      <c r="R70" s="334">
        <f>IF(R$6=0,0,R$6/WWP_fec!R$6)</f>
        <v>0.468205106129573</v>
      </c>
      <c r="S70" s="334">
        <f>IF(S$6=0,0,S$6/WWP_fec!S$6)</f>
        <v>0.46820510612957317</v>
      </c>
      <c r="T70" s="334">
        <f>IF(T$6=0,0,T$6/WWP_fec!T$6)</f>
        <v>0.468205106129573</v>
      </c>
      <c r="U70" s="334">
        <f>IF(U$6=0,0,U$6/WWP_fec!U$6)</f>
        <v>0.46820510612957306</v>
      </c>
      <c r="V70" s="334">
        <f>IF(V$6=0,0,V$6/WWP_fec!V$6)</f>
        <v>0.46820510612957306</v>
      </c>
      <c r="W70" s="334">
        <f>IF(W$6=0,0,W$6/WWP_fec!W$6)</f>
        <v>0.468205106129573</v>
      </c>
      <c r="X70" s="334">
        <f>IF(X$6=0,0,X$6/WWP_fec!X$6)</f>
        <v>0.46820510612957289</v>
      </c>
      <c r="Y70" s="334">
        <f>IF(Y$6=0,0,Y$6/WWP_fec!Y$6)</f>
        <v>0.46820510612957306</v>
      </c>
      <c r="DA70" s="67"/>
    </row>
    <row r="71" spans="1:105" ht="12" customHeight="1" x14ac:dyDescent="0.25">
      <c r="A71" s="173" t="s">
        <v>92</v>
      </c>
      <c r="B71" s="335">
        <f>IF(B$7=0,0,B$7/WWP_fec!B$7)</f>
        <v>0.1214676948298703</v>
      </c>
      <c r="C71" s="335">
        <f>IF(C$7=0,0,C$7/WWP_fec!C$7)</f>
        <v>0.12146769482987035</v>
      </c>
      <c r="D71" s="335">
        <f>IF(D$7=0,0,D$7/WWP_fec!D$7)</f>
        <v>0.12146769482987026</v>
      </c>
      <c r="E71" s="335">
        <f>IF(E$7=0,0,E$7/WWP_fec!E$7)</f>
        <v>0.1214676948298703</v>
      </c>
      <c r="F71" s="335">
        <f>IF(F$7=0,0,F$7/WWP_fec!F$7)</f>
        <v>0.12146769482987026</v>
      </c>
      <c r="G71" s="335">
        <f>IF(G$7=0,0,G$7/WWP_fec!G$7)</f>
        <v>0.12146769482987026</v>
      </c>
      <c r="H71" s="335">
        <f>IF(H$7=0,0,H$7/WWP_fec!H$7)</f>
        <v>0.12146769482987031</v>
      </c>
      <c r="I71" s="335">
        <f>IF(I$7=0,0,I$7/WWP_fec!I$7)</f>
        <v>0.12146769482987028</v>
      </c>
      <c r="J71" s="335">
        <f>IF(J$7=0,0,J$7/WWP_fec!J$7)</f>
        <v>0.12146769482987023</v>
      </c>
      <c r="K71" s="335">
        <f>IF(K$7=0,0,K$7/WWP_fec!K$7)</f>
        <v>0.12146769482987023</v>
      </c>
      <c r="L71" s="335">
        <f>IF(L$7=0,0,L$7/WWP_fec!L$7)</f>
        <v>0.12146769482987028</v>
      </c>
      <c r="M71" s="335">
        <f>IF(M$7=0,0,M$7/WWP_fec!M$7)</f>
        <v>0.12146769482987024</v>
      </c>
      <c r="N71" s="335">
        <f>IF(N$7=0,0,N$7/WWP_fec!N$7)</f>
        <v>0.12146769482987026</v>
      </c>
      <c r="O71" s="335">
        <f>IF(O$7=0,0,O$7/WWP_fec!O$7)</f>
        <v>0.12146769482987026</v>
      </c>
      <c r="P71" s="335">
        <f>IF(P$7=0,0,P$7/WWP_fec!P$7)</f>
        <v>0.12146769482987024</v>
      </c>
      <c r="Q71" s="335">
        <f>IF(Q$7=0,0,Q$7/WWP_fec!Q$7)</f>
        <v>0.12146769482987023</v>
      </c>
      <c r="R71" s="335">
        <f>IF(R$7=0,0,R$7/WWP_fec!R$7)</f>
        <v>0.12146769482987024</v>
      </c>
      <c r="S71" s="335">
        <f>IF(S$7=0,0,S$7/WWP_fec!S$7)</f>
        <v>0.12146769482987026</v>
      </c>
      <c r="T71" s="335">
        <f>IF(T$7=0,0,T$7/WWP_fec!T$7)</f>
        <v>0.12146769482987026</v>
      </c>
      <c r="U71" s="335">
        <f>IF(U$7=0,0,U$7/WWP_fec!U$7)</f>
        <v>0.12146769482987026</v>
      </c>
      <c r="V71" s="335">
        <f>IF(V$7=0,0,V$7/WWP_fec!V$7)</f>
        <v>0.12146769482987031</v>
      </c>
      <c r="W71" s="335">
        <f>IF(W$7=0,0,W$7/WWP_fec!W$7)</f>
        <v>0.12146769482987026</v>
      </c>
      <c r="X71" s="335">
        <f>IF(X$7=0,0,X$7/WWP_fec!X$7)</f>
        <v>0.12146769482987024</v>
      </c>
      <c r="Y71" s="335">
        <f>IF(Y$7=0,0,Y$7/WWP_fec!Y$7)</f>
        <v>0.12146769482987024</v>
      </c>
      <c r="DA71" s="177"/>
    </row>
    <row r="72" spans="1:105" ht="12" customHeight="1" x14ac:dyDescent="0.25">
      <c r="A72" s="173" t="s">
        <v>93</v>
      </c>
      <c r="B72" s="335">
        <f>IF(B$8=0,0,B$8/WWP_fec!B$8)</f>
        <v>0.66444759641432238</v>
      </c>
      <c r="C72" s="335">
        <f>IF(C$8=0,0,C$8/WWP_fec!C$8)</f>
        <v>0.66444759641432238</v>
      </c>
      <c r="D72" s="335">
        <f>IF(D$8=0,0,D$8/WWP_fec!D$8)</f>
        <v>0.66444759641432238</v>
      </c>
      <c r="E72" s="335">
        <f>IF(E$8=0,0,E$8/WWP_fec!E$8)</f>
        <v>0.66444759641432205</v>
      </c>
      <c r="F72" s="335">
        <f>IF(F$8=0,0,F$8/WWP_fec!F$8)</f>
        <v>0.66444759641432216</v>
      </c>
      <c r="G72" s="335">
        <f>IF(G$8=0,0,G$8/WWP_fec!G$8)</f>
        <v>0.66444759641432238</v>
      </c>
      <c r="H72" s="335">
        <f>IF(H$8=0,0,H$8/WWP_fec!H$8)</f>
        <v>0.66444759641432238</v>
      </c>
      <c r="I72" s="335">
        <f>IF(I$8=0,0,I$8/WWP_fec!I$8)</f>
        <v>0.66444759641432216</v>
      </c>
      <c r="J72" s="335">
        <f>IF(J$8=0,0,J$8/WWP_fec!J$8)</f>
        <v>0.66444759641432216</v>
      </c>
      <c r="K72" s="335">
        <f>IF(K$8=0,0,K$8/WWP_fec!K$8)</f>
        <v>0.66444759641432227</v>
      </c>
      <c r="L72" s="335">
        <f>IF(L$8=0,0,L$8/WWP_fec!L$8)</f>
        <v>0.66444759641432238</v>
      </c>
      <c r="M72" s="335">
        <f>IF(M$8=0,0,M$8/WWP_fec!M$8)</f>
        <v>0.66444759641432216</v>
      </c>
      <c r="N72" s="335">
        <f>IF(N$8=0,0,N$8/WWP_fec!N$8)</f>
        <v>0.66444759641432238</v>
      </c>
      <c r="O72" s="335">
        <f>IF(O$8=0,0,O$8/WWP_fec!O$8)</f>
        <v>0.66444759641432227</v>
      </c>
      <c r="P72" s="335">
        <f>IF(P$8=0,0,P$8/WWP_fec!P$8)</f>
        <v>0.66444759641432249</v>
      </c>
      <c r="Q72" s="335">
        <f>IF(Q$8=0,0,Q$8/WWP_fec!Q$8)</f>
        <v>0.66444759641432227</v>
      </c>
      <c r="R72" s="335">
        <f>IF(R$8=0,0,R$8/WWP_fec!R$8)</f>
        <v>0.66444759641432216</v>
      </c>
      <c r="S72" s="335">
        <f>IF(S$8=0,0,S$8/WWP_fec!S$8)</f>
        <v>0.66444759641432216</v>
      </c>
      <c r="T72" s="335">
        <f>IF(T$8=0,0,T$8/WWP_fec!T$8)</f>
        <v>0.66444759641432249</v>
      </c>
      <c r="U72" s="335">
        <f>IF(U$8=0,0,U$8/WWP_fec!U$8)</f>
        <v>0.66444759641432205</v>
      </c>
      <c r="V72" s="335">
        <f>IF(V$8=0,0,V$8/WWP_fec!V$8)</f>
        <v>0.66444759641432238</v>
      </c>
      <c r="W72" s="335">
        <f>IF(W$8=0,0,W$8/WWP_fec!W$8)</f>
        <v>0.66444759641432216</v>
      </c>
      <c r="X72" s="335">
        <f>IF(X$8=0,0,X$8/WWP_fec!X$8)</f>
        <v>0.66444759641432205</v>
      </c>
      <c r="Y72" s="335">
        <f>IF(Y$8=0,0,Y$8/WWP_fec!Y$8)</f>
        <v>0.66444759641432216</v>
      </c>
      <c r="DA72" s="177"/>
    </row>
    <row r="73" spans="1:105" ht="12" customHeight="1" x14ac:dyDescent="0.25">
      <c r="A73" s="173" t="s">
        <v>94</v>
      </c>
      <c r="B73" s="335">
        <f>IF(B$9=0,0,B$9/WWP_fec!B$9)</f>
        <v>0.4946377674935733</v>
      </c>
      <c r="C73" s="335">
        <f>IF(C$9=0,0,C$9/WWP_fec!C$9)</f>
        <v>0.4946377674935733</v>
      </c>
      <c r="D73" s="335">
        <f>IF(D$9=0,0,D$9/WWP_fec!D$9)</f>
        <v>0.49463776749357341</v>
      </c>
      <c r="E73" s="335">
        <f>IF(E$9=0,0,E$9/WWP_fec!E$9)</f>
        <v>0.4946377674935733</v>
      </c>
      <c r="F73" s="335">
        <f>IF(F$9=0,0,F$9/WWP_fec!F$9)</f>
        <v>0.4946377674935733</v>
      </c>
      <c r="G73" s="335">
        <f>IF(G$9=0,0,G$9/WWP_fec!G$9)</f>
        <v>0.4946377674935733</v>
      </c>
      <c r="H73" s="335">
        <f>IF(H$9=0,0,H$9/WWP_fec!H$9)</f>
        <v>0.49463776749357335</v>
      </c>
      <c r="I73" s="335">
        <f>IF(I$9=0,0,I$9/WWP_fec!I$9)</f>
        <v>0.49463776749357335</v>
      </c>
      <c r="J73" s="335">
        <f>IF(J$9=0,0,J$9/WWP_fec!J$9)</f>
        <v>0.4946377674935733</v>
      </c>
      <c r="K73" s="335">
        <f>IF(K$9=0,0,K$9/WWP_fec!K$9)</f>
        <v>0.49463776749357319</v>
      </c>
      <c r="L73" s="335">
        <f>IF(L$9=0,0,L$9/WWP_fec!L$9)</f>
        <v>0.49463776749357341</v>
      </c>
      <c r="M73" s="335">
        <f>IF(M$9=0,0,M$9/WWP_fec!M$9)</f>
        <v>0.4946377674935733</v>
      </c>
      <c r="N73" s="335">
        <f>IF(N$9=0,0,N$9/WWP_fec!N$9)</f>
        <v>0.49463776749357335</v>
      </c>
      <c r="O73" s="335">
        <f>IF(O$9=0,0,O$9/WWP_fec!O$9)</f>
        <v>0.49463776749357335</v>
      </c>
      <c r="P73" s="335">
        <f>IF(P$9=0,0,P$9/WWP_fec!P$9)</f>
        <v>0.49463776749357324</v>
      </c>
      <c r="Q73" s="335">
        <f>IF(Q$9=0,0,Q$9/WWP_fec!Q$9)</f>
        <v>0.49463776749357319</v>
      </c>
      <c r="R73" s="335">
        <f>IF(R$9=0,0,R$9/WWP_fec!R$9)</f>
        <v>0.49463776749357319</v>
      </c>
      <c r="S73" s="335">
        <f>IF(S$9=0,0,S$9/WWP_fec!S$9)</f>
        <v>0.49463776749357324</v>
      </c>
      <c r="T73" s="335">
        <f>IF(T$9=0,0,T$9/WWP_fec!T$9)</f>
        <v>0.49463776749357347</v>
      </c>
      <c r="U73" s="335">
        <f>IF(U$9=0,0,U$9/WWP_fec!U$9)</f>
        <v>0.49463776749357341</v>
      </c>
      <c r="V73" s="335">
        <f>IF(V$9=0,0,V$9/WWP_fec!V$9)</f>
        <v>0.4946377674935733</v>
      </c>
      <c r="W73" s="335">
        <f>IF(W$9=0,0,W$9/WWP_fec!W$9)</f>
        <v>0.49463776749357324</v>
      </c>
      <c r="X73" s="335">
        <f>IF(X$9=0,0,X$9/WWP_fec!X$9)</f>
        <v>0.4946377674935733</v>
      </c>
      <c r="Y73" s="335">
        <f>IF(Y$9=0,0,Y$9/WWP_fec!Y$9)</f>
        <v>0.49463776749357335</v>
      </c>
      <c r="DA73" s="177"/>
    </row>
    <row r="74" spans="1:105" ht="12" customHeight="1" x14ac:dyDescent="0.25">
      <c r="A74" s="56" t="s">
        <v>95</v>
      </c>
      <c r="B74" s="336">
        <f>IF(B$10=0,0,B$10/WWP_fec!B$10)</f>
        <v>0.73338932100586129</v>
      </c>
      <c r="C74" s="336">
        <f>IF(C$10=0,0,C$10/WWP_fec!C$10)</f>
        <v>0.79150350937138292</v>
      </c>
      <c r="D74" s="336">
        <f>IF(D$10=0,0,D$10/WWP_fec!D$10)</f>
        <v>0.78664230707592553</v>
      </c>
      <c r="E74" s="336">
        <f>IF(E$10=0,0,E$10/WWP_fec!E$10)</f>
        <v>0.77256453414898318</v>
      </c>
      <c r="F74" s="336">
        <f>IF(F$10=0,0,F$10/WWP_fec!F$10)</f>
        <v>0.76806779441241413</v>
      </c>
      <c r="G74" s="336">
        <f>IF(G$10=0,0,G$10/WWP_fec!G$10)</f>
        <v>0.77877600273919323</v>
      </c>
      <c r="H74" s="336">
        <f>IF(H$10=0,0,H$10/WWP_fec!H$10)</f>
        <v>0.79299024346272995</v>
      </c>
      <c r="I74" s="336">
        <f>IF(I$10=0,0,I$10/WWP_fec!I$10)</f>
        <v>0.80159444190754769</v>
      </c>
      <c r="J74" s="336">
        <f>IF(J$10=0,0,J$10/WWP_fec!J$10)</f>
        <v>0.8006653296690488</v>
      </c>
      <c r="K74" s="336">
        <f>IF(K$10=0,0,K$10/WWP_fec!K$10)</f>
        <v>0.78049870216142125</v>
      </c>
      <c r="L74" s="336">
        <f>IF(L$10=0,0,L$10/WWP_fec!L$10)</f>
        <v>0.76894414552255219</v>
      </c>
      <c r="M74" s="336">
        <f>IF(M$10=0,0,M$10/WWP_fec!M$10)</f>
        <v>0.74451417524272878</v>
      </c>
      <c r="N74" s="336">
        <f>IF(N$10=0,0,N$10/WWP_fec!N$10)</f>
        <v>0.76368961615850728</v>
      </c>
      <c r="O74" s="336">
        <f>IF(O$10=0,0,O$10/WWP_fec!O$10)</f>
        <v>0.73713260348397214</v>
      </c>
      <c r="P74" s="336">
        <f>IF(P$10=0,0,P$10/WWP_fec!P$10)</f>
        <v>0.72580986900595468</v>
      </c>
      <c r="Q74" s="336">
        <f>IF(Q$10=0,0,Q$10/WWP_fec!Q$10)</f>
        <v>0.74048576799379995</v>
      </c>
      <c r="R74" s="336">
        <f>IF(R$10=0,0,R$10/WWP_fec!R$10)</f>
        <v>0.71810750309528937</v>
      </c>
      <c r="S74" s="336">
        <f>IF(S$10=0,0,S$10/WWP_fec!S$10)</f>
        <v>0.71956665629316685</v>
      </c>
      <c r="T74" s="336">
        <f>IF(T$10=0,0,T$10/WWP_fec!T$10)</f>
        <v>0.69854468762911825</v>
      </c>
      <c r="U74" s="336">
        <f>IF(U$10=0,0,U$10/WWP_fec!U$10)</f>
        <v>0.71915574332473009</v>
      </c>
      <c r="V74" s="336">
        <f>IF(V$10=0,0,V$10/WWP_fec!V$10)</f>
        <v>0.75455083912487353</v>
      </c>
      <c r="W74" s="336">
        <f>IF(W$10=0,0,W$10/WWP_fec!W$10)</f>
        <v>0.7831934316842335</v>
      </c>
      <c r="X74" s="336">
        <f>IF(X$10=0,0,X$10/WWP_fec!X$10)</f>
        <v>0.77840971247628166</v>
      </c>
      <c r="Y74" s="336">
        <f>IF(Y$10=0,0,Y$10/WWP_fec!Y$10)</f>
        <v>0.79968938012697965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0.44947390051489483</v>
      </c>
      <c r="C75" s="349">
        <f>IF(C$16=0,0,C$16/WWP_fec!C$16)</f>
        <v>0.43268769552526248</v>
      </c>
      <c r="D75" s="349">
        <f>IF(D$16=0,0,D$16/WWP_fec!D$16)</f>
        <v>0.43528821758768937</v>
      </c>
      <c r="E75" s="349">
        <f>IF(E$16=0,0,E$16/WWP_fec!E$16)</f>
        <v>0.43463438747239169</v>
      </c>
      <c r="F75" s="349">
        <f>IF(F$16=0,0,F$16/WWP_fec!F$16)</f>
        <v>0.43340705582066086</v>
      </c>
      <c r="G75" s="349">
        <f>IF(G$16=0,0,G$16/WWP_fec!G$16)</f>
        <v>0.43346189696439813</v>
      </c>
      <c r="H75" s="349">
        <f>IF(H$16=0,0,H$16/WWP_fec!H$16)</f>
        <v>0.43095589631799147</v>
      </c>
      <c r="I75" s="349">
        <f>IF(I$16=0,0,I$16/WWP_fec!I$16)</f>
        <v>0.42985947943826214</v>
      </c>
      <c r="J75" s="349">
        <f>IF(J$16=0,0,J$16/WWP_fec!J$16)</f>
        <v>0.43113045344792522</v>
      </c>
      <c r="K75" s="349">
        <f>IF(K$16=0,0,K$16/WWP_fec!K$16)</f>
        <v>0.43764404044262528</v>
      </c>
      <c r="L75" s="349">
        <f>IF(L$16=0,0,L$16/WWP_fec!L$16)</f>
        <v>0.43894107813291544</v>
      </c>
      <c r="M75" s="349">
        <f>IF(M$16=0,0,M$16/WWP_fec!M$16)</f>
        <v>0.44177520837787837</v>
      </c>
      <c r="N75" s="349">
        <f>IF(N$16=0,0,N$16/WWP_fec!N$16)</f>
        <v>0.44134322767549072</v>
      </c>
      <c r="O75" s="349">
        <f>IF(O$16=0,0,O$16/WWP_fec!O$16)</f>
        <v>0.43997423658141349</v>
      </c>
      <c r="P75" s="349">
        <f>IF(P$16=0,0,P$16/WWP_fec!P$16)</f>
        <v>0.44014257183881639</v>
      </c>
      <c r="Q75" s="349">
        <f>IF(Q$16=0,0,Q$16/WWP_fec!Q$16)</f>
        <v>0.43380252115767859</v>
      </c>
      <c r="R75" s="349">
        <f>IF(R$16=0,0,R$16/WWP_fec!R$16)</f>
        <v>0.43148966961814073</v>
      </c>
      <c r="S75" s="349">
        <f>IF(S$16=0,0,S$16/WWP_fec!S$16)</f>
        <v>0.43880155826235878</v>
      </c>
      <c r="T75" s="349">
        <f>IF(T$16=0,0,T$16/WWP_fec!T$16)</f>
        <v>0.43278440056769329</v>
      </c>
      <c r="U75" s="349">
        <f>IF(U$16=0,0,U$16/WWP_fec!U$16)</f>
        <v>0.42994651747908724</v>
      </c>
      <c r="V75" s="349">
        <f>IF(V$16=0,0,V$16/WWP_fec!V$16)</f>
        <v>0.42433577906237635</v>
      </c>
      <c r="W75" s="349">
        <f>IF(W$16=0,0,W$16/WWP_fec!W$16)</f>
        <v>0.43105977719538258</v>
      </c>
      <c r="X75" s="349">
        <f>IF(X$16=0,0,X$16/WWP_fec!X$16)</f>
        <v>0.42972942821123861</v>
      </c>
      <c r="Y75" s="349">
        <f>IF(Y$16=0,0,Y$16/WWP_fec!Y$16)</f>
        <v>0.4345653270264892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0.4331513244129383</v>
      </c>
      <c r="C76" s="349">
        <f>IF(C$27=0,0,C$27/WWP_fec!C$27)</f>
        <v>0.43315132441293852</v>
      </c>
      <c r="D76" s="349">
        <f>IF(D$27=0,0,D$27/WWP_fec!D$27)</f>
        <v>0.43315132441293824</v>
      </c>
      <c r="E76" s="349">
        <f>IF(E$27=0,0,E$27/WWP_fec!E$27)</f>
        <v>0.43315132441293835</v>
      </c>
      <c r="F76" s="349">
        <f>IF(F$27=0,0,F$27/WWP_fec!F$27)</f>
        <v>0.43315132441293835</v>
      </c>
      <c r="G76" s="349">
        <f>IF(G$27=0,0,G$27/WWP_fec!G$27)</f>
        <v>0.43315132441293858</v>
      </c>
      <c r="H76" s="349">
        <f>IF(H$27=0,0,H$27/WWP_fec!H$27)</f>
        <v>0.43315132441293852</v>
      </c>
      <c r="I76" s="349">
        <f>IF(I$27=0,0,I$27/WWP_fec!I$27)</f>
        <v>0.43315132441293847</v>
      </c>
      <c r="J76" s="349">
        <f>IF(J$27=0,0,J$27/WWP_fec!J$27)</f>
        <v>0.43315132441293841</v>
      </c>
      <c r="K76" s="349">
        <f>IF(K$27=0,0,K$27/WWP_fec!K$27)</f>
        <v>0.43315132441293852</v>
      </c>
      <c r="L76" s="349">
        <f>IF(L$27=0,0,L$27/WWP_fec!L$27)</f>
        <v>0.43315132441293841</v>
      </c>
      <c r="M76" s="349">
        <f>IF(M$27=0,0,M$27/WWP_fec!M$27)</f>
        <v>0.43315132441293858</v>
      </c>
      <c r="N76" s="349">
        <f>IF(N$27=0,0,N$27/WWP_fec!N$27)</f>
        <v>0.43315132441293841</v>
      </c>
      <c r="O76" s="349">
        <f>IF(O$27=0,0,O$27/WWP_fec!O$27)</f>
        <v>0.43315132441293852</v>
      </c>
      <c r="P76" s="349">
        <f>IF(P$27=0,0,P$27/WWP_fec!P$27)</f>
        <v>0.43315132441293835</v>
      </c>
      <c r="Q76" s="349">
        <f>IF(Q$27=0,0,Q$27/WWP_fec!Q$27)</f>
        <v>0.43315132441293847</v>
      </c>
      <c r="R76" s="349">
        <f>IF(R$27=0,0,R$27/WWP_fec!R$27)</f>
        <v>0.43315132441293835</v>
      </c>
      <c r="S76" s="349">
        <f>IF(S$27=0,0,S$27/WWP_fec!S$27)</f>
        <v>0.43315132441293841</v>
      </c>
      <c r="T76" s="349">
        <f>IF(T$27=0,0,T$27/WWP_fec!T$27)</f>
        <v>0.43315132441293841</v>
      </c>
      <c r="U76" s="349">
        <f>IF(U$27=0,0,U$27/WWP_fec!U$27)</f>
        <v>0.43315132441293858</v>
      </c>
      <c r="V76" s="349">
        <f>IF(V$27=0,0,V$27/WWP_fec!V$27)</f>
        <v>0.43315132441293863</v>
      </c>
      <c r="W76" s="349">
        <f>IF(W$27=0,0,W$27/WWP_fec!W$27)</f>
        <v>0.43315132441293841</v>
      </c>
      <c r="X76" s="349">
        <f>IF(X$27=0,0,X$27/WWP_fec!X$27)</f>
        <v>0.43315132441293847</v>
      </c>
      <c r="Y76" s="349">
        <f>IF(Y$27=0,0,Y$27/WWP_fec!Y$27)</f>
        <v>0.43315132441293841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0.31648294154685963</v>
      </c>
      <c r="C77" s="349">
        <f>IF(C$28=0,0,C$28/WWP_fec!C$28)</f>
        <v>0.31485818514451697</v>
      </c>
      <c r="D77" s="349">
        <f>IF(D$28=0,0,D$28/WWP_fec!D$28)</f>
        <v>0.31493309990551172</v>
      </c>
      <c r="E77" s="349">
        <f>IF(E$28=0,0,E$28/WWP_fec!E$28)</f>
        <v>0.31351126144145947</v>
      </c>
      <c r="F77" s="349">
        <f>IF(F$28=0,0,F$28/WWP_fec!F$28)</f>
        <v>0.31267407214013881</v>
      </c>
      <c r="G77" s="349">
        <f>IF(G$28=0,0,G$28/WWP_fec!G$28)</f>
        <v>0.31343224447335039</v>
      </c>
      <c r="H77" s="349">
        <f>IF(H$28=0,0,H$28/WWP_fec!H$28)</f>
        <v>0.31425577801698706</v>
      </c>
      <c r="I77" s="349">
        <f>IF(I$28=0,0,I$28/WWP_fec!I$28)</f>
        <v>0.31418061995448943</v>
      </c>
      <c r="J77" s="349">
        <f>IF(J$28=0,0,J$28/WWP_fec!J$28)</f>
        <v>0.31473876781597948</v>
      </c>
      <c r="K77" s="349">
        <f>IF(K$28=0,0,K$28/WWP_fec!K$28)</f>
        <v>0.31574981011626951</v>
      </c>
      <c r="L77" s="349">
        <f>IF(L$28=0,0,L$28/WWP_fec!L$28)</f>
        <v>0.31525185053701604</v>
      </c>
      <c r="M77" s="349">
        <f>IF(M$28=0,0,M$28/WWP_fec!M$28)</f>
        <v>0.31463983972690657</v>
      </c>
      <c r="N77" s="349">
        <f>IF(N$28=0,0,N$28/WWP_fec!N$28)</f>
        <v>0.31600417672478687</v>
      </c>
      <c r="O77" s="349">
        <f>IF(O$28=0,0,O$28/WWP_fec!O$28)</f>
        <v>0.31411732622252564</v>
      </c>
      <c r="P77" s="349">
        <f>IF(P$28=0,0,P$28/WWP_fec!P$28)</f>
        <v>0.31344272410537544</v>
      </c>
      <c r="Q77" s="349">
        <f>IF(Q$28=0,0,Q$28/WWP_fec!Q$28)</f>
        <v>0.31211620953923286</v>
      </c>
      <c r="R77" s="349">
        <f>IF(R$28=0,0,R$28/WWP_fec!R$28)</f>
        <v>0.31017205141904997</v>
      </c>
      <c r="S77" s="349">
        <f>IF(S$28=0,0,S$28/WWP_fec!S$28)</f>
        <v>0.313089345353736</v>
      </c>
      <c r="T77" s="349">
        <f>IF(T$28=0,0,T$28/WWP_fec!T$28)</f>
        <v>0.30995891133202669</v>
      </c>
      <c r="U77" s="349">
        <f>IF(U$28=0,0,U$28/WWP_fec!U$28)</f>
        <v>0.30965687030802663</v>
      </c>
      <c r="V77" s="349">
        <f>IF(V$28=0,0,V$28/WWP_fec!V$28)</f>
        <v>0.30869971618724418</v>
      </c>
      <c r="W77" s="349">
        <f>IF(W$28=0,0,W$28/WWP_fec!W$28)</f>
        <v>0.31330566467871568</v>
      </c>
      <c r="X77" s="349">
        <f>IF(X$28=0,0,X$28/WWP_fec!X$28)</f>
        <v>0.31224874615304127</v>
      </c>
      <c r="Y77" s="349">
        <f>IF(Y$28=0,0,Y$28/WWP_fec!Y$28)</f>
        <v>0.31622029605058122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0.50534321181509478</v>
      </c>
      <c r="C78" s="337">
        <f>IF(C$48=0,0,C$48/WWP_fec!C$48)</f>
        <v>0.50534321181509456</v>
      </c>
      <c r="D78" s="337">
        <f>IF(D$48=0,0,D$48/WWP_fec!D$48)</f>
        <v>0.50534321181509489</v>
      </c>
      <c r="E78" s="337">
        <f>IF(E$48=0,0,E$48/WWP_fec!E$48)</f>
        <v>0.50534321181509478</v>
      </c>
      <c r="F78" s="337">
        <f>IF(F$48=0,0,F$48/WWP_fec!F$48)</f>
        <v>0.50534321181509501</v>
      </c>
      <c r="G78" s="337">
        <f>IF(G$48=0,0,G$48/WWP_fec!G$48)</f>
        <v>0.50534321181509501</v>
      </c>
      <c r="H78" s="337">
        <f>IF(H$48=0,0,H$48/WWP_fec!H$48)</f>
        <v>0.50534321181509467</v>
      </c>
      <c r="I78" s="337">
        <f>IF(I$48=0,0,I$48/WWP_fec!I$48)</f>
        <v>0.50534321181509478</v>
      </c>
      <c r="J78" s="337">
        <f>IF(J$48=0,0,J$48/WWP_fec!J$48)</f>
        <v>0.50534321181509489</v>
      </c>
      <c r="K78" s="337">
        <f>IF(K$48=0,0,K$48/WWP_fec!K$48)</f>
        <v>0.50534321181509489</v>
      </c>
      <c r="L78" s="337">
        <f>IF(L$48=0,0,L$48/WWP_fec!L$48)</f>
        <v>0.50534321181509478</v>
      </c>
      <c r="M78" s="337">
        <f>IF(M$48=0,0,M$48/WWP_fec!M$48)</f>
        <v>0.50534321181509489</v>
      </c>
      <c r="N78" s="337">
        <f>IF(N$48=0,0,N$48/WWP_fec!N$48)</f>
        <v>0.50534321181509478</v>
      </c>
      <c r="O78" s="337">
        <f>IF(O$48=0,0,O$48/WWP_fec!O$48)</f>
        <v>0.50534321181509489</v>
      </c>
      <c r="P78" s="337">
        <f>IF(P$48=0,0,P$48/WWP_fec!P$48)</f>
        <v>0.50534321181509467</v>
      </c>
      <c r="Q78" s="337">
        <f>IF(Q$48=0,0,Q$48/WWP_fec!Q$48)</f>
        <v>0.50534321181509489</v>
      </c>
      <c r="R78" s="337">
        <f>IF(R$48=0,0,R$48/WWP_fec!R$48)</f>
        <v>0.50534321181509501</v>
      </c>
      <c r="S78" s="337">
        <f>IF(S$48=0,0,S$48/WWP_fec!S$48)</f>
        <v>0.50534321181509478</v>
      </c>
      <c r="T78" s="337">
        <f>IF(T$48=0,0,T$48/WWP_fec!T$48)</f>
        <v>0.50534321181509467</v>
      </c>
      <c r="U78" s="337">
        <f>IF(U$48=0,0,U$48/WWP_fec!U$48)</f>
        <v>0.50534321181509501</v>
      </c>
      <c r="V78" s="337">
        <f>IF(V$48=0,0,V$48/WWP_fec!V$48)</f>
        <v>0.50534321181509478</v>
      </c>
      <c r="W78" s="337">
        <f>IF(W$48=0,0,W$48/WWP_fec!W$48)</f>
        <v>0.50534321181509478</v>
      </c>
      <c r="X78" s="337">
        <f>IF(X$48=0,0,X$48/WWP_fec!X$48)</f>
        <v>0.50534321181509489</v>
      </c>
      <c r="Y78" s="337">
        <f>IF(Y$48=0,0,Y$48/WWP_fec!Y$48)</f>
        <v>0.50534321181509489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NL: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91.49279050198308</v>
      </c>
      <c r="C5" s="223">
        <v>36.541831901419897</v>
      </c>
      <c r="D5" s="223">
        <v>42.01996003131822</v>
      </c>
      <c r="E5" s="223">
        <v>41.859952002788539</v>
      </c>
      <c r="F5" s="223">
        <v>38.878892601176688</v>
      </c>
      <c r="G5" s="223">
        <v>41.200026350477913</v>
      </c>
      <c r="H5" s="223">
        <v>35.330897560987381</v>
      </c>
      <c r="I5" s="223">
        <v>29.47657272382494</v>
      </c>
      <c r="J5" s="223">
        <v>32.303909708996407</v>
      </c>
      <c r="K5" s="223">
        <v>49.566874169220583</v>
      </c>
      <c r="L5" s="223">
        <v>47.096312084619079</v>
      </c>
      <c r="M5" s="223">
        <v>57.253413701804703</v>
      </c>
      <c r="N5" s="223">
        <v>51.917904578948217</v>
      </c>
      <c r="O5" s="223">
        <v>45.236184005889463</v>
      </c>
      <c r="P5" s="223">
        <v>59.703234322903903</v>
      </c>
      <c r="Q5" s="223">
        <v>53.531051337824557</v>
      </c>
      <c r="R5" s="223">
        <v>52.994231398177277</v>
      </c>
      <c r="S5" s="223">
        <v>54.583459788303202</v>
      </c>
      <c r="T5" s="223">
        <v>60.251855638430101</v>
      </c>
      <c r="U5" s="223">
        <v>51.560481411555223</v>
      </c>
      <c r="V5" s="223">
        <v>42.189033547420713</v>
      </c>
      <c r="W5" s="223">
        <v>59.26614240633949</v>
      </c>
      <c r="X5" s="223">
        <v>44.149170437440503</v>
      </c>
      <c r="Y5" s="223">
        <v>40.048561808185028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2.3182689033365902</v>
      </c>
      <c r="C10" s="260">
        <v>0.67717782906078694</v>
      </c>
      <c r="D10" s="260">
        <v>0.78689108941474195</v>
      </c>
      <c r="E10" s="260">
        <v>0.96124882911654375</v>
      </c>
      <c r="F10" s="260">
        <v>0.96758367656129551</v>
      </c>
      <c r="G10" s="260">
        <v>0.90172950400672247</v>
      </c>
      <c r="H10" s="260">
        <v>0.66468470425333737</v>
      </c>
      <c r="I10" s="260">
        <v>0.51429092360314144</v>
      </c>
      <c r="J10" s="260">
        <v>0.55167546288328395</v>
      </c>
      <c r="K10" s="260">
        <v>1.010050050436947</v>
      </c>
      <c r="L10" s="260">
        <v>1.126533345334237</v>
      </c>
      <c r="M10" s="260">
        <v>1.576695245585892</v>
      </c>
      <c r="N10" s="260">
        <v>1.211322338384982</v>
      </c>
      <c r="O10" s="260">
        <v>1.38490154914815</v>
      </c>
      <c r="P10" s="260">
        <v>1.912021006586812</v>
      </c>
      <c r="Q10" s="260">
        <v>1.739089578197323</v>
      </c>
      <c r="R10" s="260">
        <v>2.1521884384566001</v>
      </c>
      <c r="S10" s="260">
        <v>1.855757591630846</v>
      </c>
      <c r="T10" s="260">
        <v>2.626938220002152</v>
      </c>
      <c r="U10" s="260">
        <v>2.109063101389498</v>
      </c>
      <c r="V10" s="260">
        <v>1.51803609700248</v>
      </c>
      <c r="W10" s="260">
        <v>1.3143580895708571</v>
      </c>
      <c r="X10" s="260">
        <v>1.0726621338116511</v>
      </c>
      <c r="Y10" s="260">
        <v>0.59236511372507772</v>
      </c>
      <c r="DA10" s="68" t="s">
        <v>2986</v>
      </c>
    </row>
    <row r="11" spans="1:105" ht="12" customHeight="1" x14ac:dyDescent="0.25">
      <c r="A11" s="37" t="s">
        <v>159</v>
      </c>
      <c r="B11" s="226">
        <v>0.24277149878870941</v>
      </c>
      <c r="C11" s="226">
        <v>0</v>
      </c>
      <c r="D11" s="226">
        <v>0</v>
      </c>
      <c r="E11" s="226">
        <v>7.3337232088969639E-2</v>
      </c>
      <c r="F11" s="226">
        <v>7.9480769605517768E-2</v>
      </c>
      <c r="G11" s="226">
        <v>6.9898233930269962E-2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8.8155279454416924E-2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1.0666969238879361E-2</v>
      </c>
      <c r="W11" s="226">
        <v>1.053079917789013E-2</v>
      </c>
      <c r="X11" s="226">
        <v>2.9576095937046468E-2</v>
      </c>
      <c r="Y11" s="226">
        <v>2.6617932889524729E-2</v>
      </c>
      <c r="DA11" s="69" t="s">
        <v>2987</v>
      </c>
    </row>
    <row r="12" spans="1:105" ht="12" customHeight="1" x14ac:dyDescent="0.25">
      <c r="A12" s="37" t="s">
        <v>35</v>
      </c>
      <c r="B12" s="226">
        <v>2.07549740454788</v>
      </c>
      <c r="C12" s="226">
        <v>0.67717782906078694</v>
      </c>
      <c r="D12" s="226">
        <v>0.78689108941474195</v>
      </c>
      <c r="E12" s="226">
        <v>0.88791159702757416</v>
      </c>
      <c r="F12" s="226">
        <v>0.88810290695577776</v>
      </c>
      <c r="G12" s="226">
        <v>0.83183127007645252</v>
      </c>
      <c r="H12" s="226">
        <v>0.66468470425333737</v>
      </c>
      <c r="I12" s="226">
        <v>0.51429092360314144</v>
      </c>
      <c r="J12" s="226">
        <v>0.55167546288328395</v>
      </c>
      <c r="K12" s="226">
        <v>1.010050050436947</v>
      </c>
      <c r="L12" s="226">
        <v>1.126533345334237</v>
      </c>
      <c r="M12" s="226">
        <v>1.488539966131476</v>
      </c>
      <c r="N12" s="226">
        <v>1.211322338384982</v>
      </c>
      <c r="O12" s="226">
        <v>1.38490154914815</v>
      </c>
      <c r="P12" s="226">
        <v>1.912021006586812</v>
      </c>
      <c r="Q12" s="226">
        <v>1.739089578197323</v>
      </c>
      <c r="R12" s="226">
        <v>2.1521884384566001</v>
      </c>
      <c r="S12" s="226">
        <v>1.855757591630846</v>
      </c>
      <c r="T12" s="226">
        <v>2.626938220002152</v>
      </c>
      <c r="U12" s="226">
        <v>2.109063101389498</v>
      </c>
      <c r="V12" s="226">
        <v>1.507369127763601</v>
      </c>
      <c r="W12" s="226">
        <v>1.3038272903929671</v>
      </c>
      <c r="X12" s="226">
        <v>1.0430860378746041</v>
      </c>
      <c r="Y12" s="226">
        <v>0.56574718083555298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72.003497625774742</v>
      </c>
      <c r="C16" s="261">
        <v>27.08833368693378</v>
      </c>
      <c r="D16" s="261">
        <v>31.613386473802699</v>
      </c>
      <c r="E16" s="261">
        <v>31.341834754328119</v>
      </c>
      <c r="F16" s="261">
        <v>28.827137861600249</v>
      </c>
      <c r="G16" s="261">
        <v>30.62588994319319</v>
      </c>
      <c r="H16" s="261">
        <v>25.846574749203011</v>
      </c>
      <c r="I16" s="261">
        <v>20.685370977692209</v>
      </c>
      <c r="J16" s="261">
        <v>23.070025823226601</v>
      </c>
      <c r="K16" s="261">
        <v>37.498444501026519</v>
      </c>
      <c r="L16" s="261">
        <v>35.367436983136059</v>
      </c>
      <c r="M16" s="261">
        <v>43.615109407479927</v>
      </c>
      <c r="N16" s="261">
        <v>39.759194955280279</v>
      </c>
      <c r="O16" s="261">
        <v>34.056249103951181</v>
      </c>
      <c r="P16" s="261">
        <v>45.110247783320418</v>
      </c>
      <c r="Q16" s="261">
        <v>39.395947796628093</v>
      </c>
      <c r="R16" s="261">
        <v>37.955855424106211</v>
      </c>
      <c r="S16" s="261">
        <v>41.091760480935527</v>
      </c>
      <c r="T16" s="261">
        <v>43.608035425535078</v>
      </c>
      <c r="U16" s="261">
        <v>36.753445869559222</v>
      </c>
      <c r="V16" s="261">
        <v>28.808336996103382</v>
      </c>
      <c r="W16" s="261">
        <v>43.239490548382882</v>
      </c>
      <c r="X16" s="261">
        <v>31.882583812491031</v>
      </c>
      <c r="Y16" s="261">
        <v>30.116648688287619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2.186448965314459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2.2260114015014212</v>
      </c>
      <c r="Q19" s="229">
        <v>0</v>
      </c>
      <c r="R19" s="229">
        <v>0.1851869115563308</v>
      </c>
      <c r="S19" s="229">
        <v>0</v>
      </c>
      <c r="T19" s="229">
        <v>0.114316708424915</v>
      </c>
      <c r="U19" s="229">
        <v>0.37514159946457132</v>
      </c>
      <c r="V19" s="229">
        <v>0.25052659612651351</v>
      </c>
      <c r="W19" s="229">
        <v>0.1255925343207912</v>
      </c>
      <c r="X19" s="229">
        <v>7.3809012907895821E-2</v>
      </c>
      <c r="Y19" s="229">
        <v>0.104553986167742</v>
      </c>
      <c r="DA19" s="73" t="s">
        <v>2995</v>
      </c>
    </row>
    <row r="20" spans="1:105" ht="12" customHeight="1" x14ac:dyDescent="0.25">
      <c r="A20" s="46" t="s">
        <v>159</v>
      </c>
      <c r="B20" s="229">
        <v>7.5402801683099776</v>
      </c>
      <c r="C20" s="229">
        <v>0</v>
      </c>
      <c r="D20" s="229">
        <v>0</v>
      </c>
      <c r="E20" s="229">
        <v>2.391184613025541</v>
      </c>
      <c r="F20" s="229">
        <v>2.367963782633328</v>
      </c>
      <c r="G20" s="229">
        <v>2.3739886629639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2.4385829595259629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0.200670646546427</v>
      </c>
      <c r="W20" s="229">
        <v>0.34543387024031191</v>
      </c>
      <c r="X20" s="229">
        <v>0.87705097948164212</v>
      </c>
      <c r="Y20" s="229">
        <v>1.348593804978607</v>
      </c>
      <c r="DA20" s="73" t="s">
        <v>2996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64.463217457464765</v>
      </c>
      <c r="C23" s="229">
        <v>27.08833368693378</v>
      </c>
      <c r="D23" s="229">
        <v>29.426937508488241</v>
      </c>
      <c r="E23" s="229">
        <v>28.950650141302582</v>
      </c>
      <c r="F23" s="229">
        <v>26.459174078966921</v>
      </c>
      <c r="G23" s="229">
        <v>28.251901280229291</v>
      </c>
      <c r="H23" s="229">
        <v>25.846574749203011</v>
      </c>
      <c r="I23" s="229">
        <v>20.685370977692209</v>
      </c>
      <c r="J23" s="229">
        <v>23.070025823226601</v>
      </c>
      <c r="K23" s="229">
        <v>37.498444501026519</v>
      </c>
      <c r="L23" s="229">
        <v>35.367436983136059</v>
      </c>
      <c r="M23" s="229">
        <v>41.176526447953968</v>
      </c>
      <c r="N23" s="229">
        <v>39.759194955280279</v>
      </c>
      <c r="O23" s="229">
        <v>34.056249103951181</v>
      </c>
      <c r="P23" s="229">
        <v>42.884236381819001</v>
      </c>
      <c r="Q23" s="229">
        <v>39.395947796628093</v>
      </c>
      <c r="R23" s="229">
        <v>37.770668512549882</v>
      </c>
      <c r="S23" s="229">
        <v>41.091760480935527</v>
      </c>
      <c r="T23" s="229">
        <v>43.493718717110163</v>
      </c>
      <c r="U23" s="229">
        <v>36.378304270094652</v>
      </c>
      <c r="V23" s="229">
        <v>28.357139753430442</v>
      </c>
      <c r="W23" s="229">
        <v>42.768464143821767</v>
      </c>
      <c r="X23" s="229">
        <v>30.931723820101489</v>
      </c>
      <c r="Y23" s="229">
        <v>28.663500897141269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17.171023972871772</v>
      </c>
      <c r="C28" s="261">
        <f t="shared" si="0"/>
        <v>8.7763203854253398</v>
      </c>
      <c r="D28" s="261">
        <f t="shared" si="0"/>
        <v>9.6196824681007875</v>
      </c>
      <c r="E28" s="261">
        <f t="shared" si="0"/>
        <v>9.5568684193438749</v>
      </c>
      <c r="F28" s="261">
        <f t="shared" si="0"/>
        <v>9.0841710630151358</v>
      </c>
      <c r="G28" s="261">
        <f t="shared" si="0"/>
        <v>9.6724069032779951</v>
      </c>
      <c r="H28" s="261">
        <f t="shared" si="0"/>
        <v>8.8196381075310377</v>
      </c>
      <c r="I28" s="261">
        <f t="shared" si="0"/>
        <v>8.2769108225295955</v>
      </c>
      <c r="J28" s="261">
        <f t="shared" si="0"/>
        <v>8.6822084228865251</v>
      </c>
      <c r="K28" s="261">
        <f t="shared" si="0"/>
        <v>11.058379617757112</v>
      </c>
      <c r="L28" s="261">
        <f t="shared" si="0"/>
        <v>10.602341756148784</v>
      </c>
      <c r="M28" s="261">
        <f t="shared" si="0"/>
        <v>12.061609048738877</v>
      </c>
      <c r="N28" s="261">
        <f t="shared" si="0"/>
        <v>10.947387285282955</v>
      </c>
      <c r="O28" s="261">
        <f t="shared" si="0"/>
        <v>9.7950333527901332</v>
      </c>
      <c r="P28" s="261">
        <f t="shared" si="0"/>
        <v>12.680965532996661</v>
      </c>
      <c r="Q28" s="261">
        <f t="shared" si="0"/>
        <v>12.396013962999147</v>
      </c>
      <c r="R28" s="261">
        <f t="shared" si="0"/>
        <v>12.88618753561447</v>
      </c>
      <c r="S28" s="261">
        <f t="shared" si="0"/>
        <v>11.635941715736827</v>
      </c>
      <c r="T28" s="261">
        <f t="shared" si="0"/>
        <v>14.016881992892873</v>
      </c>
      <c r="U28" s="261">
        <f t="shared" si="0"/>
        <v>12.69797244060649</v>
      </c>
      <c r="V28" s="261">
        <f t="shared" si="0"/>
        <v>11.862660454314856</v>
      </c>
      <c r="W28" s="261">
        <f t="shared" si="0"/>
        <v>14.71229376838577</v>
      </c>
      <c r="X28" s="261">
        <f t="shared" si="0"/>
        <v>11.193924491137823</v>
      </c>
      <c r="Y28" s="261">
        <f t="shared" si="0"/>
        <v>9.3395480061723379</v>
      </c>
      <c r="DA28" s="70"/>
    </row>
    <row r="29" spans="1:105" ht="12" customHeight="1" x14ac:dyDescent="0.25">
      <c r="A29" s="60" t="s">
        <v>2913</v>
      </c>
      <c r="B29" s="329">
        <v>11.33768005719935</v>
      </c>
      <c r="C29" s="329">
        <v>6.5817663469585277</v>
      </c>
      <c r="D29" s="329">
        <v>7.0585325000922214</v>
      </c>
      <c r="E29" s="329">
        <v>7.0177181405562434</v>
      </c>
      <c r="F29" s="329">
        <v>6.7487482739002216</v>
      </c>
      <c r="G29" s="329">
        <v>7.1912587000242096</v>
      </c>
      <c r="H29" s="329">
        <v>6.7256848340686011</v>
      </c>
      <c r="I29" s="329">
        <v>6.6010910788376744</v>
      </c>
      <c r="J29" s="329">
        <v>6.8131965108575283</v>
      </c>
      <c r="K29" s="329">
        <v>8.0204532629276297</v>
      </c>
      <c r="L29" s="329">
        <v>7.7370583999045364</v>
      </c>
      <c r="M29" s="329">
        <v>8.5281427383129262</v>
      </c>
      <c r="N29" s="329">
        <v>7.726306842915732</v>
      </c>
      <c r="O29" s="329">
        <v>7.0359755284929424</v>
      </c>
      <c r="P29" s="329">
        <v>9.0263709908127634</v>
      </c>
      <c r="Q29" s="329">
        <v>9.2043618910955605</v>
      </c>
      <c r="R29" s="329">
        <v>9.8112041583750962</v>
      </c>
      <c r="S29" s="329">
        <v>8.3069038371667627</v>
      </c>
      <c r="T29" s="329">
        <v>10.483988779203861</v>
      </c>
      <c r="U29" s="329">
        <v>9.72040194871912</v>
      </c>
      <c r="V29" s="329">
        <v>9.5287608122410141</v>
      </c>
      <c r="W29" s="329">
        <v>11.209258118394031</v>
      </c>
      <c r="X29" s="329">
        <v>8.6109655734319208</v>
      </c>
      <c r="Y29" s="329">
        <v>6.8996558456645838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0.48818310225176892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0.44541552589653988</v>
      </c>
      <c r="Q31" s="295">
        <v>0</v>
      </c>
      <c r="R31" s="295">
        <v>4.7868940811281888E-2</v>
      </c>
      <c r="S31" s="295">
        <v>0</v>
      </c>
      <c r="T31" s="295">
        <v>2.748335431090157E-2</v>
      </c>
      <c r="U31" s="295">
        <v>9.9215925152238177E-2</v>
      </c>
      <c r="V31" s="295">
        <v>8.2865179337403144E-2</v>
      </c>
      <c r="W31" s="295">
        <v>3.2558180429294162E-2</v>
      </c>
      <c r="X31" s="295">
        <v>1.9934609845199552E-2</v>
      </c>
      <c r="Y31" s="295">
        <v>2.3953080879491832E-2</v>
      </c>
      <c r="DA31" s="122" t="s">
        <v>3006</v>
      </c>
    </row>
    <row r="32" spans="1:105" ht="12" customHeight="1" x14ac:dyDescent="0.25">
      <c r="A32" s="59" t="s">
        <v>159</v>
      </c>
      <c r="B32" s="295">
        <v>1.1872934914114719</v>
      </c>
      <c r="C32" s="295">
        <v>0</v>
      </c>
      <c r="D32" s="295">
        <v>0</v>
      </c>
      <c r="E32" s="295">
        <v>0.53540769925509824</v>
      </c>
      <c r="F32" s="295">
        <v>0.55436622142056047</v>
      </c>
      <c r="G32" s="295">
        <v>0.55743577273882094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0.47682062112375218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6.6374625971547668E-2</v>
      </c>
      <c r="W32" s="295">
        <v>8.9549098873559635E-2</v>
      </c>
      <c r="X32" s="295">
        <v>0.2368771563458521</v>
      </c>
      <c r="Y32" s="295">
        <v>0.30895977923222062</v>
      </c>
      <c r="DA32" s="122" t="s">
        <v>3007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3008</v>
      </c>
    </row>
    <row r="34" spans="1:105" ht="12" customHeight="1" x14ac:dyDescent="0.25">
      <c r="A34" s="59" t="s">
        <v>35</v>
      </c>
      <c r="B34" s="295">
        <v>10.150386565787869</v>
      </c>
      <c r="C34" s="295">
        <v>6.5817663469585277</v>
      </c>
      <c r="D34" s="295">
        <v>6.5703493978404524</v>
      </c>
      <c r="E34" s="295">
        <v>6.482310441301145</v>
      </c>
      <c r="F34" s="295">
        <v>6.1943820524796616</v>
      </c>
      <c r="G34" s="295">
        <v>6.6338229272853884</v>
      </c>
      <c r="H34" s="295">
        <v>6.7256848340686011</v>
      </c>
      <c r="I34" s="295">
        <v>6.6010910788376744</v>
      </c>
      <c r="J34" s="295">
        <v>6.8131965108575283</v>
      </c>
      <c r="K34" s="295">
        <v>8.0204532629276297</v>
      </c>
      <c r="L34" s="295">
        <v>7.7370583999045364</v>
      </c>
      <c r="M34" s="295">
        <v>8.0513221171891747</v>
      </c>
      <c r="N34" s="295">
        <v>7.726306842915732</v>
      </c>
      <c r="O34" s="295">
        <v>7.0359755284929424</v>
      </c>
      <c r="P34" s="295">
        <v>8.5809554649162241</v>
      </c>
      <c r="Q34" s="295">
        <v>9.2043618910955605</v>
      </c>
      <c r="R34" s="295">
        <v>9.7633352175638137</v>
      </c>
      <c r="S34" s="295">
        <v>8.3069038371667627</v>
      </c>
      <c r="T34" s="295">
        <v>10.45650542489296</v>
      </c>
      <c r="U34" s="295">
        <v>9.6211860235668816</v>
      </c>
      <c r="V34" s="295">
        <v>9.3795210069320625</v>
      </c>
      <c r="W34" s="295">
        <v>11.087150839091169</v>
      </c>
      <c r="X34" s="295">
        <v>8.3541538072408699</v>
      </c>
      <c r="Y34" s="295">
        <v>6.5667429855528709</v>
      </c>
      <c r="DA34" s="122" t="s">
        <v>3009</v>
      </c>
    </row>
    <row r="35" spans="1:105" ht="12" customHeight="1" x14ac:dyDescent="0.25">
      <c r="A35" s="60" t="s">
        <v>2920</v>
      </c>
      <c r="B35" s="329">
        <v>5.8333439156724216</v>
      </c>
      <c r="C35" s="329">
        <v>2.1945540384668112</v>
      </c>
      <c r="D35" s="329">
        <v>2.561149968008567</v>
      </c>
      <c r="E35" s="329">
        <v>2.539150278787631</v>
      </c>
      <c r="F35" s="329">
        <v>2.3354227891149142</v>
      </c>
      <c r="G35" s="329">
        <v>2.481148203253785</v>
      </c>
      <c r="H35" s="329">
        <v>2.0939532734624371</v>
      </c>
      <c r="I35" s="329">
        <v>1.6758197436919211</v>
      </c>
      <c r="J35" s="329">
        <v>1.869011912028997</v>
      </c>
      <c r="K35" s="329">
        <v>3.037926354829481</v>
      </c>
      <c r="L35" s="329">
        <v>2.8652833562442468</v>
      </c>
      <c r="M35" s="329">
        <v>3.5334663104259509</v>
      </c>
      <c r="N35" s="329">
        <v>3.221080442367223</v>
      </c>
      <c r="O35" s="329">
        <v>2.7590578242971908</v>
      </c>
      <c r="P35" s="329">
        <v>3.6545945421838968</v>
      </c>
      <c r="Q35" s="329">
        <v>3.1916520719035861</v>
      </c>
      <c r="R35" s="329">
        <v>3.074983377239374</v>
      </c>
      <c r="S35" s="329">
        <v>3.3290378785700638</v>
      </c>
      <c r="T35" s="329">
        <v>3.5328932136890119</v>
      </c>
      <c r="U35" s="329">
        <v>2.97757049188737</v>
      </c>
      <c r="V35" s="329">
        <v>2.3338996420738409</v>
      </c>
      <c r="W35" s="329">
        <v>3.5030356499917392</v>
      </c>
      <c r="X35" s="329">
        <v>2.582958917705902</v>
      </c>
      <c r="Y35" s="329">
        <v>2.4398921605077541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0.1771345724763761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0.18033971256026249</v>
      </c>
      <c r="Q38" s="229">
        <v>0</v>
      </c>
      <c r="R38" s="229">
        <v>1.500286763017737E-2</v>
      </c>
      <c r="S38" s="229">
        <v>0</v>
      </c>
      <c r="T38" s="229">
        <v>9.2613372619202803E-3</v>
      </c>
      <c r="U38" s="229">
        <v>3.0391995373971008E-2</v>
      </c>
      <c r="V38" s="229">
        <v>2.0296344530707722E-2</v>
      </c>
      <c r="W38" s="229">
        <v>1.017484525184806E-2</v>
      </c>
      <c r="X38" s="229">
        <v>5.9796172486756873E-3</v>
      </c>
      <c r="Y38" s="229">
        <v>8.4704129546697721E-3</v>
      </c>
      <c r="DA38" s="73" t="s">
        <v>3013</v>
      </c>
    </row>
    <row r="39" spans="1:105" ht="12" customHeight="1" x14ac:dyDescent="0.25">
      <c r="A39" s="64" t="s">
        <v>159</v>
      </c>
      <c r="B39" s="229">
        <v>0.61087376158976103</v>
      </c>
      <c r="C39" s="229">
        <v>0</v>
      </c>
      <c r="D39" s="229">
        <v>0</v>
      </c>
      <c r="E39" s="229">
        <v>0.19372117568701189</v>
      </c>
      <c r="F39" s="229">
        <v>0.19183994638355109</v>
      </c>
      <c r="G39" s="229">
        <v>0.1923280504365189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0.19756113992886279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1.6257278239031319E-2</v>
      </c>
      <c r="W39" s="229">
        <v>2.7985231713413161E-2</v>
      </c>
      <c r="X39" s="229">
        <v>7.105404825587773E-2</v>
      </c>
      <c r="Y39" s="229">
        <v>0.1092559629237987</v>
      </c>
      <c r="DA39" s="73" t="s">
        <v>3014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5.2224701540826617</v>
      </c>
      <c r="C42" s="229">
        <v>2.1945540384668112</v>
      </c>
      <c r="D42" s="229">
        <v>2.3840153955321899</v>
      </c>
      <c r="E42" s="229">
        <v>2.345429103100618</v>
      </c>
      <c r="F42" s="229">
        <v>2.1435828427313628</v>
      </c>
      <c r="G42" s="229">
        <v>2.2888201528172658</v>
      </c>
      <c r="H42" s="229">
        <v>2.0939532734624371</v>
      </c>
      <c r="I42" s="229">
        <v>1.6758197436919211</v>
      </c>
      <c r="J42" s="229">
        <v>1.869011912028997</v>
      </c>
      <c r="K42" s="229">
        <v>3.037926354829481</v>
      </c>
      <c r="L42" s="229">
        <v>2.8652833562442468</v>
      </c>
      <c r="M42" s="229">
        <v>3.3359051704970888</v>
      </c>
      <c r="N42" s="229">
        <v>3.221080442367223</v>
      </c>
      <c r="O42" s="229">
        <v>2.7590578242971908</v>
      </c>
      <c r="P42" s="229">
        <v>3.474254829623634</v>
      </c>
      <c r="Q42" s="229">
        <v>3.1916520719035861</v>
      </c>
      <c r="R42" s="229">
        <v>3.059980509609197</v>
      </c>
      <c r="S42" s="229">
        <v>3.3290378785700638</v>
      </c>
      <c r="T42" s="229">
        <v>3.5236318764270922</v>
      </c>
      <c r="U42" s="229">
        <v>2.947178496513398</v>
      </c>
      <c r="V42" s="229">
        <v>2.297346019304102</v>
      </c>
      <c r="W42" s="229">
        <v>3.464875573026478</v>
      </c>
      <c r="X42" s="229">
        <v>2.5059252522013482</v>
      </c>
      <c r="Y42" s="229">
        <v>2.3221657846292851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1.0000000000000002</v>
      </c>
      <c r="C52" s="232">
        <f t="shared" si="1"/>
        <v>1.0000000000000002</v>
      </c>
      <c r="D52" s="232">
        <f t="shared" si="1"/>
        <v>1.0000000000000004</v>
      </c>
      <c r="E52" s="232">
        <f t="shared" si="1"/>
        <v>0.99999999999999989</v>
      </c>
      <c r="F52" s="232">
        <f t="shared" si="1"/>
        <v>0.99999999999999989</v>
      </c>
      <c r="G52" s="232">
        <f t="shared" si="1"/>
        <v>0.99999999999999978</v>
      </c>
      <c r="H52" s="232">
        <f t="shared" si="1"/>
        <v>1.0000000000000002</v>
      </c>
      <c r="I52" s="232">
        <f t="shared" si="1"/>
        <v>1.0000000000000002</v>
      </c>
      <c r="J52" s="232">
        <f t="shared" si="1"/>
        <v>1</v>
      </c>
      <c r="K52" s="232">
        <f t="shared" si="1"/>
        <v>0.99999999999999989</v>
      </c>
      <c r="L52" s="232">
        <f t="shared" si="1"/>
        <v>0.99999999999999989</v>
      </c>
      <c r="M52" s="232">
        <f t="shared" si="1"/>
        <v>1</v>
      </c>
      <c r="N52" s="232">
        <f t="shared" si="1"/>
        <v>0.99999999999999989</v>
      </c>
      <c r="O52" s="232">
        <f t="shared" si="1"/>
        <v>1</v>
      </c>
      <c r="P52" s="232">
        <f t="shared" si="1"/>
        <v>0.99999999999999978</v>
      </c>
      <c r="Q52" s="232">
        <f t="shared" si="1"/>
        <v>1.0000000000000002</v>
      </c>
      <c r="R52" s="232">
        <f t="shared" si="1"/>
        <v>1.0000000000000002</v>
      </c>
      <c r="S52" s="232">
        <f t="shared" si="1"/>
        <v>0.99999999999999989</v>
      </c>
      <c r="T52" s="232">
        <f t="shared" si="1"/>
        <v>1</v>
      </c>
      <c r="U52" s="232">
        <f t="shared" si="1"/>
        <v>0.99999999999999967</v>
      </c>
      <c r="V52" s="232">
        <f t="shared" si="1"/>
        <v>1.0000000000000002</v>
      </c>
      <c r="W52" s="232">
        <f t="shared" si="1"/>
        <v>1.0000000000000002</v>
      </c>
      <c r="X52" s="232">
        <f t="shared" si="1"/>
        <v>0.99999999999999989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2.533826862878712E-2</v>
      </c>
      <c r="C57" s="300">
        <f t="shared" si="6"/>
        <v>1.8531578572405234E-2</v>
      </c>
      <c r="D57" s="300">
        <f t="shared" si="6"/>
        <v>1.8726602520046619E-2</v>
      </c>
      <c r="E57" s="300">
        <f t="shared" si="6"/>
        <v>2.2963447952651959E-2</v>
      </c>
      <c r="F57" s="300">
        <f t="shared" si="6"/>
        <v>2.4887120281095947E-2</v>
      </c>
      <c r="G57" s="300">
        <f t="shared" si="6"/>
        <v>2.1886624448633697E-2</v>
      </c>
      <c r="H57" s="300">
        <f t="shared" si="6"/>
        <v>1.8813128172189057E-2</v>
      </c>
      <c r="I57" s="300">
        <f t="shared" si="6"/>
        <v>1.7447446432178226E-2</v>
      </c>
      <c r="J57" s="300">
        <f t="shared" si="6"/>
        <v>1.7077668550121234E-2</v>
      </c>
      <c r="K57" s="300">
        <f t="shared" si="6"/>
        <v>2.0377521628429724E-2</v>
      </c>
      <c r="L57" s="300">
        <f t="shared" si="6"/>
        <v>2.3919778332328175E-2</v>
      </c>
      <c r="M57" s="300">
        <f t="shared" si="6"/>
        <v>2.7538886219044656E-2</v>
      </c>
      <c r="N57" s="300">
        <f t="shared" si="6"/>
        <v>2.3331495140428909E-2</v>
      </c>
      <c r="O57" s="300">
        <f t="shared" si="6"/>
        <v>3.0614906619175583E-2</v>
      </c>
      <c r="P57" s="300">
        <f t="shared" si="6"/>
        <v>3.2025417521698733E-2</v>
      </c>
      <c r="Q57" s="300">
        <f t="shared" si="6"/>
        <v>3.2487491553682565E-2</v>
      </c>
      <c r="R57" s="300">
        <f t="shared" si="6"/>
        <v>4.0611749272971322E-2</v>
      </c>
      <c r="S57" s="300">
        <f t="shared" si="6"/>
        <v>3.3998533600255954E-2</v>
      </c>
      <c r="T57" s="300">
        <f t="shared" si="6"/>
        <v>4.3599291543257084E-2</v>
      </c>
      <c r="U57" s="300">
        <f t="shared" si="6"/>
        <v>4.0904643316942262E-2</v>
      </c>
      <c r="V57" s="300">
        <f t="shared" si="6"/>
        <v>3.5981769890419478E-2</v>
      </c>
      <c r="W57" s="300">
        <f t="shared" si="6"/>
        <v>2.2177216808871719E-2</v>
      </c>
      <c r="X57" s="300">
        <f t="shared" si="6"/>
        <v>2.4296314589457944E-2</v>
      </c>
      <c r="Y57" s="300">
        <f t="shared" si="6"/>
        <v>1.4791170693275971E-2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0.78698547973803556</v>
      </c>
      <c r="C58" s="301">
        <f t="shared" si="7"/>
        <v>0.74129654364375785</v>
      </c>
      <c r="D58" s="301">
        <f t="shared" si="7"/>
        <v>0.75234213574312503</v>
      </c>
      <c r="E58" s="301">
        <f t="shared" si="7"/>
        <v>0.7487307857457709</v>
      </c>
      <c r="F58" s="301">
        <f t="shared" si="7"/>
        <v>0.74145984962359202</v>
      </c>
      <c r="G58" s="301">
        <f t="shared" si="7"/>
        <v>0.74334636785585295</v>
      </c>
      <c r="H58" s="301">
        <f t="shared" si="7"/>
        <v>0.73155726385346564</v>
      </c>
      <c r="I58" s="301">
        <f t="shared" si="7"/>
        <v>0.70175631242817138</v>
      </c>
      <c r="J58" s="301">
        <f t="shared" si="7"/>
        <v>0.7141558415389504</v>
      </c>
      <c r="K58" s="301">
        <f t="shared" si="7"/>
        <v>0.75652227681348994</v>
      </c>
      <c r="L58" s="301">
        <f t="shared" si="7"/>
        <v>0.75095979743786589</v>
      </c>
      <c r="M58" s="301">
        <f t="shared" si="7"/>
        <v>0.76179054815215541</v>
      </c>
      <c r="N58" s="301">
        <f t="shared" si="7"/>
        <v>0.76580893003532202</v>
      </c>
      <c r="O58" s="301">
        <f t="shared" si="7"/>
        <v>0.75285415541499423</v>
      </c>
      <c r="P58" s="301">
        <f t="shared" si="7"/>
        <v>0.75557460655049991</v>
      </c>
      <c r="Q58" s="301">
        <f t="shared" si="7"/>
        <v>0.73594571397463426</v>
      </c>
      <c r="R58" s="301">
        <f t="shared" si="7"/>
        <v>0.71622617071132189</v>
      </c>
      <c r="S58" s="301">
        <f t="shared" si="7"/>
        <v>0.75282440212302482</v>
      </c>
      <c r="T58" s="301">
        <f t="shared" si="7"/>
        <v>0.72376252919454998</v>
      </c>
      <c r="U58" s="301">
        <f t="shared" si="7"/>
        <v>0.71282200754088387</v>
      </c>
      <c r="V58" s="301">
        <f t="shared" si="7"/>
        <v>0.68283946262297401</v>
      </c>
      <c r="W58" s="301">
        <f t="shared" si="7"/>
        <v>0.72958165982737733</v>
      </c>
      <c r="X58" s="301">
        <f t="shared" si="7"/>
        <v>0.72215589775732569</v>
      </c>
      <c r="Y58" s="301">
        <f t="shared" si="7"/>
        <v>0.75200325126612788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0.18767625163317753</v>
      </c>
      <c r="C60" s="301">
        <f t="shared" si="9"/>
        <v>0.24017187778383711</v>
      </c>
      <c r="D60" s="301">
        <f t="shared" si="9"/>
        <v>0.2289312617368286</v>
      </c>
      <c r="E60" s="301">
        <f t="shared" si="9"/>
        <v>0.22830576630157712</v>
      </c>
      <c r="F60" s="301">
        <f t="shared" si="9"/>
        <v>0.23365303009531191</v>
      </c>
      <c r="G60" s="301">
        <f t="shared" si="9"/>
        <v>0.2347670076955132</v>
      </c>
      <c r="H60" s="301">
        <f t="shared" si="9"/>
        <v>0.24962960797434544</v>
      </c>
      <c r="I60" s="301">
        <f t="shared" si="9"/>
        <v>0.28079624113965063</v>
      </c>
      <c r="J60" s="301">
        <f t="shared" si="9"/>
        <v>0.26876648991092839</v>
      </c>
      <c r="K60" s="301">
        <f t="shared" si="9"/>
        <v>0.22310020155808022</v>
      </c>
      <c r="L60" s="301">
        <f t="shared" si="9"/>
        <v>0.22512042422980594</v>
      </c>
      <c r="M60" s="301">
        <f t="shared" si="9"/>
        <v>0.21067056562879985</v>
      </c>
      <c r="N60" s="301">
        <f t="shared" si="9"/>
        <v>0.21085957482424908</v>
      </c>
      <c r="O60" s="301">
        <f t="shared" si="9"/>
        <v>0.21653093796583023</v>
      </c>
      <c r="P60" s="301">
        <f t="shared" si="9"/>
        <v>0.21239997592780116</v>
      </c>
      <c r="Q60" s="301">
        <f t="shared" si="9"/>
        <v>0.2315667944716833</v>
      </c>
      <c r="R60" s="301">
        <f t="shared" si="9"/>
        <v>0.24316208001570688</v>
      </c>
      <c r="S60" s="301">
        <f t="shared" si="9"/>
        <v>0.21317706427671915</v>
      </c>
      <c r="T60" s="301">
        <f t="shared" si="9"/>
        <v>0.23263817926219296</v>
      </c>
      <c r="U60" s="301">
        <f t="shared" si="9"/>
        <v>0.24627334914217358</v>
      </c>
      <c r="V60" s="301">
        <f t="shared" si="9"/>
        <v>0.28117876748660664</v>
      </c>
      <c r="W60" s="301">
        <f t="shared" si="9"/>
        <v>0.24824112336375123</v>
      </c>
      <c r="X60" s="301">
        <f t="shared" si="9"/>
        <v>0.25354778765321639</v>
      </c>
      <c r="Y60" s="301">
        <f t="shared" si="9"/>
        <v>0.2332055780405963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0.12391883551692097</v>
      </c>
      <c r="C61" s="302">
        <f t="shared" si="10"/>
        <v>0.18011593848700239</v>
      </c>
      <c r="D61" s="302">
        <f t="shared" si="10"/>
        <v>0.16798046677891584</v>
      </c>
      <c r="E61" s="302">
        <f t="shared" si="10"/>
        <v>0.16764754388845815</v>
      </c>
      <c r="F61" s="302">
        <f t="shared" si="10"/>
        <v>0.17358386060862155</v>
      </c>
      <c r="G61" s="302">
        <f t="shared" si="10"/>
        <v>0.17454500244368878</v>
      </c>
      <c r="H61" s="302">
        <f t="shared" si="10"/>
        <v>0.19036269379963752</v>
      </c>
      <c r="I61" s="302">
        <f t="shared" si="10"/>
        <v>0.2239436429969428</v>
      </c>
      <c r="J61" s="302">
        <f t="shared" si="10"/>
        <v>0.21090934726579247</v>
      </c>
      <c r="K61" s="302">
        <f t="shared" si="10"/>
        <v>0.16181075360019515</v>
      </c>
      <c r="L61" s="302">
        <f t="shared" si="10"/>
        <v>0.16428161903639454</v>
      </c>
      <c r="M61" s="302">
        <f t="shared" si="10"/>
        <v>0.1489543100911048</v>
      </c>
      <c r="N61" s="302">
        <f t="shared" si="10"/>
        <v>0.14881777116344969</v>
      </c>
      <c r="O61" s="302">
        <f t="shared" si="10"/>
        <v>0.15553866187247145</v>
      </c>
      <c r="P61" s="302">
        <f t="shared" si="10"/>
        <v>0.15118730322035476</v>
      </c>
      <c r="Q61" s="302">
        <f t="shared" si="10"/>
        <v>0.17194435119550588</v>
      </c>
      <c r="R61" s="302">
        <f t="shared" si="10"/>
        <v>0.18513721021176185</v>
      </c>
      <c r="S61" s="302">
        <f t="shared" si="10"/>
        <v>0.1521871986382744</v>
      </c>
      <c r="T61" s="302">
        <f t="shared" si="10"/>
        <v>0.17400275341091598</v>
      </c>
      <c r="U61" s="302">
        <f t="shared" si="10"/>
        <v>0.18852426669819031</v>
      </c>
      <c r="V61" s="302">
        <f t="shared" si="10"/>
        <v>0.22585871282238862</v>
      </c>
      <c r="W61" s="302">
        <f t="shared" si="10"/>
        <v>0.18913426221570676</v>
      </c>
      <c r="X61" s="302">
        <f t="shared" si="10"/>
        <v>0.19504252261395677</v>
      </c>
      <c r="Y61" s="302">
        <f t="shared" si="10"/>
        <v>0.17228223771707199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6.3757416116256571E-2</v>
      </c>
      <c r="C62" s="302">
        <f t="shared" si="11"/>
        <v>6.0055939296834705E-2</v>
      </c>
      <c r="D62" s="302">
        <f t="shared" si="11"/>
        <v>6.0950794957912779E-2</v>
      </c>
      <c r="E62" s="302">
        <f t="shared" si="11"/>
        <v>6.0658222413118947E-2</v>
      </c>
      <c r="F62" s="302">
        <f t="shared" si="11"/>
        <v>6.006916948669036E-2</v>
      </c>
      <c r="G62" s="302">
        <f t="shared" si="11"/>
        <v>6.0222005251824411E-2</v>
      </c>
      <c r="H62" s="302">
        <f t="shared" si="11"/>
        <v>5.9266914174707939E-2</v>
      </c>
      <c r="I62" s="302">
        <f t="shared" si="11"/>
        <v>5.6852598142707794E-2</v>
      </c>
      <c r="J62" s="302">
        <f t="shared" si="11"/>
        <v>5.7857142645135938E-2</v>
      </c>
      <c r="K62" s="302">
        <f t="shared" si="11"/>
        <v>6.1289447957885039E-2</v>
      </c>
      <c r="L62" s="302">
        <f t="shared" si="11"/>
        <v>6.0838805193411387E-2</v>
      </c>
      <c r="M62" s="302">
        <f t="shared" si="11"/>
        <v>6.1716255537695067E-2</v>
      </c>
      <c r="N62" s="302">
        <f t="shared" si="11"/>
        <v>6.2041803660799394E-2</v>
      </c>
      <c r="O62" s="302">
        <f t="shared" si="11"/>
        <v>6.0992276093358784E-2</v>
      </c>
      <c r="P62" s="302">
        <f t="shared" si="11"/>
        <v>6.1212672707446396E-2</v>
      </c>
      <c r="Q62" s="302">
        <f t="shared" si="11"/>
        <v>5.9622443276177418E-2</v>
      </c>
      <c r="R62" s="302">
        <f t="shared" si="11"/>
        <v>5.8024869803945063E-2</v>
      </c>
      <c r="S62" s="302">
        <f t="shared" si="11"/>
        <v>6.0989865638444746E-2</v>
      </c>
      <c r="T62" s="302">
        <f t="shared" si="11"/>
        <v>5.8635425851276964E-2</v>
      </c>
      <c r="U62" s="302">
        <f t="shared" si="11"/>
        <v>5.7749082443983281E-2</v>
      </c>
      <c r="V62" s="302">
        <f t="shared" si="11"/>
        <v>5.5320054664218E-2</v>
      </c>
      <c r="W62" s="302">
        <f t="shared" si="11"/>
        <v>5.9106861148044483E-2</v>
      </c>
      <c r="X62" s="302">
        <f t="shared" si="11"/>
        <v>5.8505265039259617E-2</v>
      </c>
      <c r="Y62" s="302">
        <f t="shared" si="11"/>
        <v>6.0923340323524297E-2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1.0768639895093395</v>
      </c>
      <c r="C69" s="322">
        <f>IF(C$5=0,0,C$5/WWP_fec!C$5)</f>
        <v>0.62136977060005494</v>
      </c>
      <c r="D69" s="322">
        <f>IF(D$5=0,0,D$5/WWP_fec!D$5)</f>
        <v>0.68889453014893276</v>
      </c>
      <c r="E69" s="322">
        <f>IF(E$5=0,0,E$5/WWP_fec!E$5)</f>
        <v>0.72526177587218887</v>
      </c>
      <c r="F69" s="322">
        <f>IF(F$5=0,0,F$5/WWP_fec!F$5)</f>
        <v>0.7113193421571784</v>
      </c>
      <c r="G69" s="322">
        <f>IF(G$5=0,0,G$5/WWP_fec!G$5)</f>
        <v>0.68396769764508958</v>
      </c>
      <c r="H69" s="322">
        <f>IF(H$5=0,0,H$5/WWP_fec!H$5)</f>
        <v>0.58532610250767192</v>
      </c>
      <c r="I69" s="322">
        <f>IF(I$5=0,0,I$5/WWP_fec!I$5)</f>
        <v>0.47734376653074279</v>
      </c>
      <c r="J69" s="322">
        <f>IF(J$5=0,0,J$5/WWP_fec!J$5)</f>
        <v>0.50868923587933745</v>
      </c>
      <c r="K69" s="322">
        <f>IF(K$5=0,0,K$5/WWP_fec!K$5)</f>
        <v>0.71977947801444819</v>
      </c>
      <c r="L69" s="322">
        <f>IF(L$5=0,0,L$5/WWP_fec!L$5)</f>
        <v>0.73644483494313273</v>
      </c>
      <c r="M69" s="322">
        <f>IF(M$5=0,0,M$5/WWP_fec!M$5)</f>
        <v>0.87074987034289308</v>
      </c>
      <c r="N69" s="322">
        <f>IF(N$5=0,0,N$5/WWP_fec!N$5)</f>
        <v>0.82165910322246993</v>
      </c>
      <c r="O69" s="322">
        <f>IF(O$5=0,0,O$5/WWP_fec!O$5)</f>
        <v>0.83881035212150368</v>
      </c>
      <c r="P69" s="322">
        <f>IF(P$5=0,0,P$5/WWP_fec!P$5)</f>
        <v>0.89159078703781258</v>
      </c>
      <c r="Q69" s="322">
        <f>IF(Q$5=0,0,Q$5/WWP_fec!Q$5)</f>
        <v>0.75309932725300954</v>
      </c>
      <c r="R69" s="322">
        <f>IF(R$5=0,0,R$5/WWP_fec!R$5)</f>
        <v>0.73124718055047566</v>
      </c>
      <c r="S69" s="322">
        <f>IF(S$5=0,0,S$5/WWP_fec!S$5)</f>
        <v>0.88818414593900896</v>
      </c>
      <c r="T69" s="322">
        <f>IF(T$5=0,0,T$5/WWP_fec!T$5)</f>
        <v>0.81000995399877973</v>
      </c>
      <c r="U69" s="322">
        <f>IF(U$5=0,0,U$5/WWP_fec!U$5)</f>
        <v>0.71596218316978399</v>
      </c>
      <c r="V69" s="322">
        <f>IF(V$5=0,0,V$5/WWP_fec!V$5)</f>
        <v>0.55462690937633152</v>
      </c>
      <c r="W69" s="322">
        <f>IF(W$5=0,0,W$5/WWP_fec!W$5)</f>
        <v>0.61138787184575916</v>
      </c>
      <c r="X69" s="322">
        <f>IF(X$5=0,0,X$5/WWP_fec!X$5)</f>
        <v>0.6040872740943577</v>
      </c>
      <c r="Y69" s="322">
        <f>IF(Y$5=0,0,Y$5/WWP_fec!Y$5)</f>
        <v>0.61884384348522858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1.2997738494471525</v>
      </c>
      <c r="C74" s="336">
        <f>IF(C$10=0,0,C$10/WWP_fec!C$10)</f>
        <v>0.46935351505624406</v>
      </c>
      <c r="D74" s="336">
        <f>IF(D$10=0,0,D$10/WWP_fec!D$10)</f>
        <v>0.53953388899895216</v>
      </c>
      <c r="E74" s="336">
        <f>IF(E$10=0,0,E$10/WWP_fec!E$10)</f>
        <v>0.73936017193613424</v>
      </c>
      <c r="F74" s="336">
        <f>IF(F$10=0,0,F$10/WWP_fec!F$10)</f>
        <v>0.80362556070293978</v>
      </c>
      <c r="G74" s="336">
        <f>IF(G$10=0,0,G$10/WWP_fec!G$10)</f>
        <v>0.65001213634478372</v>
      </c>
      <c r="H74" s="336">
        <f>IF(H$10=0,0,H$10/WWP_fec!H$10)</f>
        <v>0.44790246408460826</v>
      </c>
      <c r="I74" s="336">
        <f>IF(I$10=0,0,I$10/WWP_fec!I$10)</f>
        <v>0.32373117813739255</v>
      </c>
      <c r="J74" s="336">
        <f>IF(J$10=0,0,J$10/WWP_fec!J$10)</f>
        <v>0.33715082608413005</v>
      </c>
      <c r="K74" s="336">
        <f>IF(K$10=0,0,K$10/WWP_fec!K$10)</f>
        <v>0.62821212255968706</v>
      </c>
      <c r="L74" s="336">
        <f>IF(L$10=0,0,L$10/WWP_fec!L$10)</f>
        <v>0.7950215048083763</v>
      </c>
      <c r="M74" s="336">
        <f>IF(M$10=0,0,M$10/WWP_fec!M$10)</f>
        <v>1.1435712750300766</v>
      </c>
      <c r="N74" s="336">
        <f>IF(N$10=0,0,N$10/WWP_fec!N$10)</f>
        <v>0.87045452257763578</v>
      </c>
      <c r="O74" s="336">
        <f>IF(O$10=0,0,O$10/WWP_fec!O$10)</f>
        <v>1.2529853700481659</v>
      </c>
      <c r="P74" s="336">
        <f>IF(P$10=0,0,P$10/WWP_fec!P$10)</f>
        <v>1.4154053338964698</v>
      </c>
      <c r="Q74" s="336">
        <f>IF(Q$10=0,0,Q$10/WWP_fec!Q$10)</f>
        <v>1.2032643228645885</v>
      </c>
      <c r="R74" s="336">
        <f>IF(R$10=0,0,R$10/WWP_fec!R$10)</f>
        <v>1.5256274832809094</v>
      </c>
      <c r="S74" s="336">
        <f>IF(S$10=0,0,S$10/WWP_fec!S$10)</f>
        <v>1.5040609773436189</v>
      </c>
      <c r="T74" s="336">
        <f>IF(T$10=0,0,T$10/WWP_fec!T$10)</f>
        <v>1.8062715075395719</v>
      </c>
      <c r="U74" s="336">
        <f>IF(U$10=0,0,U$10/WWP_fec!U$10)</f>
        <v>1.5083659334671953</v>
      </c>
      <c r="V74" s="336">
        <f>IF(V$10=0,0,V$10/WWP_fec!V$10)</f>
        <v>0.99722648471107211</v>
      </c>
      <c r="W74" s="336">
        <f>IF(W$10=0,0,W$10/WWP_fec!W$10)</f>
        <v>0.58551144498974161</v>
      </c>
      <c r="X74" s="336">
        <f>IF(X$10=0,0,X$10/WWP_fec!X$10)</f>
        <v>0.65186183808770048</v>
      </c>
      <c r="Y74" s="336">
        <f>IF(Y$10=0,0,Y$10/WWP_fec!Y$10)</f>
        <v>0.34665928020163994</v>
      </c>
      <c r="DA74" s="68"/>
    </row>
    <row r="75" spans="1:105" ht="12" customHeight="1" x14ac:dyDescent="0.25">
      <c r="A75" s="174" t="s">
        <v>2898</v>
      </c>
      <c r="B75" s="349">
        <f>IF(B$16=0,0,B$16/WWP_fec!B$16)</f>
        <v>1.4251540332282897</v>
      </c>
      <c r="C75" s="349">
        <f>IF(C$16=0,0,C$16/WWP_fec!C$16)</f>
        <v>0.86880207028277434</v>
      </c>
      <c r="D75" s="349">
        <f>IF(D$16=0,0,D$16/WWP_fec!D$16)</f>
        <v>0.96049544063243908</v>
      </c>
      <c r="E75" s="349">
        <f>IF(E$16=0,0,E$16/WWP_fec!E$16)</f>
        <v>0.96704176147610021</v>
      </c>
      <c r="F75" s="349">
        <f>IF(F$16=0,0,F$16/WWP_fec!F$16)</f>
        <v>0.92169642272867458</v>
      </c>
      <c r="G75" s="349">
        <f>IF(G$16=0,0,G$16/WWP_fec!G$16)</f>
        <v>0.91844601423139116</v>
      </c>
      <c r="H75" s="349">
        <f>IF(H$16=0,0,H$16/WWP_fec!H$16)</f>
        <v>0.80553699790296696</v>
      </c>
      <c r="I75" s="349">
        <f>IF(I$16=0,0,I$16/WWP_fec!I$16)</f>
        <v>0.64224573426725018</v>
      </c>
      <c r="J75" s="349">
        <f>IF(J$16=0,0,J$16/WWP_fec!J$16)</f>
        <v>0.70045304460127567</v>
      </c>
      <c r="K75" s="349">
        <f>IF(K$16=0,0,K$16/WWP_fec!K$16)</f>
        <v>0.99846881120564368</v>
      </c>
      <c r="L75" s="349">
        <f>IF(L$16=0,0,L$16/WWP_fec!L$16)</f>
        <v>0.97328523073316686</v>
      </c>
      <c r="M75" s="349">
        <f>IF(M$16=0,0,M$16/WWP_fec!M$16)</f>
        <v>1.1137831237047306</v>
      </c>
      <c r="N75" s="349">
        <f>IF(N$16=0,0,N$16/WWP_fec!N$16)</f>
        <v>1.1069251990911662</v>
      </c>
      <c r="O75" s="349">
        <f>IF(O$16=0,0,O$16/WWP_fec!O$16)</f>
        <v>1.0330867318567274</v>
      </c>
      <c r="P75" s="349">
        <f>IF(P$16=0,0,P$16/WWP_fec!P$16)</f>
        <v>1.0745955060912997</v>
      </c>
      <c r="Q75" s="349">
        <f>IF(Q$16=0,0,Q$16/WWP_fec!Q$16)</f>
        <v>0.90141526950666506</v>
      </c>
      <c r="R75" s="349">
        <f>IF(R$16=0,0,R$16/WWP_fec!R$16)</f>
        <v>0.80466212517087132</v>
      </c>
      <c r="S75" s="349">
        <f>IF(S$16=0,0,S$16/WWP_fec!S$16)</f>
        <v>1.0553386486710554</v>
      </c>
      <c r="T75" s="349">
        <f>IF(T$16=0,0,T$16/WWP_fec!T$16)</f>
        <v>0.87022045550673344</v>
      </c>
      <c r="U75" s="349">
        <f>IF(U$16=0,0,U$16/WWP_fec!U$16)</f>
        <v>0.7837691195510964</v>
      </c>
      <c r="V75" s="349">
        <f>IF(V$16=0,0,V$16/WWP_fec!V$16)</f>
        <v>0.61134909507920088</v>
      </c>
      <c r="W75" s="349">
        <f>IF(W$16=0,0,W$16/WWP_fec!W$16)</f>
        <v>0.80505718404930648</v>
      </c>
      <c r="X75" s="349">
        <f>IF(X$16=0,0,X$16/WWP_fec!X$16)</f>
        <v>0.77066873488153342</v>
      </c>
      <c r="Y75" s="349">
        <f>IF(Y$16=0,0,Y$16/WWP_fec!Y$16)</f>
        <v>0.92852237408423699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1.8546610952516931</v>
      </c>
      <c r="C77" s="349">
        <f>IF(C$28=0,0,C$28/WWP_fec!C$28)</f>
        <v>1.5314883407397515</v>
      </c>
      <c r="D77" s="349">
        <f>IF(D$28=0,0,D$28/WWP_fec!D$28)</f>
        <v>1.5891986439052985</v>
      </c>
      <c r="E77" s="349">
        <f>IF(E$28=0,0,E$28/WWP_fec!E$28)</f>
        <v>1.6160205798948371</v>
      </c>
      <c r="F77" s="349">
        <f>IF(F$28=0,0,F$28/WWP_fec!F$28)</f>
        <v>1.6008853994796579</v>
      </c>
      <c r="G77" s="349">
        <f>IF(G$28=0,0,G$28/WWP_fec!G$28)</f>
        <v>1.5889021744033045</v>
      </c>
      <c r="H77" s="349">
        <f>IF(H$28=0,0,H$28/WWP_fec!H$28)</f>
        <v>1.501374676166382</v>
      </c>
      <c r="I77" s="349">
        <f>IF(I$28=0,0,I$28/WWP_fec!I$28)</f>
        <v>1.4137993832766913</v>
      </c>
      <c r="J77" s="349">
        <f>IF(J$28=0,0,J$28/WWP_fec!J$28)</f>
        <v>1.4423391646924475</v>
      </c>
      <c r="K77" s="349">
        <f>IF(K$28=0,0,K$28/WWP_fec!K$28)</f>
        <v>1.601358736810629</v>
      </c>
      <c r="L77" s="349">
        <f>IF(L$28=0,0,L$28/WWP_fec!L$28)</f>
        <v>1.6008711453564191</v>
      </c>
      <c r="M77" s="349">
        <f>IF(M$28=0,0,M$28/WWP_fec!M$28)</f>
        <v>1.6962546557666078</v>
      </c>
      <c r="N77" s="349">
        <f>IF(N$28=0,0,N$28/WWP_fec!N$28)</f>
        <v>1.6636365703756431</v>
      </c>
      <c r="O77" s="349">
        <f>IF(O$28=0,0,O$28/WWP_fec!O$28)</f>
        <v>1.6481974593365858</v>
      </c>
      <c r="P77" s="349">
        <f>IF(P$28=0,0,P$28/WWP_fec!P$28)</f>
        <v>1.6806952379712974</v>
      </c>
      <c r="Q77" s="349">
        <f>IF(Q$28=0,0,Q$28/WWP_fec!Q$28)</f>
        <v>1.5843771420004948</v>
      </c>
      <c r="R77" s="349">
        <f>IF(R$28=0,0,R$28/WWP_fec!R$28)</f>
        <v>1.5503904941017306</v>
      </c>
      <c r="S77" s="349">
        <f>IF(S$28=0,0,S$28/WWP_fec!S$28)</f>
        <v>1.666746320879916</v>
      </c>
      <c r="T77" s="349">
        <f>IF(T$28=0,0,T$28/WWP_fec!T$28)</f>
        <v>1.5910298282379474</v>
      </c>
      <c r="U77" s="349">
        <f>IF(U$28=0,0,U$28/WWP_fec!U$28)</f>
        <v>1.5388247911324953</v>
      </c>
      <c r="V77" s="349">
        <f>IF(V$28=0,0,V$28/WWP_fec!V$28)</f>
        <v>1.4359289960185955</v>
      </c>
      <c r="W77" s="349">
        <f>IF(W$28=0,0,W$28/WWP_fec!W$28)</f>
        <v>1.5080746711122841</v>
      </c>
      <c r="X77" s="349">
        <f>IF(X$28=0,0,X$28/WWP_fec!X$28)</f>
        <v>1.4990719102333423</v>
      </c>
      <c r="Y77" s="349">
        <f>IF(Y$28=0,0,Y$28/WWP_fec!Y$28)</f>
        <v>1.5449905187335844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NL: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57566.215242997889</v>
      </c>
      <c r="C3" s="203">
        <v>62527.50183589544</v>
      </c>
      <c r="D3" s="203">
        <v>60611.579877969933</v>
      </c>
      <c r="E3" s="203">
        <v>59878.450128759323</v>
      </c>
      <c r="F3" s="203">
        <v>60430.37145298173</v>
      </c>
      <c r="G3" s="203">
        <v>63131.749793060248</v>
      </c>
      <c r="H3" s="203">
        <v>69066.411391162022</v>
      </c>
      <c r="I3" s="203">
        <v>70580.479641198137</v>
      </c>
      <c r="J3" s="203">
        <v>80673.171620406196</v>
      </c>
      <c r="K3" s="203">
        <v>72193.691344674124</v>
      </c>
      <c r="L3" s="203">
        <v>68720.380318103795</v>
      </c>
      <c r="M3" s="203">
        <v>70152.011516552462</v>
      </c>
      <c r="N3" s="203">
        <v>69356.779580997332</v>
      </c>
      <c r="O3" s="203">
        <v>68022.051691148939</v>
      </c>
      <c r="P3" s="203">
        <v>61399.700738704691</v>
      </c>
      <c r="Q3" s="203">
        <v>55805.095559999987</v>
      </c>
      <c r="R3" s="203">
        <v>52708.13961456102</v>
      </c>
      <c r="S3" s="203">
        <v>54120.90903201107</v>
      </c>
      <c r="T3" s="203">
        <v>55985.982694021477</v>
      </c>
      <c r="U3" s="203">
        <v>57125.634664749967</v>
      </c>
      <c r="V3" s="203">
        <v>55612.197421603429</v>
      </c>
      <c r="W3" s="203">
        <v>61594.494764000599</v>
      </c>
      <c r="X3" s="203">
        <v>72436.557789832208</v>
      </c>
      <c r="Y3" s="203">
        <v>61189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102449.65041177699</v>
      </c>
      <c r="C5" s="203">
        <v>103423.3616982664</v>
      </c>
      <c r="D5" s="203">
        <v>92015.622373434657</v>
      </c>
      <c r="E5" s="203">
        <v>87632.684653306089</v>
      </c>
      <c r="F5" s="203">
        <v>91005.217255898955</v>
      </c>
      <c r="G5" s="203">
        <v>89925.2366703195</v>
      </c>
      <c r="H5" s="203">
        <v>96062.266817993572</v>
      </c>
      <c r="I5" s="203">
        <v>102009.0803806382</v>
      </c>
      <c r="J5" s="203">
        <v>106168.7547766456</v>
      </c>
      <c r="K5" s="203">
        <v>100025.59168350291</v>
      </c>
      <c r="L5" s="203">
        <v>91506.85959649198</v>
      </c>
      <c r="M5" s="203">
        <v>83774.393607776088</v>
      </c>
      <c r="N5" s="203">
        <v>71865.321163905741</v>
      </c>
      <c r="O5" s="203">
        <v>70285.649306213527</v>
      </c>
      <c r="P5" s="203">
        <v>68975.49099028777</v>
      </c>
      <c r="Q5" s="203">
        <v>72574.286134215159</v>
      </c>
      <c r="R5" s="203">
        <v>76289.855014849221</v>
      </c>
      <c r="S5" s="203">
        <v>75310.476022690709</v>
      </c>
      <c r="T5" s="203">
        <v>76071.436464675804</v>
      </c>
      <c r="U5" s="203">
        <v>70363.895264774881</v>
      </c>
      <c r="V5" s="203">
        <v>72002.550086972653</v>
      </c>
      <c r="W5" s="203">
        <v>70884.185130898011</v>
      </c>
      <c r="X5" s="203">
        <v>72517.231986683604</v>
      </c>
      <c r="Y5" s="203">
        <v>75545.111265946893</v>
      </c>
      <c r="DA5" s="112" t="s">
        <v>3025</v>
      </c>
    </row>
    <row r="6" spans="1:105" ht="12" customHeight="1" x14ac:dyDescent="0.25">
      <c r="A6" s="154" t="s">
        <v>2112</v>
      </c>
      <c r="B6" s="338">
        <v>128062.06301472121</v>
      </c>
      <c r="C6" s="338">
        <v>121658.9598639851</v>
      </c>
      <c r="D6" s="338">
        <v>115691.4642632617</v>
      </c>
      <c r="E6" s="338">
        <v>119103.58688333401</v>
      </c>
      <c r="F6" s="338">
        <v>114370.17615261961</v>
      </c>
      <c r="G6" s="338">
        <v>108184.8767768898</v>
      </c>
      <c r="H6" s="338">
        <v>108729.18143186541</v>
      </c>
      <c r="I6" s="338">
        <v>114333.8072626051</v>
      </c>
      <c r="J6" s="338">
        <v>116873.8956524911</v>
      </c>
      <c r="K6" s="338">
        <v>116656.0918774848</v>
      </c>
      <c r="L6" s="338">
        <v>110252.98872674871</v>
      </c>
      <c r="M6" s="338">
        <v>106463.5308760886</v>
      </c>
      <c r="N6" s="338">
        <v>106463.5308760886</v>
      </c>
      <c r="O6" s="338">
        <v>100713.83905037151</v>
      </c>
      <c r="P6" s="338">
        <v>95798.99343466523</v>
      </c>
      <c r="Q6" s="338">
        <v>96270.969874692339</v>
      </c>
      <c r="R6" s="338">
        <v>90956.885598987908</v>
      </c>
      <c r="S6" s="338">
        <v>84989.389998264494</v>
      </c>
      <c r="T6" s="338">
        <v>84771.586223258171</v>
      </c>
      <c r="U6" s="338">
        <v>84372.347563260002</v>
      </c>
      <c r="V6" s="338">
        <v>84190.912678268141</v>
      </c>
      <c r="W6" s="338">
        <v>83973.108903261818</v>
      </c>
      <c r="X6" s="338">
        <v>83573.87024326362</v>
      </c>
      <c r="Y6" s="338">
        <v>89577.734734001497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217.80377500632451</v>
      </c>
      <c r="E7" s="340">
        <v>3629.926395078583</v>
      </c>
      <c r="F7" s="340">
        <v>1669.692420021662</v>
      </c>
      <c r="G7" s="340">
        <v>0</v>
      </c>
      <c r="H7" s="340">
        <v>762.10842998189651</v>
      </c>
      <c r="I7" s="340">
        <v>12007.72898147575</v>
      </c>
      <c r="J7" s="340">
        <v>8725.3877656157365</v>
      </c>
      <c r="K7" s="340">
        <v>0</v>
      </c>
      <c r="L7" s="340">
        <v>0</v>
      </c>
      <c r="M7" s="340">
        <v>2395.8415250695698</v>
      </c>
      <c r="N7" s="340">
        <v>217.80377500632451</v>
      </c>
      <c r="O7" s="340">
        <v>653.41132501897368</v>
      </c>
      <c r="P7" s="340">
        <v>1089.0188750316231</v>
      </c>
      <c r="Q7" s="340">
        <v>871.21510002529817</v>
      </c>
      <c r="R7" s="340">
        <v>1089.0188750316231</v>
      </c>
      <c r="S7" s="340">
        <v>217.80377500632451</v>
      </c>
      <c r="T7" s="340">
        <v>0</v>
      </c>
      <c r="U7" s="340">
        <v>6003.8644907378766</v>
      </c>
      <c r="V7" s="340">
        <v>6003.8644907378766</v>
      </c>
      <c r="W7" s="340">
        <v>0</v>
      </c>
      <c r="X7" s="340">
        <v>6003.8644907378766</v>
      </c>
      <c r="Y7" s="340">
        <v>12007.72898147575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6403.103150736104</v>
      </c>
      <c r="D8" s="342">
        <f t="shared" si="0"/>
        <v>6185.2993757297227</v>
      </c>
      <c r="E8" s="342">
        <f t="shared" si="0"/>
        <v>217.80377500627947</v>
      </c>
      <c r="F8" s="342">
        <f t="shared" si="0"/>
        <v>6403.1031507360603</v>
      </c>
      <c r="G8" s="342">
        <f t="shared" si="0"/>
        <v>6185.29937572981</v>
      </c>
      <c r="H8" s="342">
        <f t="shared" si="0"/>
        <v>217.80377500627947</v>
      </c>
      <c r="I8" s="342">
        <f t="shared" si="0"/>
        <v>6403.1031507360603</v>
      </c>
      <c r="J8" s="342">
        <f t="shared" si="0"/>
        <v>6185.2993757297372</v>
      </c>
      <c r="K8" s="342">
        <f t="shared" si="0"/>
        <v>217.80377500630857</v>
      </c>
      <c r="L8" s="342">
        <f t="shared" si="0"/>
        <v>6403.1031507360894</v>
      </c>
      <c r="M8" s="342">
        <f t="shared" si="0"/>
        <v>6185.299375729679</v>
      </c>
      <c r="N8" s="342">
        <f t="shared" si="0"/>
        <v>217.80377500632312</v>
      </c>
      <c r="O8" s="342">
        <f t="shared" si="0"/>
        <v>6403.1031507360603</v>
      </c>
      <c r="P8" s="342">
        <f t="shared" si="0"/>
        <v>6003.8644907379057</v>
      </c>
      <c r="Q8" s="342">
        <f t="shared" si="0"/>
        <v>399.23865999818372</v>
      </c>
      <c r="R8" s="342">
        <f t="shared" si="0"/>
        <v>6403.1031507360603</v>
      </c>
      <c r="S8" s="342">
        <f t="shared" si="0"/>
        <v>6185.2993757297372</v>
      </c>
      <c r="T8" s="342">
        <f t="shared" si="0"/>
        <v>217.80377500632312</v>
      </c>
      <c r="U8" s="342">
        <f t="shared" si="0"/>
        <v>6403.1031507360458</v>
      </c>
      <c r="V8" s="342">
        <f t="shared" si="0"/>
        <v>6185.2993757297372</v>
      </c>
      <c r="W8" s="342">
        <f t="shared" si="0"/>
        <v>217.80377500632312</v>
      </c>
      <c r="X8" s="342">
        <f t="shared" si="0"/>
        <v>6403.1031507360749</v>
      </c>
      <c r="Y8" s="342">
        <f t="shared" si="0"/>
        <v>6003.8644907378766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25612.412602944212</v>
      </c>
      <c r="C9" s="343">
        <f t="shared" si="1"/>
        <v>18235.598165718708</v>
      </c>
      <c r="D9" s="343">
        <f t="shared" si="1"/>
        <v>23675.841889827047</v>
      </c>
      <c r="E9" s="343">
        <f t="shared" si="1"/>
        <v>31470.902230027918</v>
      </c>
      <c r="F9" s="343">
        <f t="shared" si="1"/>
        <v>23364.958896720651</v>
      </c>
      <c r="G9" s="343">
        <f t="shared" si="1"/>
        <v>18259.640106570296</v>
      </c>
      <c r="H9" s="343">
        <f t="shared" si="1"/>
        <v>12666.914613871835</v>
      </c>
      <c r="I9" s="343">
        <f t="shared" si="1"/>
        <v>12324.726881966897</v>
      </c>
      <c r="J9" s="343">
        <f t="shared" si="1"/>
        <v>10705.140875845507</v>
      </c>
      <c r="K9" s="343">
        <f t="shared" si="1"/>
        <v>16630.50019398189</v>
      </c>
      <c r="L9" s="343">
        <f t="shared" si="1"/>
        <v>18746.129130256726</v>
      </c>
      <c r="M9" s="343">
        <f t="shared" si="1"/>
        <v>22689.137268312508</v>
      </c>
      <c r="N9" s="343">
        <f t="shared" si="1"/>
        <v>34598.209712182856</v>
      </c>
      <c r="O9" s="343">
        <f t="shared" si="1"/>
        <v>30428.189744157979</v>
      </c>
      <c r="P9" s="343">
        <f t="shared" si="1"/>
        <v>26823.50244437746</v>
      </c>
      <c r="Q9" s="343">
        <f t="shared" si="1"/>
        <v>23696.68374047718</v>
      </c>
      <c r="R9" s="343">
        <f t="shared" si="1"/>
        <v>14667.030584138687</v>
      </c>
      <c r="S9" s="343">
        <f t="shared" si="1"/>
        <v>9678.9139755737851</v>
      </c>
      <c r="T9" s="343">
        <f t="shared" si="1"/>
        <v>8700.1497585823672</v>
      </c>
      <c r="U9" s="343">
        <f t="shared" si="1"/>
        <v>14008.452298485121</v>
      </c>
      <c r="V9" s="343">
        <f t="shared" si="1"/>
        <v>12188.362591295489</v>
      </c>
      <c r="W9" s="343">
        <f t="shared" si="1"/>
        <v>13088.923772363807</v>
      </c>
      <c r="X9" s="343">
        <f t="shared" si="1"/>
        <v>11056.638256580016</v>
      </c>
      <c r="Y9" s="343">
        <f t="shared" si="1"/>
        <v>14032.623468054604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1433.1911435941511</v>
      </c>
      <c r="C12" s="210">
        <v>1454.689595872745</v>
      </c>
      <c r="D12" s="210">
        <v>1414.1096302665489</v>
      </c>
      <c r="E12" s="210">
        <v>1406.5786758383499</v>
      </c>
      <c r="F12" s="210">
        <v>1445.128718830611</v>
      </c>
      <c r="G12" s="210">
        <v>1426.8038693035239</v>
      </c>
      <c r="H12" s="210">
        <v>1479.667927773002</v>
      </c>
      <c r="I12" s="210">
        <v>1415.9939810834051</v>
      </c>
      <c r="J12" s="210">
        <v>1543.0912295786741</v>
      </c>
      <c r="K12" s="210">
        <v>1299.9295786758389</v>
      </c>
      <c r="L12" s="210">
        <v>1371.0784178847771</v>
      </c>
      <c r="M12" s="210">
        <v>1300.110834049874</v>
      </c>
      <c r="N12" s="210">
        <v>1255.2100601891659</v>
      </c>
      <c r="O12" s="210">
        <v>1247.8201203783319</v>
      </c>
      <c r="P12" s="210">
        <v>1190.770163370594</v>
      </c>
      <c r="Q12" s="210">
        <v>1214.8010318142719</v>
      </c>
      <c r="R12" s="210">
        <v>1286.1350816852971</v>
      </c>
      <c r="S12" s="210">
        <v>1268.411435941531</v>
      </c>
      <c r="T12" s="210">
        <v>1267.5315563198631</v>
      </c>
      <c r="U12" s="210">
        <v>1168.8857265692179</v>
      </c>
      <c r="V12" s="210">
        <v>1146.2404127257109</v>
      </c>
      <c r="W12" s="210">
        <v>1195.126741186587</v>
      </c>
      <c r="X12" s="210">
        <v>1142.419260533105</v>
      </c>
      <c r="Y12" s="210">
        <v>1101.025623387791</v>
      </c>
      <c r="DA12" s="109" t="s">
        <v>3029</v>
      </c>
    </row>
    <row r="13" spans="1:105" ht="12" customHeight="1" x14ac:dyDescent="0.25">
      <c r="A13" s="24" t="s">
        <v>28</v>
      </c>
      <c r="B13" s="213">
        <v>5.7322441960447126</v>
      </c>
      <c r="C13" s="213">
        <v>7.1654342218400684</v>
      </c>
      <c r="D13" s="213">
        <v>9.0760963026655208</v>
      </c>
      <c r="E13" s="213">
        <v>10.50920034393809</v>
      </c>
      <c r="F13" s="213">
        <v>7.643078245915734</v>
      </c>
      <c r="G13" s="213">
        <v>10.031470335339639</v>
      </c>
      <c r="H13" s="213">
        <v>9.5538263112639719</v>
      </c>
      <c r="I13" s="213">
        <v>24.362252794496989</v>
      </c>
      <c r="J13" s="213">
        <v>30.09458297506449</v>
      </c>
      <c r="K13" s="213">
        <v>34.871539122957863</v>
      </c>
      <c r="L13" s="213">
        <v>37.259931212381773</v>
      </c>
      <c r="M13" s="213">
        <v>36.304557179707651</v>
      </c>
      <c r="N13" s="213">
        <v>36.710576096302653</v>
      </c>
      <c r="O13" s="213">
        <v>23.33516766981943</v>
      </c>
      <c r="P13" s="213">
        <v>15.21444539982803</v>
      </c>
      <c r="Q13" s="213">
        <v>12.569303525365431</v>
      </c>
      <c r="R13" s="213">
        <v>21.900601891659502</v>
      </c>
      <c r="S13" s="213">
        <v>22.973172828890799</v>
      </c>
      <c r="T13" s="213">
        <v>19.833447979363712</v>
      </c>
      <c r="U13" s="213">
        <v>20.929922613929499</v>
      </c>
      <c r="V13" s="213">
        <v>7.9892519346517634</v>
      </c>
      <c r="W13" s="213">
        <v>6.9502149613069646</v>
      </c>
      <c r="X13" s="213">
        <v>0.73370593293207209</v>
      </c>
      <c r="Y13" s="213">
        <v>0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756.62785898538243</v>
      </c>
      <c r="C14" s="204">
        <f t="shared" si="2"/>
        <v>737.16895958727434</v>
      </c>
      <c r="D14" s="204">
        <f t="shared" si="2"/>
        <v>700.05958727429061</v>
      </c>
      <c r="E14" s="204">
        <f t="shared" si="2"/>
        <v>681.52983662940653</v>
      </c>
      <c r="F14" s="204">
        <f t="shared" si="2"/>
        <v>690.79475494410997</v>
      </c>
      <c r="G14" s="204">
        <f t="shared" si="2"/>
        <v>694.91246775580396</v>
      </c>
      <c r="H14" s="204">
        <f t="shared" si="2"/>
        <v>716.11006018916601</v>
      </c>
      <c r="I14" s="204">
        <f t="shared" si="2"/>
        <v>668.14737747205504</v>
      </c>
      <c r="J14" s="204">
        <f t="shared" si="2"/>
        <v>677.8182287188306</v>
      </c>
      <c r="K14" s="204">
        <f t="shared" si="2"/>
        <v>646.94754944110048</v>
      </c>
      <c r="L14" s="204">
        <f t="shared" si="2"/>
        <v>571.67274290627688</v>
      </c>
      <c r="M14" s="204">
        <f t="shared" si="2"/>
        <v>603.65898538263104</v>
      </c>
      <c r="N14" s="204">
        <f t="shared" si="2"/>
        <v>527.30472914875327</v>
      </c>
      <c r="O14" s="204">
        <f t="shared" si="2"/>
        <v>534.47979363714524</v>
      </c>
      <c r="P14" s="204">
        <f t="shared" si="2"/>
        <v>539.6865004299226</v>
      </c>
      <c r="Q14" s="204">
        <f t="shared" si="2"/>
        <v>527.07730008598458</v>
      </c>
      <c r="R14" s="204">
        <f t="shared" si="2"/>
        <v>575.28065348237305</v>
      </c>
      <c r="S14" s="204">
        <f t="shared" si="2"/>
        <v>532.10146173688736</v>
      </c>
      <c r="T14" s="204">
        <f t="shared" si="2"/>
        <v>522.58779019776443</v>
      </c>
      <c r="U14" s="204">
        <f t="shared" si="2"/>
        <v>487.47205503009451</v>
      </c>
      <c r="V14" s="204">
        <f t="shared" si="2"/>
        <v>517.40429922613919</v>
      </c>
      <c r="W14" s="204">
        <f t="shared" si="2"/>
        <v>505.42957867583829</v>
      </c>
      <c r="X14" s="204">
        <f t="shared" si="2"/>
        <v>492.31023215821153</v>
      </c>
      <c r="Y14" s="204">
        <f t="shared" si="2"/>
        <v>497.40154772141022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1.07944969905417</v>
      </c>
      <c r="C16" s="204">
        <v>2.1589853826311258</v>
      </c>
      <c r="D16" s="204">
        <v>1.07944969905417</v>
      </c>
      <c r="E16" s="204">
        <v>1.07944969905417</v>
      </c>
      <c r="F16" s="204">
        <v>1.07944969905417</v>
      </c>
      <c r="G16" s="204">
        <v>1.07944969905417</v>
      </c>
      <c r="H16" s="204">
        <v>1.07944969905417</v>
      </c>
      <c r="I16" s="204">
        <v>1.07944969905417</v>
      </c>
      <c r="J16" s="204">
        <v>1.07944969905417</v>
      </c>
      <c r="K16" s="204">
        <v>0</v>
      </c>
      <c r="L16" s="204">
        <v>1.07944969905417</v>
      </c>
      <c r="M16" s="204">
        <v>1.07944969905417</v>
      </c>
      <c r="N16" s="204">
        <v>1.07944969905417</v>
      </c>
      <c r="O16" s="204">
        <v>0</v>
      </c>
      <c r="P16" s="204">
        <v>1.07944969905417</v>
      </c>
      <c r="Q16" s="204">
        <v>14.643336199484089</v>
      </c>
      <c r="R16" s="204">
        <v>13.814359415305249</v>
      </c>
      <c r="S16" s="204">
        <v>12.423989681857259</v>
      </c>
      <c r="T16" s="204">
        <v>11.738435081685299</v>
      </c>
      <c r="U16" s="204">
        <v>10.73869303525365</v>
      </c>
      <c r="V16" s="204">
        <v>10.17936371453138</v>
      </c>
      <c r="W16" s="204">
        <v>10.149441100601891</v>
      </c>
      <c r="X16" s="204">
        <v>10.151504729148749</v>
      </c>
      <c r="Y16" s="204">
        <v>9.5789337919174535</v>
      </c>
      <c r="DA16" s="71" t="s">
        <v>3032</v>
      </c>
    </row>
    <row r="17" spans="1:105" ht="12" customHeight="1" x14ac:dyDescent="0.25">
      <c r="A17" s="18" t="s">
        <v>71</v>
      </c>
      <c r="B17" s="204">
        <v>754.56913155631969</v>
      </c>
      <c r="C17" s="204">
        <v>735.00997420464319</v>
      </c>
      <c r="D17" s="204">
        <v>698.98013757523643</v>
      </c>
      <c r="E17" s="204">
        <v>680.45038693035235</v>
      </c>
      <c r="F17" s="204">
        <v>689.71530524505579</v>
      </c>
      <c r="G17" s="204">
        <v>693.83301805674978</v>
      </c>
      <c r="H17" s="204">
        <v>670.15623387790197</v>
      </c>
      <c r="I17" s="204">
        <v>667.06792777300086</v>
      </c>
      <c r="J17" s="204">
        <v>665.52020636285465</v>
      </c>
      <c r="K17" s="204">
        <v>646.94754944110048</v>
      </c>
      <c r="L17" s="204">
        <v>570.5932932072227</v>
      </c>
      <c r="M17" s="204">
        <v>602.57953568357686</v>
      </c>
      <c r="N17" s="204">
        <v>526.22527944969909</v>
      </c>
      <c r="O17" s="204">
        <v>534.47979363714524</v>
      </c>
      <c r="P17" s="204">
        <v>538.60705073086842</v>
      </c>
      <c r="Q17" s="204">
        <v>505.55932932072233</v>
      </c>
      <c r="R17" s="204">
        <v>553.96173688736019</v>
      </c>
      <c r="S17" s="204">
        <v>512.67128116938954</v>
      </c>
      <c r="T17" s="204">
        <v>503.84393809114363</v>
      </c>
      <c r="U17" s="204">
        <v>469.91203783318991</v>
      </c>
      <c r="V17" s="204">
        <v>500.50997420464307</v>
      </c>
      <c r="W17" s="204">
        <v>488.71195184866718</v>
      </c>
      <c r="X17" s="204">
        <v>476.20902837489251</v>
      </c>
      <c r="Y17" s="204">
        <v>481.58813413585563</v>
      </c>
      <c r="DA17" s="71" t="s">
        <v>3033</v>
      </c>
    </row>
    <row r="18" spans="1:105" ht="12" customHeight="1" x14ac:dyDescent="0.25">
      <c r="A18" s="18" t="s">
        <v>32</v>
      </c>
      <c r="B18" s="204">
        <v>0.9792777300085983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3034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44.874376612209801</v>
      </c>
      <c r="I19" s="204">
        <v>0</v>
      </c>
      <c r="J19" s="204">
        <v>11.218572656921751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6.8746345657781598</v>
      </c>
      <c r="R19" s="204">
        <v>7.5045571797076516</v>
      </c>
      <c r="S19" s="204">
        <v>7.0061908856405841</v>
      </c>
      <c r="T19" s="204">
        <v>7.0054170249355101</v>
      </c>
      <c r="U19" s="204">
        <v>6.8213241616509022</v>
      </c>
      <c r="V19" s="204">
        <v>6.7149613069647458</v>
      </c>
      <c r="W19" s="204">
        <v>6.568185726569217</v>
      </c>
      <c r="X19" s="204">
        <v>5.9496990541702486</v>
      </c>
      <c r="Y19" s="204">
        <v>6.2344797936371457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315.60507408550421</v>
      </c>
      <c r="C20" s="204">
        <f t="shared" si="3"/>
        <v>337.49948661769753</v>
      </c>
      <c r="D20" s="204">
        <f t="shared" si="3"/>
        <v>352.1493982750896</v>
      </c>
      <c r="E20" s="204">
        <f t="shared" si="3"/>
        <v>373.38715142530259</v>
      </c>
      <c r="F20" s="204">
        <f t="shared" si="3"/>
        <v>379.4820537844069</v>
      </c>
      <c r="G20" s="204">
        <f t="shared" si="3"/>
        <v>354.63389467612882</v>
      </c>
      <c r="H20" s="204">
        <f t="shared" si="3"/>
        <v>355.4036774371047</v>
      </c>
      <c r="I20" s="204">
        <f t="shared" si="3"/>
        <v>332.50036648045761</v>
      </c>
      <c r="J20" s="204">
        <f t="shared" si="3"/>
        <v>342.3531840593846</v>
      </c>
      <c r="K20" s="204">
        <f t="shared" si="3"/>
        <v>271.56847105417222</v>
      </c>
      <c r="L20" s="204">
        <f t="shared" si="3"/>
        <v>314.65262478069729</v>
      </c>
      <c r="M20" s="204">
        <f t="shared" si="3"/>
        <v>319.96579172794588</v>
      </c>
      <c r="N20" s="204">
        <f t="shared" si="3"/>
        <v>321.50798121202638</v>
      </c>
      <c r="O20" s="204">
        <f t="shared" si="3"/>
        <v>325.75547552169712</v>
      </c>
      <c r="P20" s="204">
        <f t="shared" si="3"/>
        <v>276.59255080480222</v>
      </c>
      <c r="Q20" s="204">
        <f t="shared" si="3"/>
        <v>267.15226607068399</v>
      </c>
      <c r="R20" s="204">
        <f t="shared" si="3"/>
        <v>276.30490041209862</v>
      </c>
      <c r="S20" s="204">
        <f t="shared" si="3"/>
        <v>291.58713259179262</v>
      </c>
      <c r="T20" s="204">
        <f t="shared" si="3"/>
        <v>300.01712837858003</v>
      </c>
      <c r="U20" s="204">
        <f t="shared" si="3"/>
        <v>254.3490020518168</v>
      </c>
      <c r="V20" s="204">
        <f t="shared" si="3"/>
        <v>212.9679523182227</v>
      </c>
      <c r="W20" s="204">
        <f t="shared" si="3"/>
        <v>240.52622834906009</v>
      </c>
      <c r="X20" s="204">
        <f t="shared" si="3"/>
        <v>197.81024621753519</v>
      </c>
      <c r="Y20" s="204">
        <f t="shared" si="3"/>
        <v>176.34262218905661</v>
      </c>
      <c r="DA20" s="71"/>
    </row>
    <row r="21" spans="1:105" ht="12" customHeight="1" x14ac:dyDescent="0.25">
      <c r="A21" s="18" t="s">
        <v>73</v>
      </c>
      <c r="B21" s="204">
        <v>315.60507408550421</v>
      </c>
      <c r="C21" s="204">
        <v>337.49948661769753</v>
      </c>
      <c r="D21" s="204">
        <v>352.1493982750896</v>
      </c>
      <c r="E21" s="204">
        <v>373.38715142530259</v>
      </c>
      <c r="F21" s="204">
        <v>379.4820537844069</v>
      </c>
      <c r="G21" s="204">
        <v>354.63389467612882</v>
      </c>
      <c r="H21" s="204">
        <v>355.4036774371047</v>
      </c>
      <c r="I21" s="204">
        <v>332.50036648045761</v>
      </c>
      <c r="J21" s="204">
        <v>342.3531840593846</v>
      </c>
      <c r="K21" s="204">
        <v>271.56847105417222</v>
      </c>
      <c r="L21" s="204">
        <v>314.65262478069729</v>
      </c>
      <c r="M21" s="204">
        <v>319.96579172794588</v>
      </c>
      <c r="N21" s="204">
        <v>321.50798121202638</v>
      </c>
      <c r="O21" s="204">
        <v>325.75547552169712</v>
      </c>
      <c r="P21" s="204">
        <v>276.59255080480222</v>
      </c>
      <c r="Q21" s="204">
        <v>267.15226607068399</v>
      </c>
      <c r="R21" s="204">
        <v>276.30490041209862</v>
      </c>
      <c r="S21" s="204">
        <v>291.58713259179262</v>
      </c>
      <c r="T21" s="204">
        <v>300.01712837858003</v>
      </c>
      <c r="U21" s="204">
        <v>254.3490020518168</v>
      </c>
      <c r="V21" s="204">
        <v>212.9679523182227</v>
      </c>
      <c r="W21" s="204">
        <v>240.52622834906009</v>
      </c>
      <c r="X21" s="204">
        <v>197.81024621753519</v>
      </c>
      <c r="Y21" s="204">
        <v>176.34262218905661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22.484951709852702</v>
      </c>
      <c r="C23" s="204">
        <f t="shared" si="4"/>
        <v>23.596128171640302</v>
      </c>
      <c r="D23" s="204">
        <f t="shared" si="4"/>
        <v>30.081642137636027</v>
      </c>
      <c r="E23" s="204">
        <f t="shared" si="4"/>
        <v>37.178110827491871</v>
      </c>
      <c r="F23" s="204">
        <f t="shared" si="4"/>
        <v>57.129554126169197</v>
      </c>
      <c r="G23" s="204">
        <f t="shared" si="4"/>
        <v>62.047876605040614</v>
      </c>
      <c r="H23" s="204">
        <f t="shared" si="4"/>
        <v>82.043528065904667</v>
      </c>
      <c r="I23" s="204">
        <f t="shared" si="4"/>
        <v>85.925256907332582</v>
      </c>
      <c r="J23" s="204">
        <f t="shared" si="4"/>
        <v>86.658251882145848</v>
      </c>
      <c r="K23" s="204">
        <f t="shared" si="4"/>
        <v>83.625252075664434</v>
      </c>
      <c r="L23" s="204">
        <f t="shared" si="4"/>
        <v>58.312895425665488</v>
      </c>
      <c r="M23" s="204">
        <f t="shared" si="4"/>
        <v>48.617527274633666</v>
      </c>
      <c r="N23" s="204">
        <f t="shared" si="4"/>
        <v>62.012999011533353</v>
      </c>
      <c r="O23" s="204">
        <f t="shared" si="4"/>
        <v>61.073415277958993</v>
      </c>
      <c r="P23" s="204">
        <f t="shared" si="4"/>
        <v>98.94390663285904</v>
      </c>
      <c r="Q23" s="204">
        <f t="shared" si="4"/>
        <v>100.79442352518859</v>
      </c>
      <c r="R23" s="204">
        <f t="shared" si="4"/>
        <v>94.083921599939174</v>
      </c>
      <c r="S23" s="204">
        <f t="shared" si="4"/>
        <v>99.043821836410359</v>
      </c>
      <c r="T23" s="204">
        <f t="shared" si="4"/>
        <v>93.221478672150738</v>
      </c>
      <c r="U23" s="204">
        <f t="shared" si="4"/>
        <v>86.128813941304415</v>
      </c>
      <c r="V23" s="204">
        <f t="shared" si="4"/>
        <v>77.20410271187194</v>
      </c>
      <c r="W23" s="204">
        <f t="shared" si="4"/>
        <v>89.433874832367152</v>
      </c>
      <c r="X23" s="204">
        <f t="shared" si="4"/>
        <v>92.256563756669436</v>
      </c>
      <c r="Y23" s="204">
        <f t="shared" si="4"/>
        <v>89.732786237426652</v>
      </c>
      <c r="DA23" s="71"/>
    </row>
    <row r="24" spans="1:105" ht="12" customHeight="1" x14ac:dyDescent="0.25">
      <c r="A24" s="18" t="s">
        <v>38</v>
      </c>
      <c r="B24" s="204">
        <v>20.755631986242481</v>
      </c>
      <c r="C24" s="204">
        <v>22.379879621668099</v>
      </c>
      <c r="D24" s="204">
        <v>28.924247635425619</v>
      </c>
      <c r="E24" s="204">
        <v>36.471797076526222</v>
      </c>
      <c r="F24" s="204">
        <v>47.410920034393811</v>
      </c>
      <c r="G24" s="204">
        <v>51.662338779019763</v>
      </c>
      <c r="H24" s="204">
        <v>56.606534823731742</v>
      </c>
      <c r="I24" s="204">
        <v>53.931384350816842</v>
      </c>
      <c r="J24" s="204">
        <v>53.668615649183138</v>
      </c>
      <c r="K24" s="204">
        <v>52.355030094582958</v>
      </c>
      <c r="L24" s="204">
        <v>44.138779019776443</v>
      </c>
      <c r="M24" s="204">
        <v>47.62588134135855</v>
      </c>
      <c r="N24" s="204">
        <v>48.199140154772152</v>
      </c>
      <c r="O24" s="204">
        <v>47.267583834909708</v>
      </c>
      <c r="P24" s="204">
        <v>83.142218400687867</v>
      </c>
      <c r="Q24" s="204">
        <v>84.135597592433356</v>
      </c>
      <c r="R24" s="204">
        <v>79.425709372312994</v>
      </c>
      <c r="S24" s="204">
        <v>79.138177128116936</v>
      </c>
      <c r="T24" s="204">
        <v>59.028546861564912</v>
      </c>
      <c r="U24" s="204">
        <v>44.53972484952709</v>
      </c>
      <c r="V24" s="204">
        <v>39.788564058469483</v>
      </c>
      <c r="W24" s="204">
        <v>44.387446259673247</v>
      </c>
      <c r="X24" s="204">
        <v>54.451934651762677</v>
      </c>
      <c r="Y24" s="204">
        <v>51.657781599312123</v>
      </c>
      <c r="DA24" s="71" t="s">
        <v>3038</v>
      </c>
    </row>
    <row r="25" spans="1:105" ht="12" customHeight="1" x14ac:dyDescent="0.25">
      <c r="A25" s="18" t="s">
        <v>74</v>
      </c>
      <c r="B25" s="204">
        <v>1.72931972361022</v>
      </c>
      <c r="C25" s="204">
        <v>1.216248549972202</v>
      </c>
      <c r="D25" s="204">
        <v>1.1573945022104091</v>
      </c>
      <c r="E25" s="204">
        <v>0.70631375096564541</v>
      </c>
      <c r="F25" s="204">
        <v>0.11682841679688689</v>
      </c>
      <c r="G25" s="204">
        <v>0.1156324089959154</v>
      </c>
      <c r="H25" s="204">
        <v>0.11971035309296769</v>
      </c>
      <c r="I25" s="204">
        <v>0.10814598729819939</v>
      </c>
      <c r="J25" s="204">
        <v>0.1005562673565184</v>
      </c>
      <c r="K25" s="204">
        <v>7.7272711949929032E-2</v>
      </c>
      <c r="L25" s="204">
        <v>7.1192932114327548E-2</v>
      </c>
      <c r="M25" s="204">
        <v>0.13197267446169991</v>
      </c>
      <c r="N25" s="204">
        <v>2.3253807828145141</v>
      </c>
      <c r="O25" s="204">
        <v>3.201102294296061</v>
      </c>
      <c r="P25" s="204">
        <v>2.5457123078375461</v>
      </c>
      <c r="Q25" s="204">
        <v>2.1153177642255732</v>
      </c>
      <c r="R25" s="204">
        <v>2.506019622295145</v>
      </c>
      <c r="S25" s="204">
        <v>3.5495827994370241</v>
      </c>
      <c r="T25" s="204">
        <v>4.1063453961404246</v>
      </c>
      <c r="U25" s="204">
        <v>4.342915403041304</v>
      </c>
      <c r="V25" s="204">
        <v>4.7924088167730563</v>
      </c>
      <c r="W25" s="204">
        <v>5.489506818609649</v>
      </c>
      <c r="X25" s="204">
        <v>3.988120076531863</v>
      </c>
      <c r="Y25" s="204">
        <v>4.2921155581489296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9.6018056749785021</v>
      </c>
      <c r="G26" s="204">
        <v>10.26990541702494</v>
      </c>
      <c r="H26" s="204">
        <v>25.317282889079959</v>
      </c>
      <c r="I26" s="204">
        <v>31.885726569217539</v>
      </c>
      <c r="J26" s="204">
        <v>32.889079965606193</v>
      </c>
      <c r="K26" s="204">
        <v>31.19294926913155</v>
      </c>
      <c r="L26" s="204">
        <v>14.10292347377472</v>
      </c>
      <c r="M26" s="204">
        <v>0.8596732588134135</v>
      </c>
      <c r="N26" s="204">
        <v>11.488478073946689</v>
      </c>
      <c r="O26" s="204">
        <v>10.60472914875322</v>
      </c>
      <c r="P26" s="204">
        <v>13.255975924333621</v>
      </c>
      <c r="Q26" s="204">
        <v>14.543508168529661</v>
      </c>
      <c r="R26" s="204">
        <v>12.15219260533104</v>
      </c>
      <c r="S26" s="204">
        <v>16.3560619088564</v>
      </c>
      <c r="T26" s="204">
        <v>30.086586414445399</v>
      </c>
      <c r="U26" s="204">
        <v>37.246173688736022</v>
      </c>
      <c r="V26" s="204">
        <v>32.623129836629403</v>
      </c>
      <c r="W26" s="204">
        <v>39.556921754084257</v>
      </c>
      <c r="X26" s="204">
        <v>33.816509028374888</v>
      </c>
      <c r="Y26" s="204">
        <v>33.782889079965599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3043</v>
      </c>
    </row>
    <row r="30" spans="1:105" ht="12" customHeight="1" x14ac:dyDescent="0.25">
      <c r="A30" s="14" t="s">
        <v>39</v>
      </c>
      <c r="B30" s="204">
        <v>49.679965606190883</v>
      </c>
      <c r="C30" s="204">
        <v>42.466809974204637</v>
      </c>
      <c r="D30" s="204">
        <v>13.972484952708511</v>
      </c>
      <c r="E30" s="204">
        <v>13.94858125537403</v>
      </c>
      <c r="F30" s="204">
        <v>11.369045571797081</v>
      </c>
      <c r="G30" s="204">
        <v>10.0792777300086</v>
      </c>
      <c r="H30" s="204">
        <v>10.79587274290628</v>
      </c>
      <c r="I30" s="204">
        <v>9.9598452278589846</v>
      </c>
      <c r="J30" s="204">
        <v>103.15752364574379</v>
      </c>
      <c r="K30" s="204">
        <v>7.7147033533963878</v>
      </c>
      <c r="L30" s="204">
        <v>104.3994840928633</v>
      </c>
      <c r="M30" s="204">
        <v>23.980137575236451</v>
      </c>
      <c r="N30" s="204">
        <v>39.505073086844362</v>
      </c>
      <c r="O30" s="204">
        <v>34.035511607910578</v>
      </c>
      <c r="P30" s="204">
        <v>1.1703353396388649</v>
      </c>
      <c r="Q30" s="204">
        <v>44.648323301805682</v>
      </c>
      <c r="R30" s="204">
        <v>44.241530524505578</v>
      </c>
      <c r="S30" s="204">
        <v>42.258297506448827</v>
      </c>
      <c r="T30" s="204">
        <v>45.144711951848663</v>
      </c>
      <c r="U30" s="204">
        <v>37.292261392949257</v>
      </c>
      <c r="V30" s="204">
        <v>38.340412725709378</v>
      </c>
      <c r="W30" s="204">
        <v>49.397248495270837</v>
      </c>
      <c r="X30" s="204">
        <v>55.366638005159068</v>
      </c>
      <c r="Y30" s="204">
        <v>54.047033533963877</v>
      </c>
      <c r="DA30" s="71" t="s">
        <v>3044</v>
      </c>
    </row>
    <row r="31" spans="1:105" ht="12" customHeight="1" x14ac:dyDescent="0.25">
      <c r="A31" s="21" t="s">
        <v>40</v>
      </c>
      <c r="B31" s="207">
        <v>283.06104901117789</v>
      </c>
      <c r="C31" s="207">
        <v>306.79277730008602</v>
      </c>
      <c r="D31" s="207">
        <v>308.77042132416159</v>
      </c>
      <c r="E31" s="207">
        <v>290.02579535683577</v>
      </c>
      <c r="F31" s="207">
        <v>298.71023215821151</v>
      </c>
      <c r="G31" s="207">
        <v>295.09888220120382</v>
      </c>
      <c r="H31" s="207">
        <v>305.76096302665508</v>
      </c>
      <c r="I31" s="207">
        <v>295.09888220120382</v>
      </c>
      <c r="J31" s="207">
        <v>303.0094582975064</v>
      </c>
      <c r="K31" s="207">
        <v>255.2020636285468</v>
      </c>
      <c r="L31" s="207">
        <v>284.78073946689602</v>
      </c>
      <c r="M31" s="207">
        <v>267.58383490971619</v>
      </c>
      <c r="N31" s="207">
        <v>268.16870163370601</v>
      </c>
      <c r="O31" s="207">
        <v>269.14075666380052</v>
      </c>
      <c r="P31" s="207">
        <v>259.1624247635425</v>
      </c>
      <c r="Q31" s="207">
        <v>262.55941530524501</v>
      </c>
      <c r="R31" s="207">
        <v>274.32347377472053</v>
      </c>
      <c r="S31" s="207">
        <v>280.44754944110059</v>
      </c>
      <c r="T31" s="207">
        <v>286.72699914015482</v>
      </c>
      <c r="U31" s="207">
        <v>282.71367153912303</v>
      </c>
      <c r="V31" s="207">
        <v>292.33439380911437</v>
      </c>
      <c r="W31" s="207">
        <v>303.38959587274292</v>
      </c>
      <c r="X31" s="207">
        <v>303.94187446259667</v>
      </c>
      <c r="Y31" s="207">
        <v>283.50163370593287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3111.9859773078078</v>
      </c>
      <c r="C33" s="203">
        <f>OIS_emi!C5</f>
        <v>3108.3297985715199</v>
      </c>
      <c r="D33" s="203">
        <f>OIS_emi!D5</f>
        <v>3036.1173611728982</v>
      </c>
      <c r="E33" s="203">
        <f>OIS_emi!E5</f>
        <v>3034.3635555727028</v>
      </c>
      <c r="F33" s="203">
        <f>OIS_emi!F5</f>
        <v>3065.513012696837</v>
      </c>
      <c r="G33" s="203">
        <f>OIS_emi!G5</f>
        <v>3029.6043768358459</v>
      </c>
      <c r="H33" s="203">
        <f>OIS_emi!H5</f>
        <v>3093.7934081430558</v>
      </c>
      <c r="I33" s="203">
        <f>OIS_emi!I5</f>
        <v>2953.290862825279</v>
      </c>
      <c r="J33" s="203">
        <f>OIS_emi!J5</f>
        <v>3029.4604978799648</v>
      </c>
      <c r="K33" s="203">
        <f>OIS_emi!K5</f>
        <v>2787.8010100541669</v>
      </c>
      <c r="L33" s="203">
        <f>OIS_emi!L5</f>
        <v>2664.7854529323072</v>
      </c>
      <c r="M33" s="203">
        <f>OIS_emi!M5</f>
        <v>2772.599750825219</v>
      </c>
      <c r="N33" s="203">
        <f>OIS_emi!N5</f>
        <v>2541.8173621907972</v>
      </c>
      <c r="O33" s="203">
        <f>OIS_emi!O5</f>
        <v>2519.6601982193192</v>
      </c>
      <c r="P33" s="203">
        <f>OIS_emi!P5</f>
        <v>2386.692978928405</v>
      </c>
      <c r="Q33" s="203">
        <f>OIS_emi!Q5</f>
        <v>2307.0377715578688</v>
      </c>
      <c r="R33" s="203">
        <f>OIS_emi!R5</f>
        <v>2516.429009301708</v>
      </c>
      <c r="S33" s="203">
        <f>OIS_emi!S5</f>
        <v>2423.494222381386</v>
      </c>
      <c r="T33" s="203">
        <f>OIS_emi!T5</f>
        <v>2401.0305584090388</v>
      </c>
      <c r="U33" s="203">
        <f>OIS_emi!U5</f>
        <v>2189.6602676898351</v>
      </c>
      <c r="V33" s="203">
        <f>OIS_emi!V5</f>
        <v>2132.7583154977528</v>
      </c>
      <c r="W33" s="203">
        <f>OIS_emi!W5</f>
        <v>2155.7604542550348</v>
      </c>
      <c r="X33" s="203">
        <f>OIS_emi!X5</f>
        <v>1989.1999665880601</v>
      </c>
      <c r="Y33" s="203">
        <f>OIS_emi!Y5</f>
        <v>1951.680545460478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24.896393440916345</v>
      </c>
      <c r="C35" s="284">
        <f t="shared" si="5"/>
        <v>23.2647963401865</v>
      </c>
      <c r="D35" s="284">
        <f t="shared" si="5"/>
        <v>23.330684220962297</v>
      </c>
      <c r="E35" s="284">
        <f t="shared" si="5"/>
        <v>23.490565851549608</v>
      </c>
      <c r="F35" s="284">
        <f t="shared" si="5"/>
        <v>23.913947309673635</v>
      </c>
      <c r="G35" s="284">
        <f t="shared" si="5"/>
        <v>22.600416968964883</v>
      </c>
      <c r="H35" s="284">
        <f t="shared" si="5"/>
        <v>21.423842617112513</v>
      </c>
      <c r="I35" s="284">
        <f t="shared" si="5"/>
        <v>20.062118992131122</v>
      </c>
      <c r="J35" s="284">
        <f t="shared" si="5"/>
        <v>19.127687663495195</v>
      </c>
      <c r="K35" s="284">
        <f t="shared" si="5"/>
        <v>18.0061381328957</v>
      </c>
      <c r="L35" s="284">
        <f t="shared" si="5"/>
        <v>19.951554568500811</v>
      </c>
      <c r="M35" s="284">
        <f t="shared" si="5"/>
        <v>18.53276628772236</v>
      </c>
      <c r="N35" s="284">
        <f t="shared" si="5"/>
        <v>18.097871149327034</v>
      </c>
      <c r="O35" s="284">
        <f t="shared" si="5"/>
        <v>18.344347007408757</v>
      </c>
      <c r="P35" s="284">
        <f t="shared" si="5"/>
        <v>19.393745393615006</v>
      </c>
      <c r="Q35" s="284">
        <f t="shared" si="5"/>
        <v>21.768639935544126</v>
      </c>
      <c r="R35" s="284">
        <f t="shared" si="5"/>
        <v>24.401071468096223</v>
      </c>
      <c r="S35" s="284">
        <f t="shared" si="5"/>
        <v>23.43662474684783</v>
      </c>
      <c r="T35" s="284">
        <f t="shared" si="5"/>
        <v>22.640159113527854</v>
      </c>
      <c r="U35" s="284">
        <f t="shared" si="5"/>
        <v>20.461667225738367</v>
      </c>
      <c r="V35" s="284">
        <f t="shared" si="5"/>
        <v>20.611313090829888</v>
      </c>
      <c r="W35" s="284">
        <f t="shared" si="5"/>
        <v>19.403142208824292</v>
      </c>
      <c r="X35" s="284">
        <f t="shared" si="5"/>
        <v>15.771307960929425</v>
      </c>
      <c r="Y35" s="284">
        <f t="shared" si="5"/>
        <v>17.993848949775142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13.989224344189662</v>
      </c>
      <c r="C36" s="344">
        <f t="shared" si="6"/>
        <v>14.065386891181753</v>
      </c>
      <c r="D36" s="344">
        <f t="shared" si="6"/>
        <v>15.368147210128624</v>
      </c>
      <c r="E36" s="344">
        <f t="shared" si="6"/>
        <v>16.050845428313423</v>
      </c>
      <c r="F36" s="344">
        <f t="shared" si="6"/>
        <v>15.879624953446699</v>
      </c>
      <c r="G36" s="344">
        <f t="shared" si="6"/>
        <v>15.866556732393358</v>
      </c>
      <c r="H36" s="344">
        <f t="shared" si="6"/>
        <v>15.403216859086685</v>
      </c>
      <c r="I36" s="344">
        <f t="shared" si="6"/>
        <v>13.881058194032768</v>
      </c>
      <c r="J36" s="344">
        <f t="shared" si="6"/>
        <v>14.534325403222253</v>
      </c>
      <c r="K36" s="344">
        <f t="shared" si="6"/>
        <v>12.995969899273634</v>
      </c>
      <c r="L36" s="344">
        <f t="shared" si="6"/>
        <v>14.983340308373331</v>
      </c>
      <c r="M36" s="344">
        <f t="shared" si="6"/>
        <v>15.51919122371535</v>
      </c>
      <c r="N36" s="344">
        <f t="shared" si="6"/>
        <v>17.466144168845563</v>
      </c>
      <c r="O36" s="344">
        <f t="shared" si="6"/>
        <v>17.753554711317431</v>
      </c>
      <c r="P36" s="344">
        <f t="shared" si="6"/>
        <v>17.263670707878873</v>
      </c>
      <c r="Q36" s="344">
        <f t="shared" si="6"/>
        <v>16.738725194866969</v>
      </c>
      <c r="R36" s="344">
        <f t="shared" si="6"/>
        <v>16.858533568257023</v>
      </c>
      <c r="S36" s="344">
        <f t="shared" si="6"/>
        <v>16.842430202663497</v>
      </c>
      <c r="T36" s="344">
        <f t="shared" si="6"/>
        <v>16.662384926942298</v>
      </c>
      <c r="U36" s="344">
        <f t="shared" si="6"/>
        <v>16.612009925982282</v>
      </c>
      <c r="V36" s="344">
        <f t="shared" si="6"/>
        <v>15.919441899504321</v>
      </c>
      <c r="W36" s="344">
        <f t="shared" si="6"/>
        <v>16.860273402023466</v>
      </c>
      <c r="X36" s="344">
        <f t="shared" si="6"/>
        <v>15.753762646964907</v>
      </c>
      <c r="Y36" s="344">
        <f t="shared" si="6"/>
        <v>14.574412624951616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5.2041543449114096</v>
      </c>
      <c r="C37" s="344">
        <f>IF(OIS_ued!C$5=0,"",OIS_ued!C$5/C$5*1000)</f>
        <v>5.2492064863901131</v>
      </c>
      <c r="D37" s="344">
        <f>IF(OIS_ued!D$5=0,"",OIS_ued!D$5/D$5*1000)</f>
        <v>5.7251794529172964</v>
      </c>
      <c r="E37" s="344">
        <f>IF(OIS_ued!E$5=0,"",OIS_ued!E$5/E$5*1000)</f>
        <v>5.9392179050391993</v>
      </c>
      <c r="F37" s="344">
        <f>IF(OIS_ued!F$5=0,"",OIS_ued!F$5/F$5*1000)</f>
        <v>5.8770030665658171</v>
      </c>
      <c r="G37" s="344">
        <f>IF(OIS_ued!G$5=0,"",OIS_ued!G$5/G$5*1000)</f>
        <v>5.8639719334568152</v>
      </c>
      <c r="H37" s="344">
        <f>IF(OIS_ued!H$5=0,"",OIS_ued!H$5/H$5*1000)</f>
        <v>5.6862853933176982</v>
      </c>
      <c r="I37" s="344">
        <f>IF(OIS_ued!I$5=0,"",OIS_ued!I$5/I$5*1000)</f>
        <v>5.125280208173649</v>
      </c>
      <c r="J37" s="344">
        <f>IF(OIS_ued!J$5=0,"",OIS_ued!J$5/J$5*1000)</f>
        <v>5.4475672592501985</v>
      </c>
      <c r="K37" s="344">
        <f>IF(OIS_ued!K$5=0,"",OIS_ued!K$5/K$5*1000)</f>
        <v>4.7573622025659335</v>
      </c>
      <c r="L37" s="344">
        <f>IF(OIS_ued!L$5=0,"",OIS_ued!L$5/L$5*1000)</f>
        <v>5.6648115577907401</v>
      </c>
      <c r="M37" s="344">
        <f>IF(OIS_ued!M$5=0,"",OIS_ued!M$5/M$5*1000)</f>
        <v>5.7327016298821132</v>
      </c>
      <c r="N37" s="344">
        <f>IF(OIS_ued!N$5=0,"",OIS_ued!N$5/N$5*1000)</f>
        <v>6.5112554601948123</v>
      </c>
      <c r="O37" s="344">
        <f>IF(OIS_ued!O$5=0,"",OIS_ued!O$5/O$5*1000)</f>
        <v>6.6349660785864142</v>
      </c>
      <c r="P37" s="344">
        <f>IF(OIS_ued!P$5=0,"",OIS_ued!P$5/P$5*1000)</f>
        <v>6.3967142636638386</v>
      </c>
      <c r="Q37" s="344">
        <f>IF(OIS_ued!Q$5=0,"",OIS_ued!Q$5/Q$5*1000)</f>
        <v>6.2850602957663328</v>
      </c>
      <c r="R37" s="344">
        <f>IF(OIS_ued!R$5=0,"",OIS_ued!R$5/R$5*1000)</f>
        <v>6.3103209825804623</v>
      </c>
      <c r="S37" s="344">
        <f>IF(OIS_ued!S$5=0,"",OIS_ued!S$5/S$5*1000)</f>
        <v>6.3286505220199034</v>
      </c>
      <c r="T37" s="344">
        <f>IF(OIS_ued!T$5=0,"",OIS_ued!T$5/T$5*1000)</f>
        <v>6.2870524646393662</v>
      </c>
      <c r="U37" s="344">
        <f>IF(OIS_ued!U$5=0,"",OIS_ued!U$5/U$5*1000)</f>
        <v>6.3047483642649746</v>
      </c>
      <c r="V37" s="344">
        <f>IF(OIS_ued!V$5=0,"",OIS_ued!V$5/V$5*1000)</f>
        <v>6.09555686772197</v>
      </c>
      <c r="W37" s="344">
        <f>IF(OIS_ued!W$5=0,"",OIS_ued!W$5/W$5*1000)</f>
        <v>6.4657786182535775</v>
      </c>
      <c r="X37" s="344">
        <f>IF(OIS_ued!X$5=0,"",OIS_ued!X$5/X$5*1000)</f>
        <v>6.0859514122695355</v>
      </c>
      <c r="Y37" s="344">
        <f>IF(OIS_ued!Y$5=0,"",OIS_ued!Y$5/Y$5*1000)</f>
        <v>5.6111568444083577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2.171368411825084</v>
      </c>
      <c r="C38" s="345">
        <f t="shared" si="7"/>
        <v>2.1367649891705378</v>
      </c>
      <c r="D38" s="345">
        <f t="shared" si="7"/>
        <v>2.1470169611960093</v>
      </c>
      <c r="E38" s="345">
        <f t="shared" si="7"/>
        <v>2.1572654325675451</v>
      </c>
      <c r="F38" s="345">
        <f t="shared" si="7"/>
        <v>2.121273332092819</v>
      </c>
      <c r="G38" s="345">
        <f t="shared" si="7"/>
        <v>2.1233502669954971</v>
      </c>
      <c r="H38" s="345">
        <f t="shared" si="7"/>
        <v>2.0908700865061118</v>
      </c>
      <c r="I38" s="345">
        <f t="shared" si="7"/>
        <v>2.0856662544325633</v>
      </c>
      <c r="J38" s="345">
        <f t="shared" si="7"/>
        <v>1.9632413429678615</v>
      </c>
      <c r="K38" s="345">
        <f t="shared" si="7"/>
        <v>2.1445784877777259</v>
      </c>
      <c r="L38" s="345">
        <f t="shared" si="7"/>
        <v>1.9435689586912095</v>
      </c>
      <c r="M38" s="345">
        <f t="shared" si="7"/>
        <v>2.1325872211898345</v>
      </c>
      <c r="N38" s="345">
        <f t="shared" si="7"/>
        <v>2.0250135358282053</v>
      </c>
      <c r="O38" s="345">
        <f t="shared" si="7"/>
        <v>2.0192495353059163</v>
      </c>
      <c r="P38" s="345">
        <f t="shared" si="7"/>
        <v>2.0043271593005252</v>
      </c>
      <c r="Q38" s="345">
        <f t="shared" si="7"/>
        <v>1.8991075173128322</v>
      </c>
      <c r="R38" s="345">
        <f t="shared" si="7"/>
        <v>1.9565822013067908</v>
      </c>
      <c r="S38" s="345">
        <f t="shared" si="7"/>
        <v>1.9106530844090404</v>
      </c>
      <c r="T38" s="345">
        <f t="shared" si="7"/>
        <v>1.89425702771469</v>
      </c>
      <c r="U38" s="345">
        <f t="shared" si="7"/>
        <v>1.8732885669813764</v>
      </c>
      <c r="V38" s="345">
        <f t="shared" si="7"/>
        <v>1.8606553143822109</v>
      </c>
      <c r="W38" s="345">
        <f t="shared" si="7"/>
        <v>1.8037923342880591</v>
      </c>
      <c r="X38" s="345">
        <f t="shared" si="7"/>
        <v>1.7412171129361111</v>
      </c>
      <c r="Y38" s="345">
        <f t="shared" si="7"/>
        <v>1.7726022937188981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NL: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1433.1911435941511</v>
      </c>
      <c r="C5" s="223">
        <v>1454.689595872745</v>
      </c>
      <c r="D5" s="223">
        <v>1414.1096302665489</v>
      </c>
      <c r="E5" s="223">
        <v>1406.5786758383499</v>
      </c>
      <c r="F5" s="223">
        <v>1445.128718830611</v>
      </c>
      <c r="G5" s="223">
        <v>1426.8038693035239</v>
      </c>
      <c r="H5" s="223">
        <v>1479.667927773002</v>
      </c>
      <c r="I5" s="223">
        <v>1415.9939810834051</v>
      </c>
      <c r="J5" s="223">
        <v>1543.0912295786741</v>
      </c>
      <c r="K5" s="223">
        <v>1299.9295786758389</v>
      </c>
      <c r="L5" s="223">
        <v>1371.0784178847771</v>
      </c>
      <c r="M5" s="223">
        <v>1300.110834049874</v>
      </c>
      <c r="N5" s="223">
        <v>1255.2100601891659</v>
      </c>
      <c r="O5" s="223">
        <v>1247.8201203783319</v>
      </c>
      <c r="P5" s="223">
        <v>1190.770163370594</v>
      </c>
      <c r="Q5" s="223">
        <v>1214.8010318142719</v>
      </c>
      <c r="R5" s="223">
        <v>1286.1350816852971</v>
      </c>
      <c r="S5" s="223">
        <v>1268.411435941531</v>
      </c>
      <c r="T5" s="223">
        <v>1267.5315563198631</v>
      </c>
      <c r="U5" s="223">
        <v>1168.8857265692179</v>
      </c>
      <c r="V5" s="223">
        <v>1146.2404127257109</v>
      </c>
      <c r="W5" s="223">
        <v>1195.126741186587</v>
      </c>
      <c r="X5" s="223">
        <v>1142.419260533105</v>
      </c>
      <c r="Y5" s="223">
        <v>1101.025623387791</v>
      </c>
      <c r="DA5" s="89" t="s">
        <v>3029</v>
      </c>
    </row>
    <row r="6" spans="1:105" ht="12" customHeight="1" x14ac:dyDescent="0.25">
      <c r="A6" s="55" t="s">
        <v>91</v>
      </c>
      <c r="B6" s="259">
        <v>18.44700164603179</v>
      </c>
      <c r="C6" s="259">
        <v>19.09247247227789</v>
      </c>
      <c r="D6" s="259">
        <v>19.176827273634139</v>
      </c>
      <c r="E6" s="259">
        <v>18.324031784821301</v>
      </c>
      <c r="F6" s="259">
        <v>18.356544500468409</v>
      </c>
      <c r="G6" s="259">
        <v>18.203216411352869</v>
      </c>
      <c r="H6" s="259">
        <v>19.291878756099599</v>
      </c>
      <c r="I6" s="259">
        <v>18.92174614415725</v>
      </c>
      <c r="J6" s="259">
        <v>19.799053363670819</v>
      </c>
      <c r="K6" s="259">
        <v>16.741233070290221</v>
      </c>
      <c r="L6" s="259">
        <v>19.653614267689171</v>
      </c>
      <c r="M6" s="259">
        <v>17.446507673514969</v>
      </c>
      <c r="N6" s="259">
        <v>17.120131313173989</v>
      </c>
      <c r="O6" s="259">
        <v>17.51837263157903</v>
      </c>
      <c r="P6" s="259">
        <v>16.336896383189771</v>
      </c>
      <c r="Q6" s="259">
        <v>16.669708523971721</v>
      </c>
      <c r="R6" s="259">
        <v>17.33239230723402</v>
      </c>
      <c r="S6" s="259">
        <v>18.02174495997529</v>
      </c>
      <c r="T6" s="259">
        <v>18.288598349223019</v>
      </c>
      <c r="U6" s="259">
        <v>17.820893449260101</v>
      </c>
      <c r="V6" s="259">
        <v>18.670716490299629</v>
      </c>
      <c r="W6" s="259">
        <v>19.785182981251289</v>
      </c>
      <c r="X6" s="259">
        <v>19.937535958139339</v>
      </c>
      <c r="Y6" s="259">
        <v>19.007242046806908</v>
      </c>
      <c r="DA6" s="67" t="s">
        <v>3047</v>
      </c>
    </row>
    <row r="7" spans="1:105" ht="12" customHeight="1" x14ac:dyDescent="0.25">
      <c r="A7" s="173" t="s">
        <v>92</v>
      </c>
      <c r="B7" s="224">
        <v>9.2243995026151779</v>
      </c>
      <c r="C7" s="224">
        <v>9.7139570162116922</v>
      </c>
      <c r="D7" s="224">
        <v>9.7643222262507567</v>
      </c>
      <c r="E7" s="224">
        <v>9.2710268038889936</v>
      </c>
      <c r="F7" s="224">
        <v>9.3913701933710616</v>
      </c>
      <c r="G7" s="224">
        <v>9.2994441182201459</v>
      </c>
      <c r="H7" s="224">
        <v>9.7706172222720369</v>
      </c>
      <c r="I7" s="224">
        <v>9.5237288473460833</v>
      </c>
      <c r="J7" s="224">
        <v>9.892664841847445</v>
      </c>
      <c r="K7" s="224">
        <v>8.3541952364708258</v>
      </c>
      <c r="L7" s="224">
        <v>9.6044504451003867</v>
      </c>
      <c r="M7" s="224">
        <v>8.7222203861579501</v>
      </c>
      <c r="N7" s="224">
        <v>8.625327570099012</v>
      </c>
      <c r="O7" s="224">
        <v>8.7611814079337567</v>
      </c>
      <c r="P7" s="224">
        <v>8.2707921693663806</v>
      </c>
      <c r="Q7" s="224">
        <v>8.4124400723583275</v>
      </c>
      <c r="R7" s="224">
        <v>8.7643254627950284</v>
      </c>
      <c r="S7" s="224">
        <v>9.0512497382515704</v>
      </c>
      <c r="T7" s="224">
        <v>9.2101789131643859</v>
      </c>
      <c r="U7" s="224">
        <v>9.0093390688885631</v>
      </c>
      <c r="V7" s="224">
        <v>9.3838311732437507</v>
      </c>
      <c r="W7" s="224">
        <v>9.8660912932669245</v>
      </c>
      <c r="X7" s="224">
        <v>9.9105754255211327</v>
      </c>
      <c r="Y7" s="224">
        <v>9.3702664392394652</v>
      </c>
      <c r="DA7" s="177" t="s">
        <v>3048</v>
      </c>
    </row>
    <row r="8" spans="1:105" ht="12" customHeight="1" x14ac:dyDescent="0.25">
      <c r="A8" s="173" t="s">
        <v>93</v>
      </c>
      <c r="B8" s="224">
        <v>15.745622217167231</v>
      </c>
      <c r="C8" s="224">
        <v>16.776840940622179</v>
      </c>
      <c r="D8" s="224">
        <v>16.872407637687019</v>
      </c>
      <c r="E8" s="224">
        <v>15.951984524389021</v>
      </c>
      <c r="F8" s="224">
        <v>16.279448233713449</v>
      </c>
      <c r="G8" s="224">
        <v>16.104648282993601</v>
      </c>
      <c r="H8" s="224">
        <v>16.823076838036219</v>
      </c>
      <c r="I8" s="224">
        <v>16.32918285299311</v>
      </c>
      <c r="J8" s="224">
        <v>16.877143504026229</v>
      </c>
      <c r="K8" s="224">
        <v>14.240013159634261</v>
      </c>
      <c r="L8" s="224">
        <v>16.132509411597411</v>
      </c>
      <c r="M8" s="224">
        <v>14.886217424252401</v>
      </c>
      <c r="N8" s="224">
        <v>14.798577708016611</v>
      </c>
      <c r="O8" s="224">
        <v>14.95626902855112</v>
      </c>
      <c r="P8" s="224">
        <v>14.23692672500065</v>
      </c>
      <c r="Q8" s="224">
        <v>14.44966446665253</v>
      </c>
      <c r="R8" s="224">
        <v>15.074366489420591</v>
      </c>
      <c r="S8" s="224">
        <v>15.49637763697401</v>
      </c>
      <c r="T8" s="224">
        <v>15.797549503444831</v>
      </c>
      <c r="U8" s="224">
        <v>15.49346012984407</v>
      </c>
      <c r="V8" s="224">
        <v>16.07353405555542</v>
      </c>
      <c r="W8" s="224">
        <v>16.80875795308701</v>
      </c>
      <c r="X8" s="224">
        <v>16.847521419746929</v>
      </c>
      <c r="Y8" s="224">
        <v>15.837162573067459</v>
      </c>
      <c r="DA8" s="177" t="s">
        <v>3049</v>
      </c>
    </row>
    <row r="9" spans="1:105" ht="12" customHeight="1" x14ac:dyDescent="0.25">
      <c r="A9" s="173" t="s">
        <v>94</v>
      </c>
      <c r="B9" s="224">
        <v>6.5796223220105876</v>
      </c>
      <c r="C9" s="224">
        <v>6.7864790351987478</v>
      </c>
      <c r="D9" s="224">
        <v>6.8154198943028987</v>
      </c>
      <c r="E9" s="224">
        <v>6.5206140719567989</v>
      </c>
      <c r="F9" s="224">
        <v>6.5176278954993681</v>
      </c>
      <c r="G9" s="224">
        <v>6.4650764979428859</v>
      </c>
      <c r="H9" s="224">
        <v>6.8636345013947073</v>
      </c>
      <c r="I9" s="224">
        <v>6.7402756398942341</v>
      </c>
      <c r="J9" s="224">
        <v>7.0629646570958569</v>
      </c>
      <c r="K9" s="224">
        <v>5.9736287443745439</v>
      </c>
      <c r="L9" s="224">
        <v>7.0412804179225237</v>
      </c>
      <c r="M9" s="224">
        <v>6.2230329419369346</v>
      </c>
      <c r="N9" s="224">
        <v>6.097331553169048</v>
      </c>
      <c r="O9" s="224">
        <v>6.2482417055591322</v>
      </c>
      <c r="P9" s="224">
        <v>5.8127689546418511</v>
      </c>
      <c r="Q9" s="224">
        <v>5.9349463836184384</v>
      </c>
      <c r="R9" s="224">
        <v>6.1684367982537536</v>
      </c>
      <c r="S9" s="224">
        <v>6.4224090349758756</v>
      </c>
      <c r="T9" s="224">
        <v>6.5140183567770329</v>
      </c>
      <c r="U9" s="224">
        <v>6.3425703801055677</v>
      </c>
      <c r="V9" s="224">
        <v>6.6527524920568224</v>
      </c>
      <c r="W9" s="224">
        <v>7.0607687141704538</v>
      </c>
      <c r="X9" s="224">
        <v>7.119550770164623</v>
      </c>
      <c r="Y9" s="224">
        <v>6.7982603725308968</v>
      </c>
      <c r="DA9" s="177" t="s">
        <v>3050</v>
      </c>
    </row>
    <row r="10" spans="1:105" ht="12" customHeight="1" x14ac:dyDescent="0.25">
      <c r="A10" s="56" t="s">
        <v>95</v>
      </c>
      <c r="B10" s="260">
        <v>20.347991503189611</v>
      </c>
      <c r="C10" s="260">
        <v>21.164072714842341</v>
      </c>
      <c r="D10" s="260">
        <v>20.756430033579601</v>
      </c>
      <c r="E10" s="260">
        <v>20.665502368274279</v>
      </c>
      <c r="F10" s="260">
        <v>21.135937450078369</v>
      </c>
      <c r="G10" s="260">
        <v>20.85470422411418</v>
      </c>
      <c r="H10" s="260">
        <v>21.483421812883609</v>
      </c>
      <c r="I10" s="260">
        <v>20.740018111723519</v>
      </c>
      <c r="J10" s="260">
        <v>21.701361877139171</v>
      </c>
      <c r="K10" s="260">
        <v>18.8005399878645</v>
      </c>
      <c r="L10" s="260">
        <v>19.563104802069709</v>
      </c>
      <c r="M10" s="260">
        <v>19.08599623836653</v>
      </c>
      <c r="N10" s="260">
        <v>18.321622345995859</v>
      </c>
      <c r="O10" s="260">
        <v>18.174967797470241</v>
      </c>
      <c r="P10" s="260">
        <v>17.233922184487639</v>
      </c>
      <c r="Q10" s="260">
        <v>17.178292552535328</v>
      </c>
      <c r="R10" s="260">
        <v>18.33883985666251</v>
      </c>
      <c r="S10" s="260">
        <v>18.199511587464698</v>
      </c>
      <c r="T10" s="260">
        <v>18.322255017763698</v>
      </c>
      <c r="U10" s="260">
        <v>17.076609879568039</v>
      </c>
      <c r="V10" s="260">
        <v>16.852878610529729</v>
      </c>
      <c r="W10" s="260">
        <v>17.540331710868909</v>
      </c>
      <c r="X10" s="260">
        <v>16.89486512304298</v>
      </c>
      <c r="Y10" s="260">
        <v>16.21696427845291</v>
      </c>
      <c r="DA10" s="68" t="s">
        <v>3051</v>
      </c>
    </row>
    <row r="11" spans="1:105" ht="12" customHeight="1" x14ac:dyDescent="0.25">
      <c r="A11" s="37" t="s">
        <v>159</v>
      </c>
      <c r="B11" s="226">
        <v>9.163928902445031</v>
      </c>
      <c r="C11" s="226">
        <v>9.0071234092570123</v>
      </c>
      <c r="D11" s="226">
        <v>8.2561505265491562</v>
      </c>
      <c r="E11" s="226">
        <v>7.9239735397792774</v>
      </c>
      <c r="F11" s="226">
        <v>8.217130503972264</v>
      </c>
      <c r="G11" s="226">
        <v>8.5251607790060824</v>
      </c>
      <c r="H11" s="226">
        <v>8.6556813943821052</v>
      </c>
      <c r="I11" s="226">
        <v>8.6888755264238657</v>
      </c>
      <c r="J11" s="226">
        <v>8.775742075689827</v>
      </c>
      <c r="K11" s="226">
        <v>8.5142778315560772</v>
      </c>
      <c r="L11" s="226">
        <v>6.8552527970164308</v>
      </c>
      <c r="M11" s="226">
        <v>7.278322814859461</v>
      </c>
      <c r="N11" s="226">
        <v>6.2525404834063201</v>
      </c>
      <c r="O11" s="226">
        <v>6.2746472380356284</v>
      </c>
      <c r="P11" s="226">
        <v>6.5891495551728108</v>
      </c>
      <c r="Q11" s="226">
        <v>6.1670649972571168</v>
      </c>
      <c r="R11" s="226">
        <v>6.8961717694886051</v>
      </c>
      <c r="S11" s="226">
        <v>6.1616808598473636</v>
      </c>
      <c r="T11" s="226">
        <v>6.206347269535887</v>
      </c>
      <c r="U11" s="226">
        <v>5.940659287816155</v>
      </c>
      <c r="V11" s="226">
        <v>6.2448349570523458</v>
      </c>
      <c r="W11" s="226">
        <v>6.0003355810353742</v>
      </c>
      <c r="X11" s="226">
        <v>5.6547303281457681</v>
      </c>
      <c r="Y11" s="226">
        <v>5.8466518504448084</v>
      </c>
      <c r="DA11" s="69" t="s">
        <v>3052</v>
      </c>
    </row>
    <row r="12" spans="1:105" ht="12" customHeight="1" x14ac:dyDescent="0.25">
      <c r="A12" s="37" t="s">
        <v>35</v>
      </c>
      <c r="B12" s="226">
        <v>6.2140589877124093</v>
      </c>
      <c r="C12" s="226">
        <v>6.4694151605623018</v>
      </c>
      <c r="D12" s="226">
        <v>6.7585323336166434</v>
      </c>
      <c r="E12" s="226">
        <v>7.5638055278047851</v>
      </c>
      <c r="F12" s="226">
        <v>7.8364137979070323</v>
      </c>
      <c r="G12" s="226">
        <v>7.3321460126699032</v>
      </c>
      <c r="H12" s="226">
        <v>7.7492732004269236</v>
      </c>
      <c r="I12" s="226">
        <v>7.1327241489087552</v>
      </c>
      <c r="J12" s="226">
        <v>7.7662557970929811</v>
      </c>
      <c r="K12" s="226">
        <v>6.0877624354299504</v>
      </c>
      <c r="L12" s="226">
        <v>6.4226918233463062</v>
      </c>
      <c r="M12" s="226">
        <v>7.0823039449083716</v>
      </c>
      <c r="N12" s="226">
        <v>7.119877888368249</v>
      </c>
      <c r="O12" s="226">
        <v>6.9423254131127043</v>
      </c>
      <c r="P12" s="226">
        <v>5.8508230834980246</v>
      </c>
      <c r="Q12" s="226">
        <v>5.8643799524201574</v>
      </c>
      <c r="R12" s="226">
        <v>6.1553757288651791</v>
      </c>
      <c r="S12" s="226">
        <v>6.4163503520448399</v>
      </c>
      <c r="T12" s="226">
        <v>6.2678765139920909</v>
      </c>
      <c r="U12" s="226">
        <v>4.8815560026522649</v>
      </c>
      <c r="V12" s="226">
        <v>3.5252945737501049</v>
      </c>
      <c r="W12" s="226">
        <v>4.2274010735319276</v>
      </c>
      <c r="X12" s="226">
        <v>3.1473508233981971</v>
      </c>
      <c r="Y12" s="226">
        <v>2.7109742552347842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3055</v>
      </c>
    </row>
    <row r="15" spans="1:105" ht="12" customHeight="1" x14ac:dyDescent="0.25">
      <c r="A15" s="37" t="s">
        <v>40</v>
      </c>
      <c r="B15" s="226">
        <v>4.9700036130321754</v>
      </c>
      <c r="C15" s="226">
        <v>5.6875341450230286</v>
      </c>
      <c r="D15" s="226">
        <v>5.7417471734138052</v>
      </c>
      <c r="E15" s="226">
        <v>5.1777233006902161</v>
      </c>
      <c r="F15" s="226">
        <v>5.0823931481990758</v>
      </c>
      <c r="G15" s="226">
        <v>4.9973974324381913</v>
      </c>
      <c r="H15" s="226">
        <v>5.0784672180745778</v>
      </c>
      <c r="I15" s="226">
        <v>4.9184184363909029</v>
      </c>
      <c r="J15" s="226">
        <v>5.1593640043563678</v>
      </c>
      <c r="K15" s="226">
        <v>4.1984997208784787</v>
      </c>
      <c r="L15" s="226">
        <v>6.2851601817069662</v>
      </c>
      <c r="M15" s="226">
        <v>4.725369478598699</v>
      </c>
      <c r="N15" s="226">
        <v>4.9492039742212892</v>
      </c>
      <c r="O15" s="226">
        <v>4.9579951463219052</v>
      </c>
      <c r="P15" s="226">
        <v>4.7939495458168002</v>
      </c>
      <c r="Q15" s="226">
        <v>5.1468476028580579</v>
      </c>
      <c r="R15" s="226">
        <v>5.2872923583087239</v>
      </c>
      <c r="S15" s="226">
        <v>5.6214803755724976</v>
      </c>
      <c r="T15" s="226">
        <v>5.848031234235723</v>
      </c>
      <c r="U15" s="226">
        <v>6.254394589099622</v>
      </c>
      <c r="V15" s="226">
        <v>7.0827490797272814</v>
      </c>
      <c r="W15" s="226">
        <v>7.3125950563016051</v>
      </c>
      <c r="X15" s="226">
        <v>8.09278397149901</v>
      </c>
      <c r="Y15" s="226">
        <v>7.6593381727733192</v>
      </c>
      <c r="DA15" s="69" t="s">
        <v>3056</v>
      </c>
    </row>
    <row r="16" spans="1:105" ht="12" customHeight="1" x14ac:dyDescent="0.25">
      <c r="A16" s="57" t="s">
        <v>3057</v>
      </c>
      <c r="B16" s="261">
        <v>228.44981300953481</v>
      </c>
      <c r="C16" s="261">
        <v>225.05907906532369</v>
      </c>
      <c r="D16" s="261">
        <v>204.21499966127689</v>
      </c>
      <c r="E16" s="261">
        <v>207.21026669624999</v>
      </c>
      <c r="F16" s="261">
        <v>221.2367187487375</v>
      </c>
      <c r="G16" s="261">
        <v>221.19351002281539</v>
      </c>
      <c r="H16" s="261">
        <v>257.28348243476449</v>
      </c>
      <c r="I16" s="261">
        <v>227.70221857705121</v>
      </c>
      <c r="J16" s="261">
        <v>320.12986308427458</v>
      </c>
      <c r="K16" s="261">
        <v>206.22354743385671</v>
      </c>
      <c r="L16" s="261">
        <v>276.32450058801089</v>
      </c>
      <c r="M16" s="261">
        <v>213.95582030705779</v>
      </c>
      <c r="N16" s="261">
        <v>218.18802309961461</v>
      </c>
      <c r="O16" s="261">
        <v>213.01857459895049</v>
      </c>
      <c r="P16" s="261">
        <v>199.5799046387522</v>
      </c>
      <c r="Q16" s="261">
        <v>239.62278842258851</v>
      </c>
      <c r="R16" s="261">
        <v>250.04058813874349</v>
      </c>
      <c r="S16" s="261">
        <v>244.2251593684754</v>
      </c>
      <c r="T16" s="261">
        <v>234.79789971684599</v>
      </c>
      <c r="U16" s="261">
        <v>204.30065592178431</v>
      </c>
      <c r="V16" s="261">
        <v>193.5968704909117</v>
      </c>
      <c r="W16" s="261">
        <v>209.8458154681465</v>
      </c>
      <c r="X16" s="261">
        <v>202.75913946234019</v>
      </c>
      <c r="Y16" s="261">
        <v>194.34898147634721</v>
      </c>
      <c r="DA16" s="70" t="s">
        <v>3058</v>
      </c>
    </row>
    <row r="17" spans="1:105" ht="12" customHeight="1" x14ac:dyDescent="0.25">
      <c r="A17" s="46" t="s">
        <v>28</v>
      </c>
      <c r="B17" s="229">
        <v>1.793600713390302</v>
      </c>
      <c r="C17" s="229">
        <v>2.245195809123536</v>
      </c>
      <c r="D17" s="229">
        <v>2.9266665326432268</v>
      </c>
      <c r="E17" s="229">
        <v>3.4088665067979731</v>
      </c>
      <c r="F17" s="229">
        <v>2.554639833107434</v>
      </c>
      <c r="G17" s="229">
        <v>3.5802930989554209</v>
      </c>
      <c r="H17" s="229">
        <v>2.849081942174204</v>
      </c>
      <c r="I17" s="229">
        <v>9.0946099056312857</v>
      </c>
      <c r="J17" s="229">
        <v>10.6902646300609</v>
      </c>
      <c r="K17" s="229">
        <v>13.039952671604761</v>
      </c>
      <c r="L17" s="229">
        <v>13.56531848604666</v>
      </c>
      <c r="M17" s="229">
        <v>13.598305827508369</v>
      </c>
      <c r="N17" s="229">
        <v>13.246964206124121</v>
      </c>
      <c r="O17" s="229">
        <v>8.0071327916421762</v>
      </c>
      <c r="P17" s="229">
        <v>4.3894292205614223</v>
      </c>
      <c r="Q17" s="229">
        <v>2.8663593479840661</v>
      </c>
      <c r="R17" s="229">
        <v>6.5187675951183319</v>
      </c>
      <c r="S17" s="229">
        <v>6.9023459038929351</v>
      </c>
      <c r="T17" s="229">
        <v>6.5818528130248559</v>
      </c>
      <c r="U17" s="229">
        <v>7.6624661258919478</v>
      </c>
      <c r="V17" s="229">
        <v>2.2191588600076639</v>
      </c>
      <c r="W17" s="229">
        <v>2.2188830307134948</v>
      </c>
      <c r="X17" s="229">
        <v>1.9451724203777811E-2</v>
      </c>
      <c r="Y17" s="229">
        <v>0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0.48102706785294191</v>
      </c>
      <c r="C19" s="229">
        <v>0.9476388089891834</v>
      </c>
      <c r="D19" s="229">
        <v>0.45501438017925472</v>
      </c>
      <c r="E19" s="229">
        <v>0.4353406138339071</v>
      </c>
      <c r="F19" s="229">
        <v>0.43341592398221118</v>
      </c>
      <c r="G19" s="229">
        <v>0.42860854720779279</v>
      </c>
      <c r="H19" s="229">
        <v>0.36219632999753287</v>
      </c>
      <c r="I19" s="229">
        <v>0.43509154593699539</v>
      </c>
      <c r="J19" s="229">
        <v>0.42806110681366061</v>
      </c>
      <c r="K19" s="229">
        <v>0</v>
      </c>
      <c r="L19" s="229">
        <v>0.43489881011169262</v>
      </c>
      <c r="M19" s="229">
        <v>0.43667623043429732</v>
      </c>
      <c r="N19" s="229">
        <v>0.43494287161773892</v>
      </c>
      <c r="O19" s="229">
        <v>0</v>
      </c>
      <c r="P19" s="229">
        <v>0.36882087594571439</v>
      </c>
      <c r="Q19" s="229">
        <v>4.1230562458462554</v>
      </c>
      <c r="R19" s="229">
        <v>4.0127109317266996</v>
      </c>
      <c r="S19" s="229">
        <v>3.6226540352696772</v>
      </c>
      <c r="T19" s="229">
        <v>3.6001747229185508</v>
      </c>
      <c r="U19" s="229">
        <v>3.425674331404569</v>
      </c>
      <c r="V19" s="229">
        <v>3.2513889782144312</v>
      </c>
      <c r="W19" s="229">
        <v>3.211094846653773</v>
      </c>
      <c r="X19" s="229">
        <v>2.939665744908436</v>
      </c>
      <c r="Y19" s="229">
        <v>2.7846977771715751</v>
      </c>
      <c r="DA19" s="73" t="s">
        <v>3061</v>
      </c>
    </row>
    <row r="20" spans="1:105" ht="12" customHeight="1" x14ac:dyDescent="0.25">
      <c r="A20" s="46" t="s">
        <v>159</v>
      </c>
      <c r="B20" s="229">
        <v>75.416719347788103</v>
      </c>
      <c r="C20" s="229">
        <v>73.651041539752924</v>
      </c>
      <c r="D20" s="229">
        <v>68.295768204426977</v>
      </c>
      <c r="E20" s="229">
        <v>65.352761596349623</v>
      </c>
      <c r="F20" s="229">
        <v>69.919261970495214</v>
      </c>
      <c r="G20" s="229">
        <v>72.207877579528073</v>
      </c>
      <c r="H20" s="229">
        <v>74.326757792122294</v>
      </c>
      <c r="I20" s="229">
        <v>78.376325213792924</v>
      </c>
      <c r="J20" s="229">
        <v>78.238790825887435</v>
      </c>
      <c r="K20" s="229">
        <v>75.95421060761187</v>
      </c>
      <c r="L20" s="229">
        <v>60.413967644923012</v>
      </c>
      <c r="M20" s="229">
        <v>60.188014140658382</v>
      </c>
      <c r="N20" s="229">
        <v>51.507881452028137</v>
      </c>
      <c r="O20" s="229">
        <v>52.212765948486187</v>
      </c>
      <c r="P20" s="229">
        <v>54.348143056857808</v>
      </c>
      <c r="Q20" s="229">
        <v>47.917325461483493</v>
      </c>
      <c r="R20" s="229">
        <v>52.891770940348493</v>
      </c>
      <c r="S20" s="229">
        <v>48.045613833109087</v>
      </c>
      <c r="T20" s="229">
        <v>48.577755185508188</v>
      </c>
      <c r="U20" s="229">
        <v>46.884006078899233</v>
      </c>
      <c r="V20" s="229">
        <v>50.570809436546661</v>
      </c>
      <c r="W20" s="229">
        <v>49.697893089084367</v>
      </c>
      <c r="X20" s="229">
        <v>48.815913165738621</v>
      </c>
      <c r="Y20" s="229">
        <v>47.347299874564897</v>
      </c>
      <c r="DA20" s="73" t="s">
        <v>3062</v>
      </c>
    </row>
    <row r="21" spans="1:105" ht="12" customHeight="1" x14ac:dyDescent="0.25">
      <c r="A21" s="46" t="s">
        <v>32</v>
      </c>
      <c r="B21" s="229">
        <v>0.43638818510252958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3063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38.72763922489856</v>
      </c>
      <c r="I22" s="229">
        <v>0</v>
      </c>
      <c r="J22" s="229">
        <v>9.6818912545612257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6.8720905472747846</v>
      </c>
      <c r="R22" s="229">
        <v>7.5021544955528237</v>
      </c>
      <c r="S22" s="229">
        <v>7.0060495512862611</v>
      </c>
      <c r="T22" s="229">
        <v>7.0048516874953908</v>
      </c>
      <c r="U22" s="229">
        <v>6.8207588242118806</v>
      </c>
      <c r="V22" s="229">
        <v>6.7149613069738603</v>
      </c>
      <c r="W22" s="229">
        <v>6.5666546043241318</v>
      </c>
      <c r="X22" s="229">
        <v>5.9496048312693919</v>
      </c>
      <c r="Y22" s="229">
        <v>6.2344797936432217</v>
      </c>
      <c r="DA22" s="73" t="s">
        <v>3064</v>
      </c>
    </row>
    <row r="23" spans="1:105" ht="12" customHeight="1" x14ac:dyDescent="0.25">
      <c r="A23" s="46" t="s">
        <v>35</v>
      </c>
      <c r="B23" s="229">
        <v>83.750267103207761</v>
      </c>
      <c r="C23" s="229">
        <v>87.8015715644176</v>
      </c>
      <c r="D23" s="229">
        <v>95.320362832773469</v>
      </c>
      <c r="E23" s="229">
        <v>94.306301823689381</v>
      </c>
      <c r="F23" s="229">
        <v>97.407885033640426</v>
      </c>
      <c r="G23" s="229">
        <v>91.489429675735622</v>
      </c>
      <c r="H23" s="229">
        <v>82.638562115926419</v>
      </c>
      <c r="I23" s="229">
        <v>84.434090609040254</v>
      </c>
      <c r="J23" s="229">
        <v>72.682614105947835</v>
      </c>
      <c r="K23" s="229">
        <v>65.162049372593245</v>
      </c>
      <c r="L23" s="229">
        <v>60.147598274873118</v>
      </c>
      <c r="M23" s="229">
        <v>75.393087391185929</v>
      </c>
      <c r="N23" s="229">
        <v>72.579937225983812</v>
      </c>
      <c r="O23" s="229">
        <v>77.894882307808544</v>
      </c>
      <c r="P23" s="229">
        <v>67.415354071060463</v>
      </c>
      <c r="Q23" s="229">
        <v>60.374864469920688</v>
      </c>
      <c r="R23" s="229">
        <v>66.064687077634062</v>
      </c>
      <c r="S23" s="229">
        <v>67.763988335194696</v>
      </c>
      <c r="T23" s="229">
        <v>73.11286142758847</v>
      </c>
      <c r="U23" s="229">
        <v>63.540174541135578</v>
      </c>
      <c r="V23" s="229">
        <v>57.880196285243933</v>
      </c>
      <c r="W23" s="229">
        <v>60.923355290857899</v>
      </c>
      <c r="X23" s="229">
        <v>43.585481343529381</v>
      </c>
      <c r="Y23" s="229">
        <v>39.299698208721722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18.112161198238159</v>
      </c>
      <c r="C25" s="229">
        <v>19.510662524570371</v>
      </c>
      <c r="D25" s="229">
        <v>25.158605571964902</v>
      </c>
      <c r="E25" s="229">
        <v>31.669043467585809</v>
      </c>
      <c r="F25" s="229">
        <v>41.109763079147591</v>
      </c>
      <c r="G25" s="229">
        <v>44.788648102787171</v>
      </c>
      <c r="H25" s="229">
        <v>49.062153712293807</v>
      </c>
      <c r="I25" s="229">
        <v>46.766521333856801</v>
      </c>
      <c r="J25" s="229">
        <v>46.546282497254303</v>
      </c>
      <c r="K25" s="229">
        <v>45.409364894697177</v>
      </c>
      <c r="L25" s="229">
        <v>38.331632769767253</v>
      </c>
      <c r="M25" s="229">
        <v>41.344358084503568</v>
      </c>
      <c r="N25" s="229">
        <v>41.897983199554893</v>
      </c>
      <c r="O25" s="229">
        <v>41.07112030799194</v>
      </c>
      <c r="P25" s="229">
        <v>72.048130574348505</v>
      </c>
      <c r="Q25" s="229">
        <v>72.977438188954508</v>
      </c>
      <c r="R25" s="229">
        <v>68.973550438670884</v>
      </c>
      <c r="S25" s="229">
        <v>68.824855649050562</v>
      </c>
      <c r="T25" s="229">
        <v>51.3816276707878</v>
      </c>
      <c r="U25" s="229">
        <v>38.959785363963853</v>
      </c>
      <c r="V25" s="229">
        <v>34.891092871597174</v>
      </c>
      <c r="W25" s="229">
        <v>38.897277649522501</v>
      </c>
      <c r="X25" s="229">
        <v>47.552085341112253</v>
      </c>
      <c r="Y25" s="229">
        <v>45.93098393431486</v>
      </c>
      <c r="DA25" s="73" t="s">
        <v>3067</v>
      </c>
    </row>
    <row r="26" spans="1:105" ht="12" customHeight="1" x14ac:dyDescent="0.25">
      <c r="A26" s="46" t="s">
        <v>39</v>
      </c>
      <c r="B26" s="229">
        <v>48.459649393954983</v>
      </c>
      <c r="C26" s="229">
        <v>40.902968818470029</v>
      </c>
      <c r="D26" s="229">
        <v>12.05858213928907</v>
      </c>
      <c r="E26" s="229">
        <v>12.037952687993339</v>
      </c>
      <c r="F26" s="229">
        <v>9.8117529083645643</v>
      </c>
      <c r="G26" s="229">
        <v>8.6986530186013056</v>
      </c>
      <c r="H26" s="229">
        <v>9.3170913173517054</v>
      </c>
      <c r="I26" s="229">
        <v>8.5955799687929915</v>
      </c>
      <c r="J26" s="229">
        <v>101.86195866374921</v>
      </c>
      <c r="K26" s="229">
        <v>6.6579698873495969</v>
      </c>
      <c r="L26" s="229">
        <v>103.4310846022892</v>
      </c>
      <c r="M26" s="229">
        <v>22.995378632767231</v>
      </c>
      <c r="N26" s="229">
        <v>38.520314144305893</v>
      </c>
      <c r="O26" s="229">
        <v>33.83267324302161</v>
      </c>
      <c r="P26" s="229">
        <v>1.010026839978289</v>
      </c>
      <c r="Q26" s="229">
        <v>44.491654161124707</v>
      </c>
      <c r="R26" s="229">
        <v>44.076946659692211</v>
      </c>
      <c r="S26" s="229">
        <v>42.059652060672192</v>
      </c>
      <c r="T26" s="229">
        <v>44.538776209522723</v>
      </c>
      <c r="U26" s="229">
        <v>37.00779065627723</v>
      </c>
      <c r="V26" s="229">
        <v>38.069262752327951</v>
      </c>
      <c r="W26" s="229">
        <v>48.330656956990303</v>
      </c>
      <c r="X26" s="229">
        <v>53.896937311578327</v>
      </c>
      <c r="Y26" s="229">
        <v>52.751821887930937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550.8469704553396</v>
      </c>
      <c r="C27" s="261">
        <f t="shared" si="0"/>
        <v>564.33140522021813</v>
      </c>
      <c r="D27" s="261">
        <f t="shared" si="0"/>
        <v>549.04394924480312</v>
      </c>
      <c r="E27" s="261">
        <f t="shared" si="0"/>
        <v>558.43008002290605</v>
      </c>
      <c r="F27" s="261">
        <f t="shared" si="0"/>
        <v>565.41491691356737</v>
      </c>
      <c r="G27" s="261">
        <f t="shared" si="0"/>
        <v>557.84457297912513</v>
      </c>
      <c r="H27" s="261">
        <f t="shared" si="0"/>
        <v>567.87135036244933</v>
      </c>
      <c r="I27" s="261">
        <f t="shared" si="0"/>
        <v>552.20031868741762</v>
      </c>
      <c r="J27" s="261">
        <f t="shared" si="0"/>
        <v>574.63176324546407</v>
      </c>
      <c r="K27" s="261">
        <f t="shared" si="0"/>
        <v>511.22122096881384</v>
      </c>
      <c r="L27" s="261">
        <f t="shared" si="0"/>
        <v>513.15115097754449</v>
      </c>
      <c r="M27" s="261">
        <f t="shared" si="0"/>
        <v>514.35203821154141</v>
      </c>
      <c r="N27" s="261">
        <f t="shared" si="0"/>
        <v>485.8785476985214</v>
      </c>
      <c r="O27" s="261">
        <f t="shared" si="0"/>
        <v>480.05130776487823</v>
      </c>
      <c r="P27" s="261">
        <f t="shared" si="0"/>
        <v>449.14089207522437</v>
      </c>
      <c r="Q27" s="261">
        <f t="shared" si="0"/>
        <v>437.42740125774156</v>
      </c>
      <c r="R27" s="261">
        <f t="shared" si="0"/>
        <v>467.86445001735137</v>
      </c>
      <c r="S27" s="261">
        <f t="shared" si="0"/>
        <v>461.44757967000021</v>
      </c>
      <c r="T27" s="261">
        <f t="shared" si="0"/>
        <v>463.29570706624355</v>
      </c>
      <c r="U27" s="261">
        <f t="shared" si="0"/>
        <v>424.48433585771659</v>
      </c>
      <c r="V27" s="261">
        <f t="shared" si="0"/>
        <v>403.35860511033263</v>
      </c>
      <c r="W27" s="261">
        <f t="shared" si="0"/>
        <v>421.64863259200172</v>
      </c>
      <c r="X27" s="261">
        <f t="shared" si="0"/>
        <v>391.79642303859725</v>
      </c>
      <c r="Y27" s="261">
        <f t="shared" si="0"/>
        <v>379.62724043406905</v>
      </c>
      <c r="DA27" s="70"/>
    </row>
    <row r="28" spans="1:105" ht="12" customHeight="1" x14ac:dyDescent="0.25">
      <c r="A28" s="60" t="s">
        <v>3070</v>
      </c>
      <c r="B28" s="262">
        <v>539.16997607048472</v>
      </c>
      <c r="C28" s="262">
        <v>550.94496977899178</v>
      </c>
      <c r="D28" s="262">
        <v>535.54028958689662</v>
      </c>
      <c r="E28" s="262">
        <v>545.98767537989272</v>
      </c>
      <c r="F28" s="262">
        <v>552.1401341547047</v>
      </c>
      <c r="G28" s="262">
        <v>544.78582271536879</v>
      </c>
      <c r="H28" s="262">
        <v>554.69447241774628</v>
      </c>
      <c r="I28" s="262">
        <v>539.73976605528935</v>
      </c>
      <c r="J28" s="262">
        <v>562.15995765233583</v>
      </c>
      <c r="K28" s="262">
        <v>500.75841823439498</v>
      </c>
      <c r="L28" s="262">
        <v>502.45207036988461</v>
      </c>
      <c r="M28" s="262">
        <v>503.32304799577747</v>
      </c>
      <c r="N28" s="262">
        <v>474.53897056671588</v>
      </c>
      <c r="O28" s="262">
        <v>468.9532335457186</v>
      </c>
      <c r="P28" s="262">
        <v>438.00759133588951</v>
      </c>
      <c r="Q28" s="262">
        <v>426.27665341740862</v>
      </c>
      <c r="R28" s="262">
        <v>456.13424794178059</v>
      </c>
      <c r="S28" s="262">
        <v>449.73170542091799</v>
      </c>
      <c r="T28" s="262">
        <v>451.21211296240841</v>
      </c>
      <c r="U28" s="262">
        <v>412.43914588057601</v>
      </c>
      <c r="V28" s="262">
        <v>391.16903611761552</v>
      </c>
      <c r="W28" s="262">
        <v>409.33876788146682</v>
      </c>
      <c r="X28" s="262">
        <v>379.63735580070642</v>
      </c>
      <c r="Y28" s="262">
        <v>368.64291191634459</v>
      </c>
      <c r="DA28" s="72" t="s">
        <v>3071</v>
      </c>
    </row>
    <row r="29" spans="1:105" ht="12" customHeight="1" x14ac:dyDescent="0.25">
      <c r="A29" s="59" t="s">
        <v>28</v>
      </c>
      <c r="B29" s="230">
        <v>3.4342973271573678</v>
      </c>
      <c r="C29" s="230">
        <v>4.2901774903163794</v>
      </c>
      <c r="D29" s="230">
        <v>5.4574651069316404</v>
      </c>
      <c r="E29" s="230">
        <v>6.2211076401197154</v>
      </c>
      <c r="F29" s="230">
        <v>4.3977333008129378</v>
      </c>
      <c r="G29" s="230">
        <v>5.3841602316242891</v>
      </c>
      <c r="H29" s="230">
        <v>5.7685393861779017</v>
      </c>
      <c r="I29" s="230">
        <v>12.504431573794371</v>
      </c>
      <c r="J29" s="230">
        <v>15.889586041703909</v>
      </c>
      <c r="K29" s="230">
        <v>17.690239715666792</v>
      </c>
      <c r="L29" s="230">
        <v>19.2986570019421</v>
      </c>
      <c r="M29" s="230">
        <v>18.435252303377592</v>
      </c>
      <c r="N29" s="230">
        <v>19.318835634873029</v>
      </c>
      <c r="O29" s="230">
        <v>12.93958959087227</v>
      </c>
      <c r="P29" s="230">
        <v>9.513582688677225</v>
      </c>
      <c r="Q29" s="230">
        <v>8.7648248069819097</v>
      </c>
      <c r="R29" s="230">
        <v>13.218313895676321</v>
      </c>
      <c r="S29" s="230">
        <v>13.77146571542046</v>
      </c>
      <c r="T29" s="230">
        <v>11.1754627839781</v>
      </c>
      <c r="U29" s="230">
        <v>10.922245464030921</v>
      </c>
      <c r="V29" s="230">
        <v>5.143213833533375</v>
      </c>
      <c r="W29" s="230">
        <v>4.0479939594252139</v>
      </c>
      <c r="X29" s="230">
        <v>0.7142542087288769</v>
      </c>
      <c r="Y29" s="230">
        <v>0</v>
      </c>
      <c r="DA29" s="71" t="s">
        <v>3072</v>
      </c>
    </row>
    <row r="30" spans="1:105" ht="12" customHeight="1" x14ac:dyDescent="0.25">
      <c r="A30" s="59" t="s">
        <v>31</v>
      </c>
      <c r="B30" s="230">
        <v>0.45596106977014261</v>
      </c>
      <c r="C30" s="230">
        <v>0.9265852571318014</v>
      </c>
      <c r="D30" s="230">
        <v>0.48228538873635102</v>
      </c>
      <c r="E30" s="230">
        <v>0.50219484626950295</v>
      </c>
      <c r="F30" s="230">
        <v>0.50414259384696236</v>
      </c>
      <c r="G30" s="230">
        <v>0.50900756286596394</v>
      </c>
      <c r="H30" s="230">
        <v>0.57621539663975074</v>
      </c>
      <c r="I30" s="230">
        <v>0.50244689798582565</v>
      </c>
      <c r="J30" s="230">
        <v>0.50956156158056098</v>
      </c>
      <c r="K30" s="230">
        <v>0</v>
      </c>
      <c r="L30" s="230">
        <v>0.50264194278034158</v>
      </c>
      <c r="M30" s="230">
        <v>0.50084322901163725</v>
      </c>
      <c r="N30" s="230">
        <v>0.50259735342070189</v>
      </c>
      <c r="O30" s="230">
        <v>0</v>
      </c>
      <c r="P30" s="230">
        <v>0.56951148880927294</v>
      </c>
      <c r="Q30" s="230">
        <v>9.347419774310648</v>
      </c>
      <c r="R30" s="230">
        <v>8.7335917251964421</v>
      </c>
      <c r="S30" s="230">
        <v>7.8207454455410348</v>
      </c>
      <c r="T30" s="230">
        <v>7.2077794039126211</v>
      </c>
      <c r="U30" s="230">
        <v>6.4453650890523333</v>
      </c>
      <c r="V30" s="230">
        <v>6.109565093908607</v>
      </c>
      <c r="W30" s="230">
        <v>6.0927302086153343</v>
      </c>
      <c r="X30" s="230">
        <v>6.3264590673628103</v>
      </c>
      <c r="Y30" s="230">
        <v>5.9692410874576183</v>
      </c>
      <c r="DA30" s="71" t="s">
        <v>3073</v>
      </c>
    </row>
    <row r="31" spans="1:105" ht="12" customHeight="1" x14ac:dyDescent="0.25">
      <c r="A31" s="59" t="s">
        <v>159</v>
      </c>
      <c r="B31" s="230">
        <v>328.60776585148398</v>
      </c>
      <c r="C31" s="230">
        <v>322.96361920049031</v>
      </c>
      <c r="D31" s="230">
        <v>299.6152863839344</v>
      </c>
      <c r="E31" s="230">
        <v>286.76780059205618</v>
      </c>
      <c r="F31" s="230">
        <v>294.61601490525891</v>
      </c>
      <c r="G31" s="230">
        <v>304.23497770801919</v>
      </c>
      <c r="H31" s="230">
        <v>304.54685361951539</v>
      </c>
      <c r="I31" s="230">
        <v>305.08480013398292</v>
      </c>
      <c r="J31" s="230">
        <v>304.53279100944718</v>
      </c>
      <c r="K31" s="230">
        <v>296.91349151956251</v>
      </c>
      <c r="L31" s="230">
        <v>249.08925344560231</v>
      </c>
      <c r="M31" s="230">
        <v>265.12885103096221</v>
      </c>
      <c r="N31" s="230">
        <v>228.8357208947113</v>
      </c>
      <c r="O31" s="230">
        <v>231.67247297522661</v>
      </c>
      <c r="P31" s="230">
        <v>240.40034689753881</v>
      </c>
      <c r="Q31" s="230">
        <v>224.591844709518</v>
      </c>
      <c r="R31" s="230">
        <v>248.69572425856461</v>
      </c>
      <c r="S31" s="230">
        <v>227.7832618473893</v>
      </c>
      <c r="T31" s="230">
        <v>229.03127606293151</v>
      </c>
      <c r="U31" s="230">
        <v>222.69741052494729</v>
      </c>
      <c r="V31" s="230">
        <v>240.9509879253846</v>
      </c>
      <c r="W31" s="230">
        <v>236.8971188000219</v>
      </c>
      <c r="X31" s="230">
        <v>232.48332607625809</v>
      </c>
      <c r="Y31" s="230">
        <v>237.28940727161401</v>
      </c>
      <c r="DA31" s="71" t="s">
        <v>3074</v>
      </c>
    </row>
    <row r="32" spans="1:105" ht="12" customHeight="1" x14ac:dyDescent="0.25">
      <c r="A32" s="59" t="s">
        <v>32</v>
      </c>
      <c r="B32" s="230">
        <v>0.41364828927928587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3075</v>
      </c>
    </row>
    <row r="33" spans="1:105" ht="12" customHeight="1" x14ac:dyDescent="0.25">
      <c r="A33" s="59" t="s">
        <v>35</v>
      </c>
      <c r="B33" s="230">
        <v>206.258303532794</v>
      </c>
      <c r="C33" s="230">
        <v>222.76458783105329</v>
      </c>
      <c r="D33" s="230">
        <v>229.98525270729411</v>
      </c>
      <c r="E33" s="230">
        <v>252.49657230144729</v>
      </c>
      <c r="F33" s="230">
        <v>252.62224335478589</v>
      </c>
      <c r="G33" s="230">
        <v>234.65767721285931</v>
      </c>
      <c r="H33" s="230">
        <v>243.80286401541309</v>
      </c>
      <c r="I33" s="230">
        <v>221.64808744952629</v>
      </c>
      <c r="J33" s="230">
        <v>241.22801903960411</v>
      </c>
      <c r="K33" s="230">
        <v>186.1546869991657</v>
      </c>
      <c r="L33" s="230">
        <v>233.5615179795598</v>
      </c>
      <c r="M33" s="230">
        <v>219.25810143242609</v>
      </c>
      <c r="N33" s="230">
        <v>225.88181668371081</v>
      </c>
      <c r="O33" s="230">
        <v>224.34117097961979</v>
      </c>
      <c r="P33" s="230">
        <v>187.52415026086419</v>
      </c>
      <c r="Q33" s="230">
        <v>183.572564126598</v>
      </c>
      <c r="R33" s="230">
        <v>185.4866180623433</v>
      </c>
      <c r="S33" s="230">
        <v>200.35623241256729</v>
      </c>
      <c r="T33" s="230">
        <v>203.79759471158621</v>
      </c>
      <c r="U33" s="230">
        <v>172.3741248025454</v>
      </c>
      <c r="V33" s="230">
        <v>138.96526926478899</v>
      </c>
      <c r="W33" s="230">
        <v>162.30092491340429</v>
      </c>
      <c r="X33" s="230">
        <v>140.11331644835661</v>
      </c>
      <c r="Y33" s="230">
        <v>125.3842635572729</v>
      </c>
      <c r="DA33" s="71" t="s">
        <v>3076</v>
      </c>
    </row>
    <row r="34" spans="1:105" ht="12" customHeight="1" x14ac:dyDescent="0.25">
      <c r="A34" s="60" t="s">
        <v>3077</v>
      </c>
      <c r="B34" s="262">
        <v>11.67699438485487</v>
      </c>
      <c r="C34" s="262">
        <v>13.3864354412263</v>
      </c>
      <c r="D34" s="262">
        <v>13.503659657906461</v>
      </c>
      <c r="E34" s="262">
        <v>12.442404643013351</v>
      </c>
      <c r="F34" s="262">
        <v>13.274782758862679</v>
      </c>
      <c r="G34" s="262">
        <v>13.058750263756369</v>
      </c>
      <c r="H34" s="262">
        <v>13.176877944703049</v>
      </c>
      <c r="I34" s="262">
        <v>12.46055263212827</v>
      </c>
      <c r="J34" s="262">
        <v>12.471805593128209</v>
      </c>
      <c r="K34" s="262">
        <v>10.462802734418849</v>
      </c>
      <c r="L34" s="262">
        <v>10.699080607659891</v>
      </c>
      <c r="M34" s="262">
        <v>11.02899021576394</v>
      </c>
      <c r="N34" s="262">
        <v>11.33957713180555</v>
      </c>
      <c r="O34" s="262">
        <v>11.098074219159621</v>
      </c>
      <c r="P34" s="262">
        <v>11.13330073933488</v>
      </c>
      <c r="Q34" s="262">
        <v>11.150747840332929</v>
      </c>
      <c r="R34" s="262">
        <v>11.7302020755708</v>
      </c>
      <c r="S34" s="262">
        <v>11.7158742490822</v>
      </c>
      <c r="T34" s="262">
        <v>12.08359410383515</v>
      </c>
      <c r="U34" s="262">
        <v>12.0451899771406</v>
      </c>
      <c r="V34" s="262">
        <v>12.189568992717099</v>
      </c>
      <c r="W34" s="262">
        <v>12.30986471053488</v>
      </c>
      <c r="X34" s="262">
        <v>12.15906723789085</v>
      </c>
      <c r="Y34" s="262">
        <v>10.98432851772446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23.094883393451575</v>
      </c>
      <c r="C35" s="261">
        <f t="shared" si="1"/>
        <v>24.014474119529968</v>
      </c>
      <c r="D35" s="261">
        <f t="shared" si="1"/>
        <v>24.671437485300761</v>
      </c>
      <c r="E35" s="261">
        <f t="shared" si="1"/>
        <v>24.357436623268061</v>
      </c>
      <c r="F35" s="261">
        <f t="shared" si="1"/>
        <v>27.962900846225718</v>
      </c>
      <c r="G35" s="261">
        <f t="shared" si="1"/>
        <v>28.284562548798299</v>
      </c>
      <c r="H35" s="261">
        <f t="shared" si="1"/>
        <v>35.742883965714391</v>
      </c>
      <c r="I35" s="261">
        <f t="shared" si="1"/>
        <v>30.511498853011648</v>
      </c>
      <c r="J35" s="261">
        <f t="shared" si="1"/>
        <v>33.612529703702883</v>
      </c>
      <c r="K35" s="261">
        <f t="shared" si="1"/>
        <v>26.542598066602409</v>
      </c>
      <c r="L35" s="261">
        <f t="shared" si="1"/>
        <v>24.306406432905639</v>
      </c>
      <c r="M35" s="261">
        <f t="shared" si="1"/>
        <v>26.364132710290487</v>
      </c>
      <c r="N35" s="261">
        <f t="shared" si="1"/>
        <v>26.123424728619991</v>
      </c>
      <c r="O35" s="261">
        <f t="shared" si="1"/>
        <v>25.014613991005142</v>
      </c>
      <c r="P35" s="261">
        <f t="shared" si="1"/>
        <v>27.400413594521027</v>
      </c>
      <c r="Q35" s="261">
        <f t="shared" si="1"/>
        <v>28.918652519127964</v>
      </c>
      <c r="R35" s="261">
        <f t="shared" si="1"/>
        <v>30.643249614784036</v>
      </c>
      <c r="S35" s="261">
        <f t="shared" si="1"/>
        <v>30.07277242344572</v>
      </c>
      <c r="T35" s="261">
        <f t="shared" si="1"/>
        <v>28.202407807061867</v>
      </c>
      <c r="U35" s="261">
        <f t="shared" si="1"/>
        <v>23.781176968704081</v>
      </c>
      <c r="V35" s="261">
        <f t="shared" si="1"/>
        <v>21.328765667012142</v>
      </c>
      <c r="W35" s="261">
        <f t="shared" si="1"/>
        <v>23.586779095372219</v>
      </c>
      <c r="X35" s="261">
        <f t="shared" si="1"/>
        <v>21.623669630198631</v>
      </c>
      <c r="Y35" s="261">
        <f t="shared" si="1"/>
        <v>18.857924442736969</v>
      </c>
      <c r="DA35" s="70"/>
    </row>
    <row r="36" spans="1:105" ht="12" customHeight="1" x14ac:dyDescent="0.25">
      <c r="A36" s="60" t="s">
        <v>3080</v>
      </c>
      <c r="B36" s="262">
        <v>8.8198029171260739</v>
      </c>
      <c r="C36" s="262">
        <v>9.0660793709581604</v>
      </c>
      <c r="D36" s="262">
        <v>9.1768386114553913</v>
      </c>
      <c r="E36" s="262">
        <v>8.937699482425483</v>
      </c>
      <c r="F36" s="262">
        <v>10.28130376632835</v>
      </c>
      <c r="G36" s="262">
        <v>10.367843842297381</v>
      </c>
      <c r="H36" s="262">
        <v>12.360326815368049</v>
      </c>
      <c r="I36" s="262">
        <v>11.314449216097969</v>
      </c>
      <c r="J36" s="262">
        <v>12.43149748145083</v>
      </c>
      <c r="K36" s="262">
        <v>9.7679023191866818</v>
      </c>
      <c r="L36" s="262">
        <v>8.9838113676660871</v>
      </c>
      <c r="M36" s="262">
        <v>9.7818060653514056</v>
      </c>
      <c r="N36" s="262">
        <v>9.6613947280882471</v>
      </c>
      <c r="O36" s="262">
        <v>9.3266661469897159</v>
      </c>
      <c r="P36" s="262">
        <v>9.5104339770943795</v>
      </c>
      <c r="Q36" s="262">
        <v>10.181128440506789</v>
      </c>
      <c r="R36" s="262">
        <v>11.05516430874216</v>
      </c>
      <c r="S36" s="262">
        <v>10.82401424621802</v>
      </c>
      <c r="T36" s="262">
        <v>10.37576986041841</v>
      </c>
      <c r="U36" s="262">
        <v>8.8338203111418352</v>
      </c>
      <c r="V36" s="262">
        <v>7.8749478313249313</v>
      </c>
      <c r="W36" s="262">
        <v>8.6348826527330154</v>
      </c>
      <c r="X36" s="262">
        <v>7.4590755067862817</v>
      </c>
      <c r="Y36" s="262">
        <v>6.5431932998321241</v>
      </c>
      <c r="DA36" s="72" t="s">
        <v>3081</v>
      </c>
    </row>
    <row r="37" spans="1:105" ht="12" customHeight="1" x14ac:dyDescent="0.25">
      <c r="A37" s="59" t="s">
        <v>28</v>
      </c>
      <c r="B37" s="230">
        <v>0.23405977368211819</v>
      </c>
      <c r="C37" s="230">
        <v>0.29727264044988178</v>
      </c>
      <c r="D37" s="230">
        <v>0.34041553661818852</v>
      </c>
      <c r="E37" s="230">
        <v>0.45114370393553149</v>
      </c>
      <c r="F37" s="230">
        <v>0.35584319082558141</v>
      </c>
      <c r="G37" s="230">
        <v>0.55524478164412938</v>
      </c>
      <c r="H37" s="230">
        <v>0.55461007320265654</v>
      </c>
      <c r="I37" s="230">
        <v>1.4185852144361031</v>
      </c>
      <c r="J37" s="230">
        <v>1.8310403068989201</v>
      </c>
      <c r="K37" s="230">
        <v>2.170527395010454</v>
      </c>
      <c r="L37" s="230">
        <v>2.2577209463482659</v>
      </c>
      <c r="M37" s="230">
        <v>2.1853668343624308</v>
      </c>
      <c r="N37" s="230">
        <v>2.128520810026505</v>
      </c>
      <c r="O37" s="230">
        <v>1.2002490449772329</v>
      </c>
      <c r="P37" s="230">
        <v>0.7674258041590053</v>
      </c>
      <c r="Q37" s="230">
        <v>0.53750914248788351</v>
      </c>
      <c r="R37" s="230">
        <v>1.1845616213753789</v>
      </c>
      <c r="S37" s="230">
        <v>1.263101987551829</v>
      </c>
      <c r="T37" s="230">
        <v>1.080070590361045</v>
      </c>
      <c r="U37" s="230">
        <v>1.1705033168233661</v>
      </c>
      <c r="V37" s="230">
        <v>0.31215188983286268</v>
      </c>
      <c r="W37" s="230">
        <v>0.35158854289573188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6.6114355116670659E-2</v>
      </c>
      <c r="C38" s="230">
        <v>0.1343548622841112</v>
      </c>
      <c r="D38" s="230">
        <v>6.993138136677092E-2</v>
      </c>
      <c r="E38" s="230">
        <v>7.2818252709077921E-2</v>
      </c>
      <c r="F38" s="230">
        <v>7.3100676107809515E-2</v>
      </c>
      <c r="G38" s="230">
        <v>7.3806096615564781E-2</v>
      </c>
      <c r="H38" s="230">
        <v>8.3551232512763834E-2</v>
      </c>
      <c r="I38" s="230">
        <v>7.2854800207944714E-2</v>
      </c>
      <c r="J38" s="230">
        <v>7.3886426429181348E-2</v>
      </c>
      <c r="K38" s="230">
        <v>0</v>
      </c>
      <c r="L38" s="230">
        <v>7.2883081703149513E-2</v>
      </c>
      <c r="M38" s="230">
        <v>7.2622268206687393E-2</v>
      </c>
      <c r="N38" s="230">
        <v>7.287661624600178E-2</v>
      </c>
      <c r="O38" s="230">
        <v>0</v>
      </c>
      <c r="P38" s="230">
        <v>8.2579165877344554E-2</v>
      </c>
      <c r="Q38" s="230">
        <v>0.67200730432777578</v>
      </c>
      <c r="R38" s="230">
        <v>0.58477795953330702</v>
      </c>
      <c r="S38" s="230">
        <v>0.53866501129565281</v>
      </c>
      <c r="T38" s="230">
        <v>0.4840660079176482</v>
      </c>
      <c r="U38" s="230">
        <v>0.43304906193408133</v>
      </c>
      <c r="V38" s="230">
        <v>0.40752365013981051</v>
      </c>
      <c r="W38" s="230">
        <v>0.43508326153993609</v>
      </c>
      <c r="X38" s="230">
        <v>0.50935585836352604</v>
      </c>
      <c r="Y38" s="230">
        <v>0.46780710559062871</v>
      </c>
      <c r="DA38" s="71" t="s">
        <v>3083</v>
      </c>
    </row>
    <row r="39" spans="1:105" ht="12" customHeight="1" x14ac:dyDescent="0.25">
      <c r="A39" s="59" t="s">
        <v>159</v>
      </c>
      <c r="B39" s="230">
        <v>0.2479719311401444</v>
      </c>
      <c r="C39" s="230">
        <v>6.3112985088769197E-2</v>
      </c>
      <c r="D39" s="230">
        <v>6.5684467997174215E-2</v>
      </c>
      <c r="E39" s="230">
        <v>6.829472360074211E-2</v>
      </c>
      <c r="F39" s="230">
        <v>0.70696011405289538</v>
      </c>
      <c r="G39" s="230">
        <v>0.75805520111515079</v>
      </c>
      <c r="H39" s="230">
        <v>1.9130673181122919</v>
      </c>
      <c r="I39" s="230">
        <v>2.1038974264829782</v>
      </c>
      <c r="J39" s="230">
        <v>2.1950021886245712</v>
      </c>
      <c r="K39" s="230">
        <v>2.09513629438363</v>
      </c>
      <c r="L39" s="230">
        <v>0.93138807276547164</v>
      </c>
      <c r="M39" s="230">
        <v>5.6510186305152907E-2</v>
      </c>
      <c r="N39" s="230">
        <v>0</v>
      </c>
      <c r="O39" s="230">
        <v>0</v>
      </c>
      <c r="P39" s="230">
        <v>7.7220006911522171E-2</v>
      </c>
      <c r="Q39" s="230">
        <v>7.9541480552730776E-2</v>
      </c>
      <c r="R39" s="230">
        <v>6.8442474708645298E-2</v>
      </c>
      <c r="S39" s="230">
        <v>2.1033796914012529E-3</v>
      </c>
      <c r="T39" s="230">
        <v>1.3171657731010659E-3</v>
      </c>
      <c r="U39" s="230">
        <v>1.3982519165729381E-3</v>
      </c>
      <c r="V39" s="230">
        <v>1.4508956346774699E-2</v>
      </c>
      <c r="W39" s="230">
        <v>1.6740235679672161E-2</v>
      </c>
      <c r="X39" s="230">
        <v>9.9437173723309642E-3</v>
      </c>
      <c r="Y39" s="230">
        <v>4.9824493253617869E-3</v>
      </c>
      <c r="DA39" s="71" t="s">
        <v>3084</v>
      </c>
    </row>
    <row r="40" spans="1:105" ht="12" customHeight="1" x14ac:dyDescent="0.25">
      <c r="A40" s="59" t="s">
        <v>32</v>
      </c>
      <c r="B40" s="230">
        <v>5.9979001945496449E-2</v>
      </c>
      <c r="C40" s="230">
        <v>0</v>
      </c>
      <c r="D40" s="230">
        <v>0</v>
      </c>
      <c r="E40" s="230">
        <v>0</v>
      </c>
      <c r="F40" s="230">
        <v>0</v>
      </c>
      <c r="G40" s="230">
        <v>0</v>
      </c>
      <c r="H40" s="230">
        <v>0</v>
      </c>
      <c r="I40" s="230">
        <v>0</v>
      </c>
      <c r="J40" s="230">
        <v>0</v>
      </c>
      <c r="K40" s="230">
        <v>0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3085</v>
      </c>
    </row>
    <row r="41" spans="1:105" ht="12" customHeight="1" x14ac:dyDescent="0.25">
      <c r="A41" s="59" t="s">
        <v>35</v>
      </c>
      <c r="B41" s="230">
        <v>8.2116778552416445</v>
      </c>
      <c r="C41" s="230">
        <v>8.5713388831353985</v>
      </c>
      <c r="D41" s="230">
        <v>8.7008072254732571</v>
      </c>
      <c r="E41" s="230">
        <v>8.3454428021801323</v>
      </c>
      <c r="F41" s="230">
        <v>9.1453997853420681</v>
      </c>
      <c r="G41" s="230">
        <v>8.9807377629225371</v>
      </c>
      <c r="H41" s="230">
        <v>9.8090981915403415</v>
      </c>
      <c r="I41" s="230">
        <v>7.719111774970945</v>
      </c>
      <c r="J41" s="230">
        <v>8.3315685594981606</v>
      </c>
      <c r="K41" s="230">
        <v>5.5022386297925978</v>
      </c>
      <c r="L41" s="230">
        <v>5.7218192668492014</v>
      </c>
      <c r="M41" s="230">
        <v>7.4673067764771339</v>
      </c>
      <c r="N41" s="230">
        <v>7.4599973018157399</v>
      </c>
      <c r="O41" s="230">
        <v>8.126417102012482</v>
      </c>
      <c r="P41" s="230">
        <v>8.5832090001465069</v>
      </c>
      <c r="Q41" s="230">
        <v>8.8920705131383961</v>
      </c>
      <c r="R41" s="230">
        <v>9.2173822531248284</v>
      </c>
      <c r="S41" s="230">
        <v>9.0201438676791366</v>
      </c>
      <c r="T41" s="230">
        <v>8.8103160963666163</v>
      </c>
      <c r="U41" s="230">
        <v>7.2288696804678159</v>
      </c>
      <c r="V41" s="230">
        <v>7.1407633350054844</v>
      </c>
      <c r="W41" s="230">
        <v>7.8314706126176752</v>
      </c>
      <c r="X41" s="230">
        <v>6.9397759310504243</v>
      </c>
      <c r="Y41" s="230">
        <v>6.0704037449161339</v>
      </c>
      <c r="DA41" s="71" t="s">
        <v>3086</v>
      </c>
    </row>
    <row r="42" spans="1:105" ht="12" customHeight="1" x14ac:dyDescent="0.25">
      <c r="A42" s="60" t="s">
        <v>3087</v>
      </c>
      <c r="B42" s="262">
        <v>13.06567748646553</v>
      </c>
      <c r="C42" s="262">
        <v>13.561942506444799</v>
      </c>
      <c r="D42" s="262">
        <v>14.096005552133629</v>
      </c>
      <c r="E42" s="262">
        <v>14.13105951710191</v>
      </c>
      <c r="F42" s="262">
        <v>16.306708865586589</v>
      </c>
      <c r="G42" s="262">
        <v>16.56420528632615</v>
      </c>
      <c r="H42" s="262">
        <v>22.0178090775021</v>
      </c>
      <c r="I42" s="262">
        <v>17.906492400014681</v>
      </c>
      <c r="J42" s="262">
        <v>19.889309500106631</v>
      </c>
      <c r="K42" s="262">
        <v>15.69104832135092</v>
      </c>
      <c r="L42" s="262">
        <v>14.21447600230335</v>
      </c>
      <c r="M42" s="262">
        <v>15.440038372592101</v>
      </c>
      <c r="N42" s="262">
        <v>15.287573797594741</v>
      </c>
      <c r="O42" s="262">
        <v>14.538504442745319</v>
      </c>
      <c r="P42" s="262">
        <v>16.73688775513839</v>
      </c>
      <c r="Q42" s="262">
        <v>17.582625195158119</v>
      </c>
      <c r="R42" s="262">
        <v>18.373171519643471</v>
      </c>
      <c r="S42" s="262">
        <v>18.035328344287041</v>
      </c>
      <c r="T42" s="262">
        <v>16.575122843031959</v>
      </c>
      <c r="U42" s="262">
        <v>13.699819124215541</v>
      </c>
      <c r="V42" s="262">
        <v>12.191326761441511</v>
      </c>
      <c r="W42" s="262">
        <v>13.67694616904809</v>
      </c>
      <c r="X42" s="262">
        <v>12.90526215948794</v>
      </c>
      <c r="Y42" s="262">
        <v>11.17706854642624</v>
      </c>
      <c r="DA42" s="72" t="s">
        <v>3088</v>
      </c>
    </row>
    <row r="43" spans="1:105" ht="12" customHeight="1" x14ac:dyDescent="0.25">
      <c r="A43" s="64" t="s">
        <v>28</v>
      </c>
      <c r="B43" s="229">
        <v>0.25137421518739173</v>
      </c>
      <c r="C43" s="229">
        <v>0.30950280449753398</v>
      </c>
      <c r="D43" s="229">
        <v>0.32695093690365512</v>
      </c>
      <c r="E43" s="229">
        <v>0.39812919910934003</v>
      </c>
      <c r="F43" s="229">
        <v>0.31143134939849998</v>
      </c>
      <c r="G43" s="229">
        <v>0.47596308794615139</v>
      </c>
      <c r="H43" s="229">
        <v>0.35489439122019217</v>
      </c>
      <c r="I43" s="229">
        <v>1.25054147543134</v>
      </c>
      <c r="J43" s="229">
        <v>1.5658826438090221</v>
      </c>
      <c r="K43" s="229">
        <v>1.8329194450189099</v>
      </c>
      <c r="L43" s="229">
        <v>1.9886206826357771</v>
      </c>
      <c r="M43" s="229">
        <v>1.9396987649280311</v>
      </c>
      <c r="N43" s="229">
        <v>1.875176346972999</v>
      </c>
      <c r="O43" s="229">
        <v>1.1050571465577801</v>
      </c>
      <c r="P43" s="229">
        <v>0.5059430086085247</v>
      </c>
      <c r="Q43" s="229">
        <v>0.37257919155392738</v>
      </c>
      <c r="R43" s="229">
        <v>0.9104602059505611</v>
      </c>
      <c r="S43" s="229">
        <v>0.96375128806603094</v>
      </c>
      <c r="T43" s="229">
        <v>0.92636650620682026</v>
      </c>
      <c r="U43" s="229">
        <v>1.092512415759441</v>
      </c>
      <c r="V43" s="229">
        <v>0.29270561244397592</v>
      </c>
      <c r="W43" s="229">
        <v>0.30853664030996841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7.1005127744184007E-2</v>
      </c>
      <c r="C45" s="229">
        <v>0.1398823874672146</v>
      </c>
      <c r="D45" s="229">
        <v>6.7165355858822245E-2</v>
      </c>
      <c r="E45" s="229">
        <v>6.426128166857796E-2</v>
      </c>
      <c r="F45" s="229">
        <v>6.3977175309662224E-2</v>
      </c>
      <c r="G45" s="229">
        <v>6.3267551205751407E-2</v>
      </c>
      <c r="H45" s="229">
        <v>5.3464344105915919E-2</v>
      </c>
      <c r="I45" s="229">
        <v>6.4224516382341279E-2</v>
      </c>
      <c r="J45" s="229">
        <v>6.3186742707196E-2</v>
      </c>
      <c r="K45" s="229">
        <v>0</v>
      </c>
      <c r="L45" s="229">
        <v>6.4196066357776999E-2</v>
      </c>
      <c r="M45" s="229">
        <v>6.4458434040379528E-2</v>
      </c>
      <c r="N45" s="229">
        <v>6.4202570342842463E-2</v>
      </c>
      <c r="O45" s="229">
        <v>0</v>
      </c>
      <c r="P45" s="229">
        <v>5.4442203280031368E-2</v>
      </c>
      <c r="Q45" s="229">
        <v>0.4658077758564278</v>
      </c>
      <c r="R45" s="229">
        <v>0.44946337266427822</v>
      </c>
      <c r="S45" s="229">
        <v>0.4110033105707443</v>
      </c>
      <c r="T45" s="229">
        <v>0.41517891564685272</v>
      </c>
      <c r="U45" s="229">
        <v>0.40419490487215581</v>
      </c>
      <c r="V45" s="229">
        <v>0.38213595203106732</v>
      </c>
      <c r="W45" s="229">
        <v>0.38180745784553483</v>
      </c>
      <c r="X45" s="229">
        <v>0.34971333725562542</v>
      </c>
      <c r="Y45" s="229">
        <v>0.33219508786089208</v>
      </c>
      <c r="DA45" s="73" t="s">
        <v>3091</v>
      </c>
    </row>
    <row r="46" spans="1:105" ht="12" customHeight="1" x14ac:dyDescent="0.25">
      <c r="A46" s="64" t="s">
        <v>159</v>
      </c>
      <c r="B46" s="229">
        <v>0.26631551675134307</v>
      </c>
      <c r="C46" s="229">
        <v>6.5709531343427982E-2</v>
      </c>
      <c r="D46" s="229">
        <v>6.3086422450163882E-2</v>
      </c>
      <c r="E46" s="229">
        <v>6.0269318563831019E-2</v>
      </c>
      <c r="F46" s="229">
        <v>0.61872630407680906</v>
      </c>
      <c r="G46" s="229">
        <v>0.64981483173606502</v>
      </c>
      <c r="H46" s="229">
        <v>1.224169725775287</v>
      </c>
      <c r="I46" s="229">
        <v>1.854672504052614</v>
      </c>
      <c r="J46" s="229">
        <v>1.8771382679779389</v>
      </c>
      <c r="K46" s="229">
        <v>1.7692548192519471</v>
      </c>
      <c r="L46" s="229">
        <v>0.8203748953374792</v>
      </c>
      <c r="M46" s="229">
        <v>5.0157592244204151E-2</v>
      </c>
      <c r="N46" s="229">
        <v>0</v>
      </c>
      <c r="O46" s="229">
        <v>0</v>
      </c>
      <c r="P46" s="229">
        <v>5.0909055194463822E-2</v>
      </c>
      <c r="Q46" s="229">
        <v>5.5134877115149583E-2</v>
      </c>
      <c r="R46" s="229">
        <v>5.2605241039843167E-2</v>
      </c>
      <c r="S46" s="229">
        <v>1.60488615080792E-3</v>
      </c>
      <c r="T46" s="229">
        <v>1.129720840667424E-3</v>
      </c>
      <c r="U46" s="229">
        <v>1.305086074733346E-3</v>
      </c>
      <c r="V46" s="229">
        <v>1.36050848696752E-2</v>
      </c>
      <c r="W46" s="229">
        <v>1.469039927201167E-2</v>
      </c>
      <c r="X46" s="229">
        <v>6.8271534132876323E-3</v>
      </c>
      <c r="Y46" s="229">
        <v>3.538093311582564E-3</v>
      </c>
      <c r="DA46" s="73" t="s">
        <v>3092</v>
      </c>
    </row>
    <row r="47" spans="1:105" ht="12" customHeight="1" x14ac:dyDescent="0.25">
      <c r="A47" s="64" t="s">
        <v>32</v>
      </c>
      <c r="B47" s="229">
        <v>6.4415915236459453E-2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3093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5.7166449752371786</v>
      </c>
      <c r="I48" s="229">
        <v>0</v>
      </c>
      <c r="J48" s="229">
        <v>1.429158505370403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2.366011382979536E-3</v>
      </c>
      <c r="R48" s="229">
        <v>2.234566306147268E-3</v>
      </c>
      <c r="S48" s="229">
        <v>1.314450768322152E-4</v>
      </c>
      <c r="T48" s="229">
        <v>5.2578030732861308E-4</v>
      </c>
      <c r="U48" s="229">
        <v>5.2578030733184129E-4</v>
      </c>
      <c r="V48" s="229">
        <v>0</v>
      </c>
      <c r="W48" s="229">
        <v>1.423988332359846E-3</v>
      </c>
      <c r="X48" s="229">
        <v>8.763005122217582E-5</v>
      </c>
      <c r="Y48" s="229">
        <v>0</v>
      </c>
      <c r="DA48" s="73" t="s">
        <v>3094</v>
      </c>
    </row>
    <row r="49" spans="1:105" ht="12" customHeight="1" x14ac:dyDescent="0.25">
      <c r="A49" s="64" t="s">
        <v>35</v>
      </c>
      <c r="B49" s="229">
        <v>8.8191321548336354</v>
      </c>
      <c r="C49" s="229">
        <v>8.923974364456928</v>
      </c>
      <c r="D49" s="229">
        <v>8.3566605168707166</v>
      </c>
      <c r="E49" s="229">
        <v>7.3647585681913439</v>
      </c>
      <c r="F49" s="229">
        <v>8.0039867822955646</v>
      </c>
      <c r="G49" s="229">
        <v>7.6984058544738563</v>
      </c>
      <c r="H49" s="229">
        <v>6.2768314159951366</v>
      </c>
      <c r="I49" s="229">
        <v>6.8047159450542756</v>
      </c>
      <c r="J49" s="229">
        <v>7.1250526566061598</v>
      </c>
      <c r="K49" s="229">
        <v>4.6464099918132957</v>
      </c>
      <c r="L49" s="229">
        <v>5.0398292821636446</v>
      </c>
      <c r="M49" s="229">
        <v>6.6278692912886346</v>
      </c>
      <c r="N49" s="229">
        <v>6.5720806782589438</v>
      </c>
      <c r="O49" s="229">
        <v>7.4819099686587087</v>
      </c>
      <c r="P49" s="229">
        <v>5.6586767887076812</v>
      </c>
      <c r="Q49" s="229">
        <v>6.1636169157816738</v>
      </c>
      <c r="R49" s="229">
        <v>7.084527805958432</v>
      </c>
      <c r="S49" s="229">
        <v>6.8824017036549652</v>
      </c>
      <c r="T49" s="229">
        <v>7.5565262248651823</v>
      </c>
      <c r="U49" s="229">
        <v>6.7472084566590436</v>
      </c>
      <c r="V49" s="229">
        <v>6.6959117447900276</v>
      </c>
      <c r="W49" s="229">
        <v>6.8725095863544396</v>
      </c>
      <c r="X49" s="229">
        <v>4.7647085250991896</v>
      </c>
      <c r="Y49" s="229">
        <v>4.3106619828860939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2.458504902064544</v>
      </c>
      <c r="C51" s="229">
        <v>2.668455551033583</v>
      </c>
      <c r="D51" s="229">
        <v>3.502156904602264</v>
      </c>
      <c r="E51" s="229">
        <v>4.4667008784015296</v>
      </c>
      <c r="F51" s="229">
        <v>5.8602596754314717</v>
      </c>
      <c r="G51" s="229">
        <v>6.3927327279285562</v>
      </c>
      <c r="H51" s="229">
        <v>7.0164943862737621</v>
      </c>
      <c r="I51" s="229">
        <v>6.6635314937039238</v>
      </c>
      <c r="J51" s="229">
        <v>6.6239774793411668</v>
      </c>
      <c r="K51" s="229">
        <v>6.4596711333049459</v>
      </c>
      <c r="L51" s="229">
        <v>5.4008153168692701</v>
      </c>
      <c r="M51" s="229">
        <v>5.8419997635069318</v>
      </c>
      <c r="N51" s="229">
        <v>5.8602596754352509</v>
      </c>
      <c r="O51" s="229">
        <v>5.7628917347621478</v>
      </c>
      <c r="P51" s="229">
        <v>10.31782512095103</v>
      </c>
      <c r="Q51" s="229">
        <v>10.377413555799469</v>
      </c>
      <c r="R51" s="229">
        <v>9.7208125357531259</v>
      </c>
      <c r="S51" s="229">
        <v>9.591689655279982</v>
      </c>
      <c r="T51" s="229">
        <v>7.1118577895164572</v>
      </c>
      <c r="U51" s="229">
        <v>5.1895064021472868</v>
      </c>
      <c r="V51" s="229">
        <v>4.5547909874020656</v>
      </c>
      <c r="W51" s="229">
        <v>5.1060168708555036</v>
      </c>
      <c r="X51" s="229">
        <v>6.4170610209487151</v>
      </c>
      <c r="Y51" s="229">
        <v>5.3260887907531052</v>
      </c>
      <c r="DA51" s="73" t="s">
        <v>3097</v>
      </c>
    </row>
    <row r="52" spans="1:105" ht="12" customHeight="1" x14ac:dyDescent="0.25">
      <c r="A52" s="64" t="s">
        <v>39</v>
      </c>
      <c r="B52" s="229">
        <v>1.1349296546479719</v>
      </c>
      <c r="C52" s="229">
        <v>1.4544178676461119</v>
      </c>
      <c r="D52" s="229">
        <v>1.7799854154480079</v>
      </c>
      <c r="E52" s="229">
        <v>1.776940271167285</v>
      </c>
      <c r="F52" s="229">
        <v>1.44832757907458</v>
      </c>
      <c r="G52" s="229">
        <v>1.284021233035775</v>
      </c>
      <c r="H52" s="229">
        <v>1.3753098388946301</v>
      </c>
      <c r="I52" s="229">
        <v>1.268806465390184</v>
      </c>
      <c r="J52" s="229">
        <v>1.204913204294747</v>
      </c>
      <c r="K52" s="229">
        <v>0.98279293196181661</v>
      </c>
      <c r="L52" s="229">
        <v>0.90063975893940063</v>
      </c>
      <c r="M52" s="229">
        <v>0.91585452658391309</v>
      </c>
      <c r="N52" s="229">
        <v>0.91585452658470401</v>
      </c>
      <c r="O52" s="229">
        <v>0.18864559276668569</v>
      </c>
      <c r="P52" s="229">
        <v>0.1490915783966611</v>
      </c>
      <c r="Q52" s="229">
        <v>0.14570686766848981</v>
      </c>
      <c r="R52" s="229">
        <v>0.15306779197108791</v>
      </c>
      <c r="S52" s="229">
        <v>0.1847460554876785</v>
      </c>
      <c r="T52" s="229">
        <v>0.56353790564864914</v>
      </c>
      <c r="U52" s="229">
        <v>0.26456607839554092</v>
      </c>
      <c r="V52" s="229">
        <v>0.25217737990469519</v>
      </c>
      <c r="W52" s="229">
        <v>0.99196122607827142</v>
      </c>
      <c r="X52" s="229">
        <v>1.3668644927199021</v>
      </c>
      <c r="Y52" s="229">
        <v>1.2045845916145701</v>
      </c>
      <c r="DA52" s="73" t="s">
        <v>3098</v>
      </c>
    </row>
    <row r="53" spans="1:105" ht="12" customHeight="1" x14ac:dyDescent="0.25">
      <c r="A53" s="60" t="s">
        <v>3099</v>
      </c>
      <c r="B53" s="262">
        <v>1.209402989859969</v>
      </c>
      <c r="C53" s="262">
        <v>1.38645224212701</v>
      </c>
      <c r="D53" s="262">
        <v>1.3985933217117399</v>
      </c>
      <c r="E53" s="262">
        <v>1.288677623740669</v>
      </c>
      <c r="F53" s="262">
        <v>1.3748882143107779</v>
      </c>
      <c r="G53" s="262">
        <v>1.3525134201747671</v>
      </c>
      <c r="H53" s="262">
        <v>1.3647480728442449</v>
      </c>
      <c r="I53" s="262">
        <v>1.290557236898999</v>
      </c>
      <c r="J53" s="262">
        <v>1.2917227221454231</v>
      </c>
      <c r="K53" s="262">
        <v>1.083647426064809</v>
      </c>
      <c r="L53" s="262">
        <v>1.108119062936203</v>
      </c>
      <c r="M53" s="262">
        <v>1.14228827234698</v>
      </c>
      <c r="N53" s="262">
        <v>1.174456202937004</v>
      </c>
      <c r="O53" s="262">
        <v>1.149443401270104</v>
      </c>
      <c r="P53" s="262">
        <v>1.153091862288256</v>
      </c>
      <c r="Q53" s="262">
        <v>1.154898883463054</v>
      </c>
      <c r="R53" s="262">
        <v>1.2149137863984041</v>
      </c>
      <c r="S53" s="262">
        <v>1.213429832940657</v>
      </c>
      <c r="T53" s="262">
        <v>1.2515151036114971</v>
      </c>
      <c r="U53" s="262">
        <v>1.2475375333467049</v>
      </c>
      <c r="V53" s="262">
        <v>1.2624910742457001</v>
      </c>
      <c r="W53" s="262">
        <v>1.2749502735911129</v>
      </c>
      <c r="X53" s="262">
        <v>1.25933196392441</v>
      </c>
      <c r="Y53" s="262">
        <v>1.1376625964786049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12.157304035954187</v>
      </c>
      <c r="C54" s="261">
        <f t="shared" si="2"/>
        <v>13.42620323488017</v>
      </c>
      <c r="D54" s="261">
        <f t="shared" si="2"/>
        <v>13.587265616921741</v>
      </c>
      <c r="E54" s="261">
        <f t="shared" si="2"/>
        <v>12.790959202605013</v>
      </c>
      <c r="F54" s="261">
        <f t="shared" si="2"/>
        <v>14.025858199929528</v>
      </c>
      <c r="G54" s="261">
        <f t="shared" si="2"/>
        <v>13.932891205253759</v>
      </c>
      <c r="H54" s="261">
        <f t="shared" si="2"/>
        <v>15.184244809151876</v>
      </c>
      <c r="I54" s="261">
        <f t="shared" si="2"/>
        <v>13.982393014773109</v>
      </c>
      <c r="J54" s="261">
        <f t="shared" si="2"/>
        <v>14.565392718501737</v>
      </c>
      <c r="K54" s="261">
        <f t="shared" si="2"/>
        <v>11.873831300846035</v>
      </c>
      <c r="L54" s="261">
        <f t="shared" si="2"/>
        <v>11.627863041987199</v>
      </c>
      <c r="M54" s="261">
        <f t="shared" si="2"/>
        <v>12.258480716222799</v>
      </c>
      <c r="N54" s="261">
        <f t="shared" si="2"/>
        <v>12.408082391921331</v>
      </c>
      <c r="O54" s="261">
        <f t="shared" si="2"/>
        <v>12.073067863204972</v>
      </c>
      <c r="P54" s="261">
        <f t="shared" si="2"/>
        <v>12.335212959077802</v>
      </c>
      <c r="Q54" s="261">
        <f t="shared" si="2"/>
        <v>12.666480691668703</v>
      </c>
      <c r="R54" s="261">
        <f t="shared" si="2"/>
        <v>13.443837118819953</v>
      </c>
      <c r="S54" s="261">
        <f t="shared" si="2"/>
        <v>13.319378273186466</v>
      </c>
      <c r="T54" s="261">
        <f t="shared" si="2"/>
        <v>13.283772846278367</v>
      </c>
      <c r="U54" s="261">
        <f t="shared" si="2"/>
        <v>12.444512025670559</v>
      </c>
      <c r="V54" s="261">
        <f t="shared" si="2"/>
        <v>12.063730629102759</v>
      </c>
      <c r="W54" s="261">
        <f t="shared" si="2"/>
        <v>12.54927349629253</v>
      </c>
      <c r="X54" s="261">
        <f t="shared" si="2"/>
        <v>11.937283334256456</v>
      </c>
      <c r="Y54" s="261">
        <f t="shared" si="2"/>
        <v>10.672063365495308</v>
      </c>
      <c r="DA54" s="70"/>
    </row>
    <row r="55" spans="1:105" ht="12" customHeight="1" x14ac:dyDescent="0.25">
      <c r="A55" s="60" t="s">
        <v>3102</v>
      </c>
      <c r="B55" s="262">
        <v>3.4174458010680779</v>
      </c>
      <c r="C55" s="262">
        <v>3.5134511736057612</v>
      </c>
      <c r="D55" s="262">
        <v>3.5564628912997138</v>
      </c>
      <c r="E55" s="262">
        <v>3.4624957336901119</v>
      </c>
      <c r="F55" s="262">
        <v>3.980772622331008</v>
      </c>
      <c r="G55" s="262">
        <v>4.0119401565095556</v>
      </c>
      <c r="H55" s="262">
        <v>4.7745207499061868</v>
      </c>
      <c r="I55" s="262">
        <v>4.3578289887677659</v>
      </c>
      <c r="J55" s="262">
        <v>4.7841760491848291</v>
      </c>
      <c r="K55" s="262">
        <v>3.7430231709368762</v>
      </c>
      <c r="L55" s="262">
        <v>3.451188976712114</v>
      </c>
      <c r="M55" s="262">
        <v>3.7704470918838311</v>
      </c>
      <c r="N55" s="262">
        <v>3.725201005239879</v>
      </c>
      <c r="O55" s="262">
        <v>3.606969726450993</v>
      </c>
      <c r="P55" s="262">
        <v>3.6803187384975762</v>
      </c>
      <c r="Q55" s="262">
        <v>3.936367462047377</v>
      </c>
      <c r="R55" s="262">
        <v>4.269323879188053</v>
      </c>
      <c r="S55" s="262">
        <v>4.1798004723730733</v>
      </c>
      <c r="T55" s="262">
        <v>4.0097827201909411</v>
      </c>
      <c r="U55" s="262">
        <v>3.4123570030732848</v>
      </c>
      <c r="V55" s="262">
        <v>3.0491582774372481</v>
      </c>
      <c r="W55" s="262">
        <v>3.3430196786606481</v>
      </c>
      <c r="X55" s="262">
        <v>2.889259854579175</v>
      </c>
      <c r="Y55" s="262">
        <v>2.5344228717352619</v>
      </c>
      <c r="DA55" s="72" t="s">
        <v>3103</v>
      </c>
    </row>
    <row r="56" spans="1:105" ht="12" customHeight="1" x14ac:dyDescent="0.25">
      <c r="A56" s="60" t="s">
        <v>3104</v>
      </c>
      <c r="B56" s="262">
        <v>0.98299767923251602</v>
      </c>
      <c r="C56" s="262">
        <v>1.020334232459797</v>
      </c>
      <c r="D56" s="262">
        <v>1.0605145242984551</v>
      </c>
      <c r="E56" s="262">
        <v>1.0631518131988891</v>
      </c>
      <c r="F56" s="262">
        <v>1.2268370306397429</v>
      </c>
      <c r="G56" s="262">
        <v>1.246209802106043</v>
      </c>
      <c r="H56" s="262">
        <v>1.656512281692947</v>
      </c>
      <c r="I56" s="262">
        <v>1.34719692037728</v>
      </c>
      <c r="J56" s="262">
        <v>1.4963743824531639</v>
      </c>
      <c r="K56" s="262">
        <v>1.18051774204521</v>
      </c>
      <c r="L56" s="262">
        <v>1.0694276616152989</v>
      </c>
      <c r="M56" s="262">
        <v>1.161632981010063</v>
      </c>
      <c r="N56" s="262">
        <v>1.15016229198205</v>
      </c>
      <c r="O56" s="262">
        <v>1.093805976883661</v>
      </c>
      <c r="P56" s="262">
        <v>1.259201586593484</v>
      </c>
      <c r="Q56" s="262">
        <v>1.3228307356858771</v>
      </c>
      <c r="R56" s="262">
        <v>1.38230757514559</v>
      </c>
      <c r="S56" s="262">
        <v>1.356889906780216</v>
      </c>
      <c r="T56" s="262">
        <v>1.247031185682655</v>
      </c>
      <c r="U56" s="262">
        <v>1.0307073949253061</v>
      </c>
      <c r="V56" s="262">
        <v>0.91721580650343626</v>
      </c>
      <c r="W56" s="262">
        <v>1.0289865456337119</v>
      </c>
      <c r="X56" s="262">
        <v>0.97092881450692969</v>
      </c>
      <c r="Y56" s="262">
        <v>0.84090797841451359</v>
      </c>
      <c r="DA56" s="72" t="s">
        <v>3105</v>
      </c>
    </row>
    <row r="57" spans="1:105" ht="12" customHeight="1" x14ac:dyDescent="0.25">
      <c r="A57" s="64" t="s">
        <v>28</v>
      </c>
      <c r="B57" s="229">
        <v>1.8912166659866451E-2</v>
      </c>
      <c r="C57" s="229">
        <v>2.328547745435992E-2</v>
      </c>
      <c r="D57" s="229">
        <v>2.459818961030634E-2</v>
      </c>
      <c r="E57" s="229">
        <v>2.995329397687824E-2</v>
      </c>
      <c r="F57" s="229">
        <v>2.343057174157993E-2</v>
      </c>
      <c r="G57" s="229">
        <v>3.580913514328412E-2</v>
      </c>
      <c r="H57" s="229">
        <v>2.6700518461707231E-2</v>
      </c>
      <c r="I57" s="229">
        <v>9.4084625110821787E-2</v>
      </c>
      <c r="J57" s="229">
        <v>0.1178093525122775</v>
      </c>
      <c r="K57" s="229">
        <v>0.137899895550012</v>
      </c>
      <c r="L57" s="229">
        <v>0.1496140952453249</v>
      </c>
      <c r="M57" s="229">
        <v>0.1459334493989741</v>
      </c>
      <c r="N57" s="229">
        <v>0.14107909820486511</v>
      </c>
      <c r="O57" s="229">
        <v>8.3139095665789087E-2</v>
      </c>
      <c r="P57" s="229">
        <v>3.8064677763650752E-2</v>
      </c>
      <c r="Q57" s="229">
        <v>2.8031036355154401E-2</v>
      </c>
      <c r="R57" s="229">
        <v>6.8498573488443446E-2</v>
      </c>
      <c r="S57" s="229">
        <v>7.2507933898384738E-2</v>
      </c>
      <c r="T57" s="229">
        <v>6.9695285733428466E-2</v>
      </c>
      <c r="U57" s="229">
        <v>8.2195291467794931E-2</v>
      </c>
      <c r="V57" s="229">
        <v>2.2021738867258368E-2</v>
      </c>
      <c r="W57" s="229">
        <v>2.3212787985702941E-2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5.3420785763649394E-3</v>
      </c>
      <c r="C59" s="229">
        <v>1.052406676869326E-2</v>
      </c>
      <c r="D59" s="229">
        <v>5.053192917278162E-3</v>
      </c>
      <c r="E59" s="229">
        <v>4.8347045769463028E-3</v>
      </c>
      <c r="F59" s="229">
        <v>4.813329803861734E-3</v>
      </c>
      <c r="G59" s="229">
        <v>4.7599411565455597E-3</v>
      </c>
      <c r="H59" s="229">
        <v>4.0223957948024502E-3</v>
      </c>
      <c r="I59" s="229">
        <v>4.8319385366024778E-3</v>
      </c>
      <c r="J59" s="229">
        <v>4.7538615202906082E-3</v>
      </c>
      <c r="K59" s="229">
        <v>0</v>
      </c>
      <c r="L59" s="229">
        <v>4.8297980958829072E-3</v>
      </c>
      <c r="M59" s="229">
        <v>4.8495373572699316E-3</v>
      </c>
      <c r="N59" s="229">
        <v>4.8302874239129134E-3</v>
      </c>
      <c r="O59" s="229">
        <v>0</v>
      </c>
      <c r="P59" s="229">
        <v>4.0959651370556516E-3</v>
      </c>
      <c r="Q59" s="229">
        <v>3.5045099123994561E-2</v>
      </c>
      <c r="R59" s="229">
        <v>3.3815426156560101E-2</v>
      </c>
      <c r="S59" s="229">
        <v>3.092187916519705E-2</v>
      </c>
      <c r="T59" s="229">
        <v>3.1236031271236558E-2</v>
      </c>
      <c r="U59" s="229">
        <v>3.0409648015459988E-2</v>
      </c>
      <c r="V59" s="229">
        <v>2.8750040278199419E-2</v>
      </c>
      <c r="W59" s="229">
        <v>2.8725325982109199E-2</v>
      </c>
      <c r="X59" s="229">
        <v>2.631072129822886E-2</v>
      </c>
      <c r="Y59" s="229">
        <v>2.4992733882951128E-2</v>
      </c>
      <c r="DA59" s="73" t="s">
        <v>3108</v>
      </c>
    </row>
    <row r="60" spans="1:105" ht="12" customHeight="1" x14ac:dyDescent="0.25">
      <c r="A60" s="64" t="s">
        <v>159</v>
      </c>
      <c r="B60" s="229">
        <v>2.0036277122358091E-2</v>
      </c>
      <c r="C60" s="229">
        <v>4.9436638001325124E-3</v>
      </c>
      <c r="D60" s="229">
        <v>4.7463139147458696E-3</v>
      </c>
      <c r="E60" s="229">
        <v>4.5343687947709838E-3</v>
      </c>
      <c r="F60" s="229">
        <v>4.6549941372549877E-2</v>
      </c>
      <c r="G60" s="229">
        <v>4.8888890161960998E-2</v>
      </c>
      <c r="H60" s="229">
        <v>9.2100543631996434E-2</v>
      </c>
      <c r="I60" s="229">
        <v>0.139536489333112</v>
      </c>
      <c r="J60" s="229">
        <v>0.14122670354692959</v>
      </c>
      <c r="K60" s="229">
        <v>0.13311008044528749</v>
      </c>
      <c r="L60" s="229">
        <v>6.1720995260499983E-2</v>
      </c>
      <c r="M60" s="229">
        <v>3.7736119556768012E-3</v>
      </c>
      <c r="N60" s="229">
        <v>0</v>
      </c>
      <c r="O60" s="229">
        <v>0</v>
      </c>
      <c r="P60" s="229">
        <v>3.8301483531884999E-3</v>
      </c>
      <c r="Q60" s="229">
        <v>4.1480785290394654E-3</v>
      </c>
      <c r="R60" s="229">
        <v>3.9577610813675097E-3</v>
      </c>
      <c r="S60" s="229">
        <v>1.2074378564072129E-4</v>
      </c>
      <c r="T60" s="229">
        <v>8.4994671398176048E-5</v>
      </c>
      <c r="U60" s="229">
        <v>9.8188294023825363E-5</v>
      </c>
      <c r="V60" s="229">
        <v>1.0235800528909239E-3</v>
      </c>
      <c r="W60" s="229">
        <v>1.1052338010290911E-3</v>
      </c>
      <c r="X60" s="229">
        <v>5.1364163610941429E-4</v>
      </c>
      <c r="Y60" s="229">
        <v>2.6618883848897031E-4</v>
      </c>
      <c r="DA60" s="73" t="s">
        <v>3109</v>
      </c>
    </row>
    <row r="61" spans="1:105" ht="12" customHeight="1" x14ac:dyDescent="0.25">
      <c r="A61" s="64" t="s">
        <v>32</v>
      </c>
      <c r="B61" s="229">
        <v>4.8463384503919316E-3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3110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0.43009241193006981</v>
      </c>
      <c r="I62" s="229">
        <v>0</v>
      </c>
      <c r="J62" s="229">
        <v>0.107522896955767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1.7800712599219079E-4</v>
      </c>
      <c r="R62" s="229">
        <v>1.681178412148414E-4</v>
      </c>
      <c r="S62" s="229">
        <v>9.8892847773453409E-6</v>
      </c>
      <c r="T62" s="229">
        <v>3.9557139109362722E-5</v>
      </c>
      <c r="U62" s="229">
        <v>3.9557139109605611E-5</v>
      </c>
      <c r="V62" s="229">
        <v>0</v>
      </c>
      <c r="W62" s="229">
        <v>1.071339184220573E-4</v>
      </c>
      <c r="X62" s="229">
        <v>6.592856518282821E-6</v>
      </c>
      <c r="Y62" s="229">
        <v>0</v>
      </c>
      <c r="DA62" s="73" t="s">
        <v>3111</v>
      </c>
    </row>
    <row r="63" spans="1:105" ht="12" customHeight="1" x14ac:dyDescent="0.25">
      <c r="A63" s="64" t="s">
        <v>35</v>
      </c>
      <c r="B63" s="229">
        <v>0.66350837528528894</v>
      </c>
      <c r="C63" s="229">
        <v>0.67139619042936105</v>
      </c>
      <c r="D63" s="229">
        <v>0.62871427086174669</v>
      </c>
      <c r="E63" s="229">
        <v>0.55408841892348648</v>
      </c>
      <c r="F63" s="229">
        <v>0.60218082374637472</v>
      </c>
      <c r="G63" s="229">
        <v>0.57919040911402042</v>
      </c>
      <c r="H63" s="229">
        <v>0.47223810026295682</v>
      </c>
      <c r="I63" s="229">
        <v>0.51195355072508653</v>
      </c>
      <c r="J63" s="229">
        <v>0.53605411836535366</v>
      </c>
      <c r="K63" s="229">
        <v>0.34957316552827289</v>
      </c>
      <c r="L63" s="229">
        <v>0.37917210900290732</v>
      </c>
      <c r="M63" s="229">
        <v>0.49864847332579071</v>
      </c>
      <c r="N63" s="229">
        <v>0.49445121090349431</v>
      </c>
      <c r="O63" s="229">
        <v>0.56290231739125063</v>
      </c>
      <c r="P63" s="229">
        <v>0.42573116905637709</v>
      </c>
      <c r="Q63" s="229">
        <v>0.46372039491774331</v>
      </c>
      <c r="R63" s="229">
        <v>0.53300522678057149</v>
      </c>
      <c r="S63" s="229">
        <v>0.51779824729692514</v>
      </c>
      <c r="T63" s="229">
        <v>0.56851607961368122</v>
      </c>
      <c r="U63" s="229">
        <v>0.50762696852607214</v>
      </c>
      <c r="V63" s="229">
        <v>0.50376765478044094</v>
      </c>
      <c r="W63" s="229">
        <v>0.51705401276647811</v>
      </c>
      <c r="X63" s="229">
        <v>0.35847336865950008</v>
      </c>
      <c r="Y63" s="229">
        <v>0.32431312723907912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0.18496588604874309</v>
      </c>
      <c r="C65" s="229">
        <v>0.20076154615926639</v>
      </c>
      <c r="D65" s="229">
        <v>0.26348515896694152</v>
      </c>
      <c r="E65" s="229">
        <v>0.33605273066343788</v>
      </c>
      <c r="F65" s="229">
        <v>0.44089727965628611</v>
      </c>
      <c r="G65" s="229">
        <v>0.4809579481827127</v>
      </c>
      <c r="H65" s="229">
        <v>0.52788672498611344</v>
      </c>
      <c r="I65" s="229">
        <v>0.5013315230372859</v>
      </c>
      <c r="J65" s="229">
        <v>0.49835567242692158</v>
      </c>
      <c r="K65" s="229">
        <v>0.48599406645554422</v>
      </c>
      <c r="L65" s="229">
        <v>0.40633093293060341</v>
      </c>
      <c r="M65" s="229">
        <v>0.43952349317920469</v>
      </c>
      <c r="N65" s="229">
        <v>0.44089727965657072</v>
      </c>
      <c r="O65" s="229">
        <v>0.43357179195702678</v>
      </c>
      <c r="P65" s="229">
        <v>0.77626270502452865</v>
      </c>
      <c r="Q65" s="229">
        <v>0.78074584745826703</v>
      </c>
      <c r="R65" s="229">
        <v>0.73134639767421616</v>
      </c>
      <c r="S65" s="229">
        <v>0.7216318235947321</v>
      </c>
      <c r="T65" s="229">
        <v>0.53506140109214706</v>
      </c>
      <c r="U65" s="229">
        <v>0.3904330835471313</v>
      </c>
      <c r="V65" s="229">
        <v>0.34268019967915231</v>
      </c>
      <c r="W65" s="229">
        <v>0.38415173950010051</v>
      </c>
      <c r="X65" s="229">
        <v>0.48278828997733281</v>
      </c>
      <c r="Y65" s="229">
        <v>0.4007088745394185</v>
      </c>
      <c r="DA65" s="73" t="s">
        <v>3114</v>
      </c>
    </row>
    <row r="66" spans="1:105" ht="12" customHeight="1" x14ac:dyDescent="0.25">
      <c r="A66" s="64" t="s">
        <v>39</v>
      </c>
      <c r="B66" s="229">
        <v>8.5386557089502588E-2</v>
      </c>
      <c r="C66" s="229">
        <v>0.1094232878479833</v>
      </c>
      <c r="D66" s="229">
        <v>0.1339173980274363</v>
      </c>
      <c r="E66" s="229">
        <v>0.13368829626336931</v>
      </c>
      <c r="F66" s="229">
        <v>0.1089650843190906</v>
      </c>
      <c r="G66" s="229">
        <v>9.6603478347519062E-2</v>
      </c>
      <c r="H66" s="229">
        <v>0.1034715866253012</v>
      </c>
      <c r="I66" s="229">
        <v>9.5458793634371195E-2</v>
      </c>
      <c r="J66" s="229">
        <v>9.0651777125623625E-2</v>
      </c>
      <c r="K66" s="229">
        <v>7.3940534066092745E-2</v>
      </c>
      <c r="L66" s="229">
        <v>6.7759731080080279E-2</v>
      </c>
      <c r="M66" s="229">
        <v>6.8904415793147059E-2</v>
      </c>
      <c r="N66" s="229">
        <v>6.8904415793206553E-2</v>
      </c>
      <c r="O66" s="229">
        <v>1.4192771869593911E-2</v>
      </c>
      <c r="P66" s="229">
        <v>1.121692125868297E-2</v>
      </c>
      <c r="Q66" s="229">
        <v>1.0962272175685749E-2</v>
      </c>
      <c r="R66" s="229">
        <v>1.151607212321663E-2</v>
      </c>
      <c r="S66" s="229">
        <v>1.389938975455888E-2</v>
      </c>
      <c r="T66" s="229">
        <v>4.2397836161653837E-2</v>
      </c>
      <c r="U66" s="229">
        <v>1.9904657935714661E-2</v>
      </c>
      <c r="V66" s="229">
        <v>1.897259284549431E-2</v>
      </c>
      <c r="W66" s="229">
        <v>7.4630311679869915E-2</v>
      </c>
      <c r="X66" s="229">
        <v>0.1028362000792402</v>
      </c>
      <c r="Y66" s="229">
        <v>9.0627053914575803E-2</v>
      </c>
      <c r="DA66" s="73" t="s">
        <v>3115</v>
      </c>
    </row>
    <row r="67" spans="1:105" ht="12" customHeight="1" x14ac:dyDescent="0.25">
      <c r="A67" s="60" t="s">
        <v>3116</v>
      </c>
      <c r="B67" s="262">
        <v>7.756860555653593</v>
      </c>
      <c r="C67" s="262">
        <v>8.8924178288146116</v>
      </c>
      <c r="D67" s="262">
        <v>8.970288201323573</v>
      </c>
      <c r="E67" s="262">
        <v>8.2653116557160118</v>
      </c>
      <c r="F67" s="262">
        <v>8.8182485469587775</v>
      </c>
      <c r="G67" s="262">
        <v>8.6747412466381597</v>
      </c>
      <c r="H67" s="262">
        <v>8.7532117775527425</v>
      </c>
      <c r="I67" s="262">
        <v>8.2773671056280627</v>
      </c>
      <c r="J67" s="262">
        <v>8.2848422868637446</v>
      </c>
      <c r="K67" s="262">
        <v>6.9502903878639479</v>
      </c>
      <c r="L67" s="262">
        <v>7.1072464036597864</v>
      </c>
      <c r="M67" s="262">
        <v>7.3264006433289044</v>
      </c>
      <c r="N67" s="262">
        <v>7.5327190946994023</v>
      </c>
      <c r="O67" s="262">
        <v>7.3722921598703177</v>
      </c>
      <c r="P67" s="262">
        <v>7.3956926339867426</v>
      </c>
      <c r="Q67" s="262">
        <v>7.4072824939354494</v>
      </c>
      <c r="R67" s="262">
        <v>7.7922056644863114</v>
      </c>
      <c r="S67" s="262">
        <v>7.7826878940331774</v>
      </c>
      <c r="T67" s="262">
        <v>8.0269589404047714</v>
      </c>
      <c r="U67" s="262">
        <v>8.0014476276719684</v>
      </c>
      <c r="V67" s="262">
        <v>8.097356545162075</v>
      </c>
      <c r="W67" s="262">
        <v>8.1772672719981703</v>
      </c>
      <c r="X67" s="262">
        <v>8.0770946651703515</v>
      </c>
      <c r="Y67" s="262">
        <v>7.2967325153455329</v>
      </c>
      <c r="DA67" s="72" t="s">
        <v>3117</v>
      </c>
    </row>
    <row r="68" spans="1:105" ht="12" customHeight="1" x14ac:dyDescent="0.25">
      <c r="A68" s="57" t="s">
        <v>3118</v>
      </c>
      <c r="B68" s="261">
        <v>340.84639372945958</v>
      </c>
      <c r="C68" s="261">
        <v>329.25442387529921</v>
      </c>
      <c r="D68" s="261">
        <v>322.67941525563361</v>
      </c>
      <c r="E68" s="261">
        <v>320.2727527908645</v>
      </c>
      <c r="F68" s="261">
        <v>325.19246717998328</v>
      </c>
      <c r="G68" s="261">
        <v>317.67814848382801</v>
      </c>
      <c r="H68" s="261">
        <v>304.71488637342179</v>
      </c>
      <c r="I68" s="261">
        <v>302.70554704804391</v>
      </c>
      <c r="J68" s="261">
        <v>302.64859525696869</v>
      </c>
      <c r="K68" s="261">
        <v>292.76101755755423</v>
      </c>
      <c r="L68" s="261">
        <v>266.52425883081429</v>
      </c>
      <c r="M68" s="261">
        <v>270.73357956521829</v>
      </c>
      <c r="N68" s="261">
        <v>251.1176146945468</v>
      </c>
      <c r="O68" s="261">
        <v>254.9246366257853</v>
      </c>
      <c r="P68" s="261">
        <v>250.39342793563961</v>
      </c>
      <c r="Q68" s="261">
        <v>241.28777788579549</v>
      </c>
      <c r="R68" s="261">
        <v>257.50525704767819</v>
      </c>
      <c r="S68" s="261">
        <v>247.03295752961321</v>
      </c>
      <c r="T68" s="261">
        <v>250.1126141076322</v>
      </c>
      <c r="U68" s="261">
        <v>231.63333410552801</v>
      </c>
      <c r="V68" s="261">
        <v>235.3373341023424</v>
      </c>
      <c r="W68" s="261">
        <v>235.64099026510581</v>
      </c>
      <c r="X68" s="261">
        <v>223.0542833220575</v>
      </c>
      <c r="Y68" s="261">
        <v>224.87887748855991</v>
      </c>
      <c r="DA68" s="70" t="s">
        <v>3119</v>
      </c>
    </row>
    <row r="69" spans="1:105" ht="12" customHeight="1" x14ac:dyDescent="0.25">
      <c r="A69" s="41" t="s">
        <v>3120</v>
      </c>
      <c r="B69" s="350">
        <v>207.45114177939729</v>
      </c>
      <c r="C69" s="350">
        <v>225.07018817834069</v>
      </c>
      <c r="D69" s="350">
        <v>226.52715593715891</v>
      </c>
      <c r="E69" s="350">
        <v>212.7840209491259</v>
      </c>
      <c r="F69" s="350">
        <v>219.61492866903711</v>
      </c>
      <c r="G69" s="350">
        <v>216.9430945290797</v>
      </c>
      <c r="H69" s="350">
        <v>224.63845069681429</v>
      </c>
      <c r="I69" s="350">
        <v>216.63705330699329</v>
      </c>
      <c r="J69" s="350">
        <v>222.1698973259825</v>
      </c>
      <c r="K69" s="350">
        <v>187.19775314953159</v>
      </c>
      <c r="L69" s="350">
        <v>207.14927866913479</v>
      </c>
      <c r="M69" s="350">
        <v>196.0828078753137</v>
      </c>
      <c r="N69" s="350">
        <v>196.53137708548729</v>
      </c>
      <c r="O69" s="350">
        <v>197.07888696341459</v>
      </c>
      <c r="P69" s="350">
        <v>190.02900575069231</v>
      </c>
      <c r="Q69" s="350">
        <v>192.2328790382131</v>
      </c>
      <c r="R69" s="350">
        <v>200.9593388335538</v>
      </c>
      <c r="S69" s="350">
        <v>205.12229571916799</v>
      </c>
      <c r="T69" s="350">
        <v>209.7065546354284</v>
      </c>
      <c r="U69" s="350">
        <v>206.4988387821478</v>
      </c>
      <c r="V69" s="350">
        <v>212.9213939043245</v>
      </c>
      <c r="W69" s="350">
        <v>220.7941176170242</v>
      </c>
      <c r="X69" s="350">
        <v>220.53841304903989</v>
      </c>
      <c r="Y69" s="350">
        <v>205.41064047048479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1.0000000000000004</v>
      </c>
      <c r="C73" s="232">
        <f t="shared" si="3"/>
        <v>0.99999999999999956</v>
      </c>
      <c r="D73" s="232">
        <f t="shared" si="3"/>
        <v>1.0000000000000004</v>
      </c>
      <c r="E73" s="232">
        <f t="shared" si="3"/>
        <v>1</v>
      </c>
      <c r="F73" s="232">
        <f t="shared" si="3"/>
        <v>1.0000000000000004</v>
      </c>
      <c r="G73" s="232">
        <f t="shared" si="3"/>
        <v>0.99999999999999989</v>
      </c>
      <c r="H73" s="232">
        <f t="shared" si="3"/>
        <v>1</v>
      </c>
      <c r="I73" s="232">
        <f t="shared" si="3"/>
        <v>1</v>
      </c>
      <c r="J73" s="232">
        <f t="shared" si="3"/>
        <v>0.99999999999999978</v>
      </c>
      <c r="K73" s="232">
        <f t="shared" si="3"/>
        <v>0.99999999999999989</v>
      </c>
      <c r="L73" s="232">
        <f t="shared" si="3"/>
        <v>0.99999999999999956</v>
      </c>
      <c r="M73" s="232">
        <f t="shared" si="3"/>
        <v>0.99999999999999933</v>
      </c>
      <c r="N73" s="232">
        <f t="shared" si="3"/>
        <v>1</v>
      </c>
      <c r="O73" s="232">
        <f t="shared" si="3"/>
        <v>1</v>
      </c>
      <c r="P73" s="232">
        <f t="shared" si="3"/>
        <v>0.99999999999999967</v>
      </c>
      <c r="Q73" s="232">
        <f t="shared" si="3"/>
        <v>0.99999999999999978</v>
      </c>
      <c r="R73" s="232">
        <f t="shared" si="3"/>
        <v>0.99999999999999956</v>
      </c>
      <c r="S73" s="232">
        <f t="shared" si="3"/>
        <v>0.99999999999999956</v>
      </c>
      <c r="T73" s="232">
        <f t="shared" si="3"/>
        <v>1.0000000000000002</v>
      </c>
      <c r="U73" s="232">
        <f t="shared" si="3"/>
        <v>0.99999999999999978</v>
      </c>
      <c r="V73" s="232">
        <f t="shared" si="3"/>
        <v>1.0000000000000004</v>
      </c>
      <c r="W73" s="232">
        <f t="shared" si="3"/>
        <v>1.0000000000000004</v>
      </c>
      <c r="X73" s="232">
        <f t="shared" si="3"/>
        <v>1</v>
      </c>
      <c r="Y73" s="232">
        <f t="shared" si="3"/>
        <v>0.99999999999999978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1.2871278006763614E-2</v>
      </c>
      <c r="C74" s="299">
        <f t="shared" si="4"/>
        <v>1.3124774196809533E-2</v>
      </c>
      <c r="D74" s="299">
        <f t="shared" si="4"/>
        <v>1.3561061224100038E-2</v>
      </c>
      <c r="E74" s="299">
        <f t="shared" si="4"/>
        <v>1.3027377778139428E-2</v>
      </c>
      <c r="F74" s="299">
        <f t="shared" si="4"/>
        <v>1.2702359493154637E-2</v>
      </c>
      <c r="G74" s="299">
        <f t="shared" si="4"/>
        <v>1.2758036898399033E-2</v>
      </c>
      <c r="H74" s="299">
        <f t="shared" si="4"/>
        <v>1.3037978585597345E-2</v>
      </c>
      <c r="I74" s="299">
        <f t="shared" si="4"/>
        <v>1.3362871874412804E-2</v>
      </c>
      <c r="J74" s="299">
        <f t="shared" si="4"/>
        <v>1.2830773050972985E-2</v>
      </c>
      <c r="K74" s="299">
        <f t="shared" si="4"/>
        <v>1.2878569227837342E-2</v>
      </c>
      <c r="L74" s="299">
        <f t="shared" si="4"/>
        <v>1.4334420271897843E-2</v>
      </c>
      <c r="M74" s="299">
        <f t="shared" si="4"/>
        <v>1.3419246433912646E-2</v>
      </c>
      <c r="N74" s="299">
        <f t="shared" si="4"/>
        <v>1.3639255974887507E-2</v>
      </c>
      <c r="O74" s="299">
        <f t="shared" si="4"/>
        <v>1.4039181085065017E-2</v>
      </c>
      <c r="P74" s="299">
        <f t="shared" si="4"/>
        <v>1.3719605080586292E-2</v>
      </c>
      <c r="Q74" s="299">
        <f t="shared" si="4"/>
        <v>1.3722171851530263E-2</v>
      </c>
      <c r="R74" s="299">
        <f t="shared" si="4"/>
        <v>1.3476338958519338E-2</v>
      </c>
      <c r="S74" s="299">
        <f t="shared" si="4"/>
        <v>1.4208122419361429E-2</v>
      </c>
      <c r="T74" s="299">
        <f t="shared" si="4"/>
        <v>1.4428515217658115E-2</v>
      </c>
      <c r="U74" s="299">
        <f t="shared" si="4"/>
        <v>1.524605275279217E-2</v>
      </c>
      <c r="V74" s="299">
        <f t="shared" si="4"/>
        <v>1.6288656623004123E-2</v>
      </c>
      <c r="W74" s="299">
        <f t="shared" si="4"/>
        <v>1.6554882674290661E-2</v>
      </c>
      <c r="X74" s="299">
        <f t="shared" si="4"/>
        <v>1.7452030657147337E-2</v>
      </c>
      <c r="Y74" s="299">
        <f t="shared" si="4"/>
        <v>1.7263214990694532E-2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6.4362660513532519E-3</v>
      </c>
      <c r="C75" s="233">
        <f t="shared" si="5"/>
        <v>6.6776837091378086E-3</v>
      </c>
      <c r="D75" s="233">
        <f t="shared" si="5"/>
        <v>6.9049259104545209E-3</v>
      </c>
      <c r="E75" s="233">
        <f t="shared" si="5"/>
        <v>6.5911896455868495E-3</v>
      </c>
      <c r="F75" s="233">
        <f t="shared" si="5"/>
        <v>6.4986392360747627E-3</v>
      </c>
      <c r="G75" s="233">
        <f t="shared" si="5"/>
        <v>6.5176751467316604E-3</v>
      </c>
      <c r="H75" s="233">
        <f t="shared" si="5"/>
        <v>6.6032499852703179E-3</v>
      </c>
      <c r="I75" s="233">
        <f t="shared" si="5"/>
        <v>6.7258257976910958E-3</v>
      </c>
      <c r="J75" s="233">
        <f t="shared" si="5"/>
        <v>6.4109397112888395E-3</v>
      </c>
      <c r="K75" s="233">
        <f t="shared" si="5"/>
        <v>6.4266521614045804E-3</v>
      </c>
      <c r="L75" s="233">
        <f t="shared" si="5"/>
        <v>7.0050336434568016E-3</v>
      </c>
      <c r="M75" s="233">
        <f t="shared" si="5"/>
        <v>6.7088283227269485E-3</v>
      </c>
      <c r="N75" s="233">
        <f t="shared" si="5"/>
        <v>6.8716208096668181E-3</v>
      </c>
      <c r="O75" s="233">
        <f t="shared" si="5"/>
        <v>7.0211894045092149E-3</v>
      </c>
      <c r="P75" s="233">
        <f t="shared" si="5"/>
        <v>6.9457502579297727E-3</v>
      </c>
      <c r="Q75" s="233">
        <f t="shared" si="5"/>
        <v>6.9249530186804168E-3</v>
      </c>
      <c r="R75" s="233">
        <f t="shared" si="5"/>
        <v>6.8144673040957922E-3</v>
      </c>
      <c r="S75" s="233">
        <f t="shared" si="5"/>
        <v>7.135894144263139E-3</v>
      </c>
      <c r="T75" s="233">
        <f t="shared" si="5"/>
        <v>7.2662324399284514E-3</v>
      </c>
      <c r="U75" s="233">
        <f t="shared" si="5"/>
        <v>7.7076303218551251E-3</v>
      </c>
      <c r="V75" s="233">
        <f t="shared" si="5"/>
        <v>8.186616933989789E-3</v>
      </c>
      <c r="W75" s="233">
        <f t="shared" si="5"/>
        <v>8.2552677914907429E-3</v>
      </c>
      <c r="X75" s="233">
        <f t="shared" si="5"/>
        <v>8.6750773274746843E-3</v>
      </c>
      <c r="Y75" s="233">
        <f t="shared" si="5"/>
        <v>8.5104889842687829E-3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1.0986407701125212E-2</v>
      </c>
      <c r="C76" s="233">
        <f t="shared" si="6"/>
        <v>1.1532935265517498E-2</v>
      </c>
      <c r="D76" s="233">
        <f t="shared" si="6"/>
        <v>1.1931470712427507E-2</v>
      </c>
      <c r="E76" s="233">
        <f t="shared" si="6"/>
        <v>1.1340982767907603E-2</v>
      </c>
      <c r="F76" s="233">
        <f t="shared" si="6"/>
        <v>1.1265050664058961E-2</v>
      </c>
      <c r="G76" s="233">
        <f t="shared" si="6"/>
        <v>1.1287219378550522E-2</v>
      </c>
      <c r="H76" s="233">
        <f t="shared" si="6"/>
        <v>1.1369494818581396E-2</v>
      </c>
      <c r="I76" s="233">
        <f t="shared" si="6"/>
        <v>1.1531957812772149E-2</v>
      </c>
      <c r="J76" s="233">
        <f t="shared" si="6"/>
        <v>1.0937229880202461E-2</v>
      </c>
      <c r="K76" s="233">
        <f t="shared" si="6"/>
        <v>1.0954449681912552E-2</v>
      </c>
      <c r="L76" s="233">
        <f t="shared" si="6"/>
        <v>1.1766292285809402E-2</v>
      </c>
      <c r="M76" s="233">
        <f t="shared" si="6"/>
        <v>1.1449960291371086E-2</v>
      </c>
      <c r="N76" s="233">
        <f t="shared" si="6"/>
        <v>1.1789722037271114E-2</v>
      </c>
      <c r="O76" s="233">
        <f t="shared" si="6"/>
        <v>1.1985917508700265E-2</v>
      </c>
      <c r="P76" s="233">
        <f t="shared" si="6"/>
        <v>1.1956066051152648E-2</v>
      </c>
      <c r="Q76" s="233">
        <f t="shared" si="6"/>
        <v>1.189467582610821E-2</v>
      </c>
      <c r="R76" s="233">
        <f t="shared" si="6"/>
        <v>1.1720671260803941E-2</v>
      </c>
      <c r="S76" s="233">
        <f t="shared" si="6"/>
        <v>1.2217153833425651E-2</v>
      </c>
      <c r="T76" s="233">
        <f t="shared" si="6"/>
        <v>1.2463239612993351E-2</v>
      </c>
      <c r="U76" s="233">
        <f t="shared" si="6"/>
        <v>1.3254897187699207E-2</v>
      </c>
      <c r="V76" s="233">
        <f t="shared" si="6"/>
        <v>1.4022829658686732E-2</v>
      </c>
      <c r="W76" s="233">
        <f t="shared" si="6"/>
        <v>1.4064414571126038E-2</v>
      </c>
      <c r="X76" s="233">
        <f t="shared" si="6"/>
        <v>1.4747231600319051E-2</v>
      </c>
      <c r="Y76" s="233">
        <f t="shared" si="6"/>
        <v>1.4384009088124074E-2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4.5908896042367638E-3</v>
      </c>
      <c r="C77" s="233">
        <f t="shared" si="7"/>
        <v>4.6652420244520836E-3</v>
      </c>
      <c r="D77" s="233">
        <f t="shared" si="7"/>
        <v>4.8195838203988779E-3</v>
      </c>
      <c r="E77" s="233">
        <f t="shared" si="7"/>
        <v>4.635797615849948E-3</v>
      </c>
      <c r="F77" s="233">
        <f t="shared" si="7"/>
        <v>4.5100673805537487E-3</v>
      </c>
      <c r="G77" s="233">
        <f t="shared" si="7"/>
        <v>4.5311599141504505E-3</v>
      </c>
      <c r="H77" s="233">
        <f t="shared" si="7"/>
        <v>4.6386316636090981E-3</v>
      </c>
      <c r="I77" s="233">
        <f t="shared" si="7"/>
        <v>4.7601019001063238E-3</v>
      </c>
      <c r="J77" s="233">
        <f t="shared" si="7"/>
        <v>4.5771530041190953E-3</v>
      </c>
      <c r="K77" s="233">
        <f t="shared" si="7"/>
        <v>4.5953479652794151E-3</v>
      </c>
      <c r="L77" s="233">
        <f t="shared" si="7"/>
        <v>5.1355781887263722E-3</v>
      </c>
      <c r="M77" s="233">
        <f t="shared" si="7"/>
        <v>4.7865403309901274E-3</v>
      </c>
      <c r="N77" s="233">
        <f t="shared" si="7"/>
        <v>4.8576184549143529E-3</v>
      </c>
      <c r="O77" s="233">
        <f t="shared" si="7"/>
        <v>5.0073256581763571E-3</v>
      </c>
      <c r="P77" s="233">
        <f t="shared" si="7"/>
        <v>4.8815204927441479E-3</v>
      </c>
      <c r="Q77" s="233">
        <f t="shared" si="7"/>
        <v>4.885529587305963E-3</v>
      </c>
      <c r="R77" s="233">
        <f t="shared" si="7"/>
        <v>4.7961033689951872E-3</v>
      </c>
      <c r="S77" s="233">
        <f t="shared" si="7"/>
        <v>5.0633484159724376E-3</v>
      </c>
      <c r="T77" s="233">
        <f t="shared" si="7"/>
        <v>5.1391370292111389E-3</v>
      </c>
      <c r="U77" s="233">
        <f t="shared" si="7"/>
        <v>5.4261680470011108E-3</v>
      </c>
      <c r="V77" s="233">
        <f t="shared" si="7"/>
        <v>5.803976563901512E-3</v>
      </c>
      <c r="W77" s="233">
        <f t="shared" si="7"/>
        <v>5.9079664698658968E-3</v>
      </c>
      <c r="X77" s="233">
        <f t="shared" si="7"/>
        <v>6.2319946941741125E-3</v>
      </c>
      <c r="Y77" s="233">
        <f t="shared" si="7"/>
        <v>6.1744797106656332E-3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1.419768158220752E-2</v>
      </c>
      <c r="C78" s="300">
        <f t="shared" si="8"/>
        <v>1.4548858240884645E-2</v>
      </c>
      <c r="D78" s="300">
        <f t="shared" si="8"/>
        <v>1.4678091138992648E-2</v>
      </c>
      <c r="E78" s="300">
        <f t="shared" si="8"/>
        <v>1.46920344544234E-2</v>
      </c>
      <c r="F78" s="300">
        <f t="shared" si="8"/>
        <v>1.4625643497820345E-2</v>
      </c>
      <c r="G78" s="300">
        <f t="shared" si="8"/>
        <v>1.4616377676557702E-2</v>
      </c>
      <c r="H78" s="300">
        <f t="shared" si="8"/>
        <v>1.4519083241344278E-2</v>
      </c>
      <c r="I78" s="300">
        <f t="shared" si="8"/>
        <v>1.4646967705226345E-2</v>
      </c>
      <c r="J78" s="300">
        <f t="shared" si="8"/>
        <v>1.4063563748634949E-2</v>
      </c>
      <c r="K78" s="300">
        <f t="shared" si="8"/>
        <v>1.446273728690403E-2</v>
      </c>
      <c r="L78" s="300">
        <f t="shared" si="8"/>
        <v>1.4268406932005078E-2</v>
      </c>
      <c r="M78" s="300">
        <f t="shared" si="8"/>
        <v>1.4680283971569738E-2</v>
      </c>
      <c r="N78" s="300">
        <f t="shared" si="8"/>
        <v>1.4596459132294324E-2</v>
      </c>
      <c r="O78" s="300">
        <f t="shared" si="8"/>
        <v>1.4565374849028477E-2</v>
      </c>
      <c r="P78" s="300">
        <f t="shared" si="8"/>
        <v>1.4472920731995249E-2</v>
      </c>
      <c r="Q78" s="300">
        <f t="shared" si="8"/>
        <v>1.4140828088431914E-2</v>
      </c>
      <c r="R78" s="300">
        <f t="shared" si="8"/>
        <v>1.4258875383938729E-2</v>
      </c>
      <c r="S78" s="300">
        <f t="shared" si="8"/>
        <v>1.4348271445499352E-2</v>
      </c>
      <c r="T78" s="300">
        <f t="shared" si="8"/>
        <v>1.4455068141230605E-2</v>
      </c>
      <c r="U78" s="300">
        <f t="shared" si="8"/>
        <v>1.460930653134878E-2</v>
      </c>
      <c r="V78" s="300">
        <f t="shared" si="8"/>
        <v>1.4702743354209872E-2</v>
      </c>
      <c r="W78" s="300">
        <f t="shared" si="8"/>
        <v>1.4676545262014564E-2</v>
      </c>
      <c r="X78" s="300">
        <f t="shared" si="8"/>
        <v>1.4788673218936333E-2</v>
      </c>
      <c r="Y78" s="300">
        <f t="shared" si="8"/>
        <v>1.4728961737106775E-2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0.15939940323426036</v>
      </c>
      <c r="C79" s="301">
        <f t="shared" si="9"/>
        <v>0.15471278525938648</v>
      </c>
      <c r="D79" s="301">
        <f t="shared" si="9"/>
        <v>0.144412424108012</v>
      </c>
      <c r="E79" s="301">
        <f t="shared" si="9"/>
        <v>0.14731509175819718</v>
      </c>
      <c r="F79" s="301">
        <f t="shared" si="9"/>
        <v>0.15309135848311206</v>
      </c>
      <c r="G79" s="301">
        <f t="shared" si="9"/>
        <v>0.15502727093863866</v>
      </c>
      <c r="H79" s="301">
        <f t="shared" si="9"/>
        <v>0.17387920465505605</v>
      </c>
      <c r="I79" s="301">
        <f t="shared" si="9"/>
        <v>0.16080733507273226</v>
      </c>
      <c r="J79" s="301">
        <f t="shared" si="9"/>
        <v>0.20746010148193433</v>
      </c>
      <c r="K79" s="301">
        <f t="shared" si="9"/>
        <v>0.15864209170770957</v>
      </c>
      <c r="L79" s="301">
        <f t="shared" si="9"/>
        <v>0.20153807177149563</v>
      </c>
      <c r="M79" s="301">
        <f t="shared" si="9"/>
        <v>0.16456736972230335</v>
      </c>
      <c r="N79" s="301">
        <f t="shared" si="9"/>
        <v>0.17382590374294218</v>
      </c>
      <c r="O79" s="301">
        <f t="shared" si="9"/>
        <v>0.17071256595410922</v>
      </c>
      <c r="P79" s="301">
        <f t="shared" si="9"/>
        <v>0.16760573180119104</v>
      </c>
      <c r="Q79" s="301">
        <f t="shared" si="9"/>
        <v>0.1972527040619306</v>
      </c>
      <c r="R79" s="301">
        <f t="shared" si="9"/>
        <v>0.19441238459268279</v>
      </c>
      <c r="S79" s="301">
        <f t="shared" si="9"/>
        <v>0.19254411656040388</v>
      </c>
      <c r="T79" s="301">
        <f t="shared" si="9"/>
        <v>0.18524027945983104</v>
      </c>
      <c r="U79" s="301">
        <f t="shared" si="9"/>
        <v>0.17478240282856788</v>
      </c>
      <c r="V79" s="301">
        <f t="shared" si="9"/>
        <v>0.1688972647810825</v>
      </c>
      <c r="W79" s="301">
        <f t="shared" si="9"/>
        <v>0.17558457043627032</v>
      </c>
      <c r="X79" s="301">
        <f t="shared" si="9"/>
        <v>0.17748224882669039</v>
      </c>
      <c r="Y79" s="301">
        <f t="shared" si="9"/>
        <v>0.17651631110849794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0.38434996819330586</v>
      </c>
      <c r="C80" s="301">
        <f t="shared" si="10"/>
        <v>0.38793939739539141</v>
      </c>
      <c r="D80" s="301">
        <f t="shared" si="10"/>
        <v>0.38826123342453478</v>
      </c>
      <c r="E80" s="301">
        <f t="shared" si="10"/>
        <v>0.39701304279340804</v>
      </c>
      <c r="F80" s="301">
        <f t="shared" si="10"/>
        <v>0.39125574735729945</v>
      </c>
      <c r="G80" s="301">
        <f t="shared" si="10"/>
        <v>0.39097495106417801</v>
      </c>
      <c r="H80" s="301">
        <f t="shared" si="10"/>
        <v>0.38378296893758673</v>
      </c>
      <c r="I80" s="301">
        <f t="shared" si="10"/>
        <v>0.38997363411454489</v>
      </c>
      <c r="J80" s="301">
        <f t="shared" si="10"/>
        <v>0.37239001313121428</v>
      </c>
      <c r="K80" s="301">
        <f t="shared" si="10"/>
        <v>0.39326839650003542</v>
      </c>
      <c r="L80" s="301">
        <f t="shared" si="10"/>
        <v>0.37426827253922157</v>
      </c>
      <c r="M80" s="301">
        <f t="shared" si="10"/>
        <v>0.39562168450617663</v>
      </c>
      <c r="N80" s="301">
        <f t="shared" si="10"/>
        <v>0.38708943077248542</v>
      </c>
      <c r="O80" s="301">
        <f t="shared" si="10"/>
        <v>0.38471194679833293</v>
      </c>
      <c r="P80" s="301">
        <f t="shared" si="10"/>
        <v>0.37718520827217084</v>
      </c>
      <c r="Q80" s="301">
        <f t="shared" si="10"/>
        <v>0.36008151936161575</v>
      </c>
      <c r="R80" s="301">
        <f t="shared" si="10"/>
        <v>0.36377551369198446</v>
      </c>
      <c r="S80" s="301">
        <f t="shared" si="10"/>
        <v>0.36379960523414206</v>
      </c>
      <c r="T80" s="301">
        <f t="shared" si="10"/>
        <v>0.36551019558942671</v>
      </c>
      <c r="U80" s="301">
        <f t="shared" si="10"/>
        <v>0.36315298083381969</v>
      </c>
      <c r="V80" s="301">
        <f t="shared" si="10"/>
        <v>0.35189703715921428</v>
      </c>
      <c r="W80" s="301">
        <f t="shared" si="10"/>
        <v>0.35280662549092157</v>
      </c>
      <c r="X80" s="301">
        <f t="shared" si="10"/>
        <v>0.34295327168746015</v>
      </c>
      <c r="Y80" s="301">
        <f t="shared" si="10"/>
        <v>0.34479419222413588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0.37620241967052376</v>
      </c>
      <c r="C81" s="302">
        <f t="shared" si="11"/>
        <v>0.37873713494764555</v>
      </c>
      <c r="D81" s="302">
        <f t="shared" si="11"/>
        <v>0.37871200232612184</v>
      </c>
      <c r="E81" s="302">
        <f t="shared" si="11"/>
        <v>0.38816717810290474</v>
      </c>
      <c r="F81" s="302">
        <f t="shared" si="11"/>
        <v>0.38206986475328858</v>
      </c>
      <c r="G81" s="302">
        <f t="shared" si="11"/>
        <v>0.38182250163177578</v>
      </c>
      <c r="H81" s="302">
        <f t="shared" si="11"/>
        <v>0.37487767492034385</v>
      </c>
      <c r="I81" s="302">
        <f t="shared" si="11"/>
        <v>0.38117377140425679</v>
      </c>
      <c r="J81" s="302">
        <f t="shared" si="11"/>
        <v>0.36430766170955953</v>
      </c>
      <c r="K81" s="302">
        <f t="shared" si="11"/>
        <v>0.38521965070176173</v>
      </c>
      <c r="L81" s="302">
        <f t="shared" si="11"/>
        <v>0.36646486722841098</v>
      </c>
      <c r="M81" s="302">
        <f t="shared" si="11"/>
        <v>0.38713856912330702</v>
      </c>
      <c r="N81" s="302">
        <f t="shared" si="11"/>
        <v>0.37805542324541336</v>
      </c>
      <c r="O81" s="302">
        <f t="shared" si="11"/>
        <v>0.37581797719653265</v>
      </c>
      <c r="P81" s="302">
        <f t="shared" si="11"/>
        <v>0.36783554443123201</v>
      </c>
      <c r="Q81" s="302">
        <f t="shared" si="11"/>
        <v>0.35090244595921699</v>
      </c>
      <c r="R81" s="302">
        <f t="shared" si="11"/>
        <v>0.35465500820029067</v>
      </c>
      <c r="S81" s="302">
        <f t="shared" si="11"/>
        <v>0.35456295384713715</v>
      </c>
      <c r="T81" s="302">
        <f t="shared" si="11"/>
        <v>0.35597702535505515</v>
      </c>
      <c r="U81" s="302">
        <f t="shared" si="11"/>
        <v>0.35284813263236692</v>
      </c>
      <c r="V81" s="302">
        <f t="shared" si="11"/>
        <v>0.34126264592907884</v>
      </c>
      <c r="W81" s="302">
        <f t="shared" si="11"/>
        <v>0.34250657589257266</v>
      </c>
      <c r="X81" s="302">
        <f t="shared" si="11"/>
        <v>0.33231000992013238</v>
      </c>
      <c r="Y81" s="302">
        <f t="shared" si="11"/>
        <v>0.33481774091873723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8.1475485227820686E-3</v>
      </c>
      <c r="C82" s="302">
        <f t="shared" si="12"/>
        <v>9.2022624477458171E-3</v>
      </c>
      <c r="D82" s="302">
        <f t="shared" si="12"/>
        <v>9.5492310984128751E-3</v>
      </c>
      <c r="E82" s="302">
        <f t="shared" si="12"/>
        <v>8.8458646905033023E-3</v>
      </c>
      <c r="F82" s="302">
        <f t="shared" si="12"/>
        <v>9.1858826040109084E-3</v>
      </c>
      <c r="G82" s="302">
        <f t="shared" si="12"/>
        <v>9.1524494324022477E-3</v>
      </c>
      <c r="H82" s="302">
        <f t="shared" si="12"/>
        <v>8.9052940172428558E-3</v>
      </c>
      <c r="I82" s="302">
        <f t="shared" si="12"/>
        <v>8.7998627102881134E-3</v>
      </c>
      <c r="J82" s="302">
        <f t="shared" si="12"/>
        <v>8.0823514216547734E-3</v>
      </c>
      <c r="K82" s="302">
        <f t="shared" si="12"/>
        <v>8.0487457982736915E-3</v>
      </c>
      <c r="L82" s="302">
        <f t="shared" si="12"/>
        <v>7.8034053108106188E-3</v>
      </c>
      <c r="M82" s="302">
        <f t="shared" si="12"/>
        <v>8.4831153828696226E-3</v>
      </c>
      <c r="N82" s="302">
        <f t="shared" si="12"/>
        <v>9.0340075270721014E-3</v>
      </c>
      <c r="O82" s="302">
        <f t="shared" si="12"/>
        <v>8.893969601800257E-3</v>
      </c>
      <c r="P82" s="302">
        <f t="shared" si="12"/>
        <v>9.3496638409388422E-3</v>
      </c>
      <c r="Q82" s="302">
        <f t="shared" si="12"/>
        <v>9.1790734023987405E-3</v>
      </c>
      <c r="R82" s="302">
        <f t="shared" si="12"/>
        <v>9.1205054916937943E-3</v>
      </c>
      <c r="S82" s="302">
        <f t="shared" si="12"/>
        <v>9.236651387004885E-3</v>
      </c>
      <c r="T82" s="302">
        <f t="shared" si="12"/>
        <v>9.5331702343715383E-3</v>
      </c>
      <c r="U82" s="302">
        <f t="shared" si="12"/>
        <v>1.0304848201452754E-2</v>
      </c>
      <c r="V82" s="302">
        <f t="shared" si="12"/>
        <v>1.0634391230135416E-2</v>
      </c>
      <c r="W82" s="302">
        <f t="shared" si="12"/>
        <v>1.0300049598348853E-2</v>
      </c>
      <c r="X82" s="302">
        <f t="shared" si="12"/>
        <v>1.0643261767327763E-2</v>
      </c>
      <c r="Y82" s="302">
        <f t="shared" si="12"/>
        <v>9.9764513053986221E-3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1.6114307918156903E-2</v>
      </c>
      <c r="C83" s="301">
        <f t="shared" si="13"/>
        <v>1.6508315029999523E-2</v>
      </c>
      <c r="D83" s="301">
        <f t="shared" si="13"/>
        <v>1.7446622918939024E-2</v>
      </c>
      <c r="E83" s="301">
        <f t="shared" si="13"/>
        <v>1.731679645203673E-2</v>
      </c>
      <c r="F83" s="301">
        <f t="shared" si="13"/>
        <v>1.9349764821539994E-2</v>
      </c>
      <c r="G83" s="301">
        <f t="shared" si="13"/>
        <v>1.982372150602945E-2</v>
      </c>
      <c r="H83" s="301">
        <f t="shared" si="13"/>
        <v>2.415601723523858E-2</v>
      </c>
      <c r="I83" s="301">
        <f t="shared" si="13"/>
        <v>2.1547760273434705E-2</v>
      </c>
      <c r="J83" s="301">
        <f t="shared" si="13"/>
        <v>2.1782593964246984E-2</v>
      </c>
      <c r="K83" s="301">
        <f t="shared" si="13"/>
        <v>2.0418489202807262E-2</v>
      </c>
      <c r="L83" s="301">
        <f t="shared" si="13"/>
        <v>1.7727947662106884E-2</v>
      </c>
      <c r="M83" s="301">
        <f t="shared" si="13"/>
        <v>2.0278373212355774E-2</v>
      </c>
      <c r="N83" s="301">
        <f t="shared" si="13"/>
        <v>2.0811994388160872E-2</v>
      </c>
      <c r="O83" s="301">
        <f t="shared" si="13"/>
        <v>2.0046650620941145E-2</v>
      </c>
      <c r="P83" s="301">
        <f t="shared" si="13"/>
        <v>2.3010665229435557E-2</v>
      </c>
      <c r="Q83" s="301">
        <f t="shared" si="13"/>
        <v>2.3805258442972141E-2</v>
      </c>
      <c r="R83" s="301">
        <f t="shared" si="13"/>
        <v>2.3825840730998811E-2</v>
      </c>
      <c r="S83" s="301">
        <f t="shared" si="13"/>
        <v>2.3709004484907502E-2</v>
      </c>
      <c r="T83" s="301">
        <f t="shared" si="13"/>
        <v>2.2249866416694526E-2</v>
      </c>
      <c r="U83" s="301">
        <f t="shared" si="13"/>
        <v>2.0345168418219907E-2</v>
      </c>
      <c r="V83" s="301">
        <f t="shared" si="13"/>
        <v>1.860758478781362E-2</v>
      </c>
      <c r="W83" s="301">
        <f t="shared" si="13"/>
        <v>1.9735797286197426E-2</v>
      </c>
      <c r="X83" s="301">
        <f t="shared" si="13"/>
        <v>1.8927963119343801E-2</v>
      </c>
      <c r="Y83" s="301">
        <f t="shared" si="13"/>
        <v>1.7127598161350909E-2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6.1539613585720378E-3</v>
      </c>
      <c r="C84" s="302">
        <f t="shared" si="14"/>
        <v>6.232311963102301E-3</v>
      </c>
      <c r="D84" s="302">
        <f t="shared" si="14"/>
        <v>6.4894817311481195E-3</v>
      </c>
      <c r="E84" s="302">
        <f t="shared" si="14"/>
        <v>6.354212271203692E-3</v>
      </c>
      <c r="F84" s="302">
        <f t="shared" si="14"/>
        <v>7.1144553646736155E-3</v>
      </c>
      <c r="G84" s="302">
        <f t="shared" si="14"/>
        <v>7.2664814452446866E-3</v>
      </c>
      <c r="H84" s="302">
        <f t="shared" si="14"/>
        <v>8.3534464614443311E-3</v>
      </c>
      <c r="I84" s="302">
        <f t="shared" si="14"/>
        <v>7.9904642020025111E-3</v>
      </c>
      <c r="J84" s="302">
        <f t="shared" si="14"/>
        <v>8.0562297569697992E-3</v>
      </c>
      <c r="K84" s="302">
        <f t="shared" si="14"/>
        <v>7.5141780596581732E-3</v>
      </c>
      <c r="L84" s="302">
        <f t="shared" si="14"/>
        <v>6.552368741625886E-3</v>
      </c>
      <c r="M84" s="302">
        <f t="shared" si="14"/>
        <v>7.5238247456802304E-3</v>
      </c>
      <c r="N84" s="302">
        <f t="shared" si="14"/>
        <v>7.6970341734133576E-3</v>
      </c>
      <c r="O84" s="302">
        <f t="shared" si="14"/>
        <v>7.474367494701018E-3</v>
      </c>
      <c r="P84" s="302">
        <f t="shared" si="14"/>
        <v>7.9867923043806747E-3</v>
      </c>
      <c r="Q84" s="302">
        <f t="shared" si="14"/>
        <v>8.3809020357033734E-3</v>
      </c>
      <c r="R84" s="302">
        <f t="shared" si="14"/>
        <v>8.595647895908368E-3</v>
      </c>
      <c r="S84" s="302">
        <f t="shared" si="14"/>
        <v>8.5335199127903223E-3</v>
      </c>
      <c r="T84" s="302">
        <f t="shared" si="14"/>
        <v>8.1858079261894704E-3</v>
      </c>
      <c r="U84" s="302">
        <f t="shared" si="14"/>
        <v>7.5574712825605909E-3</v>
      </c>
      <c r="V84" s="302">
        <f t="shared" si="14"/>
        <v>6.870240958088923E-3</v>
      </c>
      <c r="W84" s="302">
        <f t="shared" si="14"/>
        <v>7.2250769354887277E-3</v>
      </c>
      <c r="X84" s="302">
        <f t="shared" si="14"/>
        <v>6.5291927092559141E-3</v>
      </c>
      <c r="Y84" s="302">
        <f t="shared" si="14"/>
        <v>5.9428165528964743E-3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9.1164933197252929E-3</v>
      </c>
      <c r="C85" s="302">
        <f t="shared" si="15"/>
        <v>9.3229115990949765E-3</v>
      </c>
      <c r="D85" s="302">
        <f t="shared" si="15"/>
        <v>9.9681136811695711E-3</v>
      </c>
      <c r="E85" s="302">
        <f t="shared" si="15"/>
        <v>1.0046405337888054E-2</v>
      </c>
      <c r="F85" s="302">
        <f t="shared" si="15"/>
        <v>1.1283914472879533E-2</v>
      </c>
      <c r="G85" s="302">
        <f t="shared" si="15"/>
        <v>1.1609307798143101E-2</v>
      </c>
      <c r="H85" s="302">
        <f t="shared" si="15"/>
        <v>1.4880236750579813E-2</v>
      </c>
      <c r="I85" s="302">
        <f t="shared" si="15"/>
        <v>1.2645881719295211E-2</v>
      </c>
      <c r="J85" s="302">
        <f t="shared" si="15"/>
        <v>1.2889263524320084E-2</v>
      </c>
      <c r="K85" s="302">
        <f t="shared" si="15"/>
        <v>1.20706910426136E-2</v>
      </c>
      <c r="L85" s="302">
        <f t="shared" si="15"/>
        <v>1.036736908471847E-2</v>
      </c>
      <c r="M85" s="302">
        <f t="shared" si="15"/>
        <v>1.1875940087735473E-2</v>
      </c>
      <c r="N85" s="302">
        <f t="shared" si="15"/>
        <v>1.2179295149443619E-2</v>
      </c>
      <c r="O85" s="302">
        <f t="shared" si="15"/>
        <v>1.1651121988910811E-2</v>
      </c>
      <c r="P85" s="302">
        <f t="shared" si="15"/>
        <v>1.4055514884386217E-2</v>
      </c>
      <c r="Q85" s="302">
        <f t="shared" si="15"/>
        <v>1.4473666662020324E-2</v>
      </c>
      <c r="R85" s="302">
        <f t="shared" si="15"/>
        <v>1.4285569052022159E-2</v>
      </c>
      <c r="S85" s="302">
        <f t="shared" si="15"/>
        <v>1.4218831392748814E-2</v>
      </c>
      <c r="T85" s="302">
        <f t="shared" si="15"/>
        <v>1.3076694430516575E-2</v>
      </c>
      <c r="U85" s="302">
        <f t="shared" si="15"/>
        <v>1.1720409286223137E-2</v>
      </c>
      <c r="V85" s="302">
        <f t="shared" si="15"/>
        <v>1.0635924738032099E-2</v>
      </c>
      <c r="W85" s="302">
        <f t="shared" si="15"/>
        <v>1.144392949945114E-2</v>
      </c>
      <c r="X85" s="302">
        <f t="shared" si="15"/>
        <v>1.1296432584186085E-2</v>
      </c>
      <c r="Y85" s="302">
        <f t="shared" si="15"/>
        <v>1.0151506294681006E-2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8.4385323985957164E-4</v>
      </c>
      <c r="C86" s="302">
        <f t="shared" si="16"/>
        <v>9.530914678022456E-4</v>
      </c>
      <c r="D86" s="302">
        <f t="shared" si="16"/>
        <v>9.8902750662133295E-4</v>
      </c>
      <c r="E86" s="302">
        <f t="shared" si="16"/>
        <v>9.1617884294498532E-4</v>
      </c>
      <c r="F86" s="302">
        <f t="shared" si="16"/>
        <v>9.5139498398684431E-4</v>
      </c>
      <c r="G86" s="302">
        <f t="shared" si="16"/>
        <v>9.4793226264166164E-4</v>
      </c>
      <c r="H86" s="302">
        <f t="shared" si="16"/>
        <v>9.2233402321443907E-4</v>
      </c>
      <c r="I86" s="302">
        <f t="shared" si="16"/>
        <v>9.1141435213698302E-4</v>
      </c>
      <c r="J86" s="302">
        <f t="shared" si="16"/>
        <v>8.3710068295710246E-4</v>
      </c>
      <c r="K86" s="302">
        <f t="shared" si="16"/>
        <v>8.336201005354892E-4</v>
      </c>
      <c r="L86" s="302">
        <f t="shared" si="16"/>
        <v>8.0820983576252847E-4</v>
      </c>
      <c r="M86" s="302">
        <f t="shared" si="16"/>
        <v>8.7860837894006836E-4</v>
      </c>
      <c r="N86" s="302">
        <f t="shared" si="16"/>
        <v>9.3566506530389675E-4</v>
      </c>
      <c r="O86" s="302">
        <f t="shared" si="16"/>
        <v>9.2116113732931262E-4</v>
      </c>
      <c r="P86" s="302">
        <f t="shared" si="16"/>
        <v>9.6835804066866624E-4</v>
      </c>
      <c r="Q86" s="302">
        <f t="shared" si="16"/>
        <v>9.5068974524844152E-4</v>
      </c>
      <c r="R86" s="302">
        <f t="shared" si="16"/>
        <v>9.4462378306828579E-4</v>
      </c>
      <c r="S86" s="302">
        <f t="shared" si="16"/>
        <v>9.566531793683635E-4</v>
      </c>
      <c r="T86" s="302">
        <f t="shared" si="16"/>
        <v>9.8736405998848024E-4</v>
      </c>
      <c r="U86" s="302">
        <f t="shared" si="16"/>
        <v>1.067287849436178E-3</v>
      </c>
      <c r="V86" s="302">
        <f t="shared" si="16"/>
        <v>1.1014190916925971E-3</v>
      </c>
      <c r="W86" s="302">
        <f t="shared" si="16"/>
        <v>1.0667908512575601E-3</v>
      </c>
      <c r="X86" s="302">
        <f t="shared" si="16"/>
        <v>1.1023378259018045E-3</v>
      </c>
      <c r="Y86" s="302">
        <f t="shared" si="16"/>
        <v>1.0332753137734288E-3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8.4826815252752319E-3</v>
      </c>
      <c r="C87" s="301">
        <f t="shared" si="17"/>
        <v>9.2296000967994011E-3</v>
      </c>
      <c r="D87" s="301">
        <f t="shared" si="17"/>
        <v>9.6083537839712213E-3</v>
      </c>
      <c r="E87" s="301">
        <f t="shared" si="17"/>
        <v>9.0936677928672126E-3</v>
      </c>
      <c r="F87" s="301">
        <f t="shared" si="17"/>
        <v>9.7056116989213004E-3</v>
      </c>
      <c r="G87" s="301">
        <f t="shared" si="17"/>
        <v>9.7651061263626382E-3</v>
      </c>
      <c r="H87" s="301">
        <f t="shared" si="17"/>
        <v>1.0261927371775347E-2</v>
      </c>
      <c r="I87" s="301">
        <f t="shared" si="17"/>
        <v>9.8746133116151408E-3</v>
      </c>
      <c r="J87" s="301">
        <f t="shared" si="17"/>
        <v>9.4391001901285351E-3</v>
      </c>
      <c r="K87" s="301">
        <f t="shared" si="17"/>
        <v>9.1342111877638806E-3</v>
      </c>
      <c r="L87" s="301">
        <f t="shared" si="17"/>
        <v>8.4808154590647073E-3</v>
      </c>
      <c r="M87" s="301">
        <f t="shared" si="17"/>
        <v>9.4287966803855948E-3</v>
      </c>
      <c r="N87" s="301">
        <f t="shared" si="17"/>
        <v>9.8852636586193206E-3</v>
      </c>
      <c r="O87" s="301">
        <f t="shared" si="17"/>
        <v>9.6753271293177154E-3</v>
      </c>
      <c r="P87" s="301">
        <f t="shared" si="17"/>
        <v>1.0359020857695786E-2</v>
      </c>
      <c r="Q87" s="301">
        <f t="shared" si="17"/>
        <v>1.0426794479052806E-2</v>
      </c>
      <c r="R87" s="301">
        <f t="shared" si="17"/>
        <v>1.0452896674899589E-2</v>
      </c>
      <c r="S87" s="301">
        <f t="shared" si="17"/>
        <v>1.050083426857438E-2</v>
      </c>
      <c r="T87" s="301">
        <f t="shared" si="17"/>
        <v>1.0480033242601333E-2</v>
      </c>
      <c r="U87" s="301">
        <f t="shared" si="17"/>
        <v>1.0646474452379782E-2</v>
      </c>
      <c r="V87" s="301">
        <f t="shared" si="17"/>
        <v>1.0524607660984243E-2</v>
      </c>
      <c r="W87" s="301">
        <f t="shared" si="17"/>
        <v>1.050037043253917E-2</v>
      </c>
      <c r="X87" s="301">
        <f t="shared" si="17"/>
        <v>1.0449126469284118E-2</v>
      </c>
      <c r="Y87" s="301">
        <f t="shared" si="17"/>
        <v>9.6928383307356616E-3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2.3845010599896823E-3</v>
      </c>
      <c r="C88" s="302">
        <f t="shared" si="18"/>
        <v>2.4152583366060694E-3</v>
      </c>
      <c r="D88" s="302">
        <f t="shared" si="18"/>
        <v>2.5149838563996961E-3</v>
      </c>
      <c r="E88" s="302">
        <f t="shared" si="18"/>
        <v>2.4616438405952608E-3</v>
      </c>
      <c r="F88" s="302">
        <f t="shared" si="18"/>
        <v>2.7546145685570654E-3</v>
      </c>
      <c r="G88" s="302">
        <f t="shared" si="18"/>
        <v>2.8118371717536293E-3</v>
      </c>
      <c r="H88" s="302">
        <f t="shared" si="18"/>
        <v>3.2267515300491482E-3</v>
      </c>
      <c r="I88" s="302">
        <f t="shared" si="18"/>
        <v>3.0775759268648196E-3</v>
      </c>
      <c r="J88" s="302">
        <f t="shared" si="18"/>
        <v>3.1003844474516919E-3</v>
      </c>
      <c r="K88" s="302">
        <f t="shared" si="18"/>
        <v>2.8794045710919753E-3</v>
      </c>
      <c r="L88" s="302">
        <f t="shared" si="18"/>
        <v>2.5171346377375081E-3</v>
      </c>
      <c r="M88" s="302">
        <f t="shared" si="18"/>
        <v>2.9000966634043076E-3</v>
      </c>
      <c r="N88" s="302">
        <f t="shared" si="18"/>
        <v>2.9677909087810163E-3</v>
      </c>
      <c r="O88" s="302">
        <f t="shared" si="18"/>
        <v>2.8906167383784295E-3</v>
      </c>
      <c r="P88" s="302">
        <f t="shared" si="18"/>
        <v>3.0907045303184841E-3</v>
      </c>
      <c r="Q88" s="302">
        <f t="shared" si="18"/>
        <v>3.2403392481224029E-3</v>
      </c>
      <c r="R88" s="302">
        <f t="shared" si="18"/>
        <v>3.3194988146919304E-3</v>
      </c>
      <c r="S88" s="302">
        <f t="shared" si="18"/>
        <v>3.2953033644563786E-3</v>
      </c>
      <c r="T88" s="302">
        <f t="shared" si="18"/>
        <v>3.1634579038275776E-3</v>
      </c>
      <c r="U88" s="302">
        <f t="shared" si="18"/>
        <v>2.9193247256845646E-3</v>
      </c>
      <c r="V88" s="302">
        <f t="shared" si="18"/>
        <v>2.6601385220631677E-3</v>
      </c>
      <c r="W88" s="302">
        <f t="shared" si="18"/>
        <v>2.7972093364269598E-3</v>
      </c>
      <c r="X88" s="302">
        <f t="shared" si="18"/>
        <v>2.5290713789532177E-3</v>
      </c>
      <c r="Y88" s="302">
        <f t="shared" si="18"/>
        <v>2.301874559410336E-3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6.8588037515174586E-4</v>
      </c>
      <c r="C89" s="302">
        <f t="shared" si="19"/>
        <v>7.0141027704789815E-4</v>
      </c>
      <c r="D89" s="302">
        <f t="shared" si="19"/>
        <v>7.4995212648297721E-4</v>
      </c>
      <c r="E89" s="302">
        <f t="shared" si="19"/>
        <v>7.5584240786618544E-4</v>
      </c>
      <c r="F89" s="302">
        <f t="shared" si="19"/>
        <v>8.4894654341413384E-4</v>
      </c>
      <c r="G89" s="302">
        <f t="shared" si="19"/>
        <v>8.7342754594180096E-4</v>
      </c>
      <c r="H89" s="302">
        <f t="shared" si="19"/>
        <v>1.1195162445577281E-3</v>
      </c>
      <c r="I89" s="302">
        <f t="shared" si="19"/>
        <v>9.5141429863036071E-4</v>
      </c>
      <c r="J89" s="302">
        <f t="shared" si="19"/>
        <v>9.6972515543474011E-4</v>
      </c>
      <c r="K89" s="302">
        <f t="shared" si="19"/>
        <v>9.0813976496152454E-4</v>
      </c>
      <c r="L89" s="302">
        <f t="shared" si="19"/>
        <v>7.7999015057443025E-4</v>
      </c>
      <c r="M89" s="302">
        <f t="shared" si="19"/>
        <v>8.9348765550360853E-4</v>
      </c>
      <c r="N89" s="302">
        <f t="shared" si="19"/>
        <v>9.1631060685469273E-4</v>
      </c>
      <c r="O89" s="302">
        <f t="shared" si="19"/>
        <v>8.765734411719738E-4</v>
      </c>
      <c r="P89" s="302">
        <f t="shared" si="19"/>
        <v>1.0574682044679287E-3</v>
      </c>
      <c r="Q89" s="302">
        <f t="shared" si="19"/>
        <v>1.0889278993369521E-3</v>
      </c>
      <c r="R89" s="302">
        <f t="shared" si="19"/>
        <v>1.0747763550110713E-3</v>
      </c>
      <c r="S89" s="302">
        <f t="shared" si="19"/>
        <v>1.0697553398933276E-3</v>
      </c>
      <c r="T89" s="302">
        <f t="shared" si="19"/>
        <v>9.8382654022695208E-4</v>
      </c>
      <c r="U89" s="302">
        <f t="shared" si="19"/>
        <v>8.8178627858731973E-4</v>
      </c>
      <c r="V89" s="302">
        <f t="shared" si="19"/>
        <v>8.0019496461683471E-4</v>
      </c>
      <c r="W89" s="302">
        <f t="shared" si="19"/>
        <v>8.6098529149475648E-4</v>
      </c>
      <c r="X89" s="302">
        <f t="shared" si="19"/>
        <v>8.4988834489174313E-4</v>
      </c>
      <c r="Y89" s="302">
        <f t="shared" si="19"/>
        <v>7.6374968988195688E-4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5.4123000901338033E-3</v>
      </c>
      <c r="C90" s="302">
        <f t="shared" si="20"/>
        <v>6.1129314831454345E-3</v>
      </c>
      <c r="D90" s="302">
        <f t="shared" si="20"/>
        <v>6.3434178010885493E-3</v>
      </c>
      <c r="E90" s="302">
        <f t="shared" si="20"/>
        <v>5.8761815444057655E-3</v>
      </c>
      <c r="F90" s="302">
        <f t="shared" si="20"/>
        <v>6.1020505869501009E-3</v>
      </c>
      <c r="G90" s="302">
        <f t="shared" si="20"/>
        <v>6.0798414086672076E-3</v>
      </c>
      <c r="H90" s="302">
        <f t="shared" si="20"/>
        <v>5.9156595971684703E-3</v>
      </c>
      <c r="I90" s="302">
        <f t="shared" si="20"/>
        <v>5.8456230861199604E-3</v>
      </c>
      <c r="J90" s="302">
        <f t="shared" si="20"/>
        <v>5.3689905872421036E-3</v>
      </c>
      <c r="K90" s="302">
        <f t="shared" si="20"/>
        <v>5.3466668517103801E-3</v>
      </c>
      <c r="L90" s="302">
        <f t="shared" si="20"/>
        <v>5.1836906707527696E-3</v>
      </c>
      <c r="M90" s="302">
        <f t="shared" si="20"/>
        <v>5.6352123614776782E-3</v>
      </c>
      <c r="N90" s="302">
        <f t="shared" si="20"/>
        <v>6.0011621429836111E-3</v>
      </c>
      <c r="O90" s="302">
        <f t="shared" si="20"/>
        <v>5.9081369497673121E-3</v>
      </c>
      <c r="P90" s="302">
        <f t="shared" si="20"/>
        <v>6.2108481229093742E-3</v>
      </c>
      <c r="Q90" s="302">
        <f t="shared" si="20"/>
        <v>6.0975273315934516E-3</v>
      </c>
      <c r="R90" s="302">
        <f t="shared" si="20"/>
        <v>6.0586215051965878E-3</v>
      </c>
      <c r="S90" s="302">
        <f t="shared" si="20"/>
        <v>6.1357755642246752E-3</v>
      </c>
      <c r="T90" s="302">
        <f t="shared" si="20"/>
        <v>6.3327487985468025E-3</v>
      </c>
      <c r="U90" s="302">
        <f t="shared" si="20"/>
        <v>6.845363448107899E-3</v>
      </c>
      <c r="V90" s="302">
        <f t="shared" si="20"/>
        <v>7.0642741743042418E-3</v>
      </c>
      <c r="W90" s="302">
        <f t="shared" si="20"/>
        <v>6.8421758046174532E-3</v>
      </c>
      <c r="X90" s="302">
        <f t="shared" si="20"/>
        <v>7.0701667454391576E-3</v>
      </c>
      <c r="Y90" s="302">
        <f t="shared" si="20"/>
        <v>6.6272140814433696E-3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0.23782340216998993</v>
      </c>
      <c r="C91" s="301">
        <f t="shared" si="21"/>
        <v>0.22633998676381686</v>
      </c>
      <c r="D91" s="301">
        <f t="shared" si="21"/>
        <v>0.22818557228466863</v>
      </c>
      <c r="E91" s="301">
        <f t="shared" si="21"/>
        <v>0.22769629476998529</v>
      </c>
      <c r="F91" s="301">
        <f t="shared" si="21"/>
        <v>0.22502664499196098</v>
      </c>
      <c r="G91" s="301">
        <f t="shared" si="21"/>
        <v>0.22265018711990076</v>
      </c>
      <c r="H91" s="301">
        <f t="shared" si="21"/>
        <v>0.20593464293845837</v>
      </c>
      <c r="I91" s="301">
        <f t="shared" si="21"/>
        <v>0.21377601253392187</v>
      </c>
      <c r="J91" s="301">
        <f t="shared" si="21"/>
        <v>0.19613136894025632</v>
      </c>
      <c r="K91" s="301">
        <f t="shared" si="21"/>
        <v>0.22521298258000444</v>
      </c>
      <c r="L91" s="301">
        <f t="shared" si="21"/>
        <v>0.1943902371696529</v>
      </c>
      <c r="M91" s="301">
        <f t="shared" si="21"/>
        <v>0.20823884585430089</v>
      </c>
      <c r="N91" s="301">
        <f t="shared" si="21"/>
        <v>0.20006023107933205</v>
      </c>
      <c r="O91" s="301">
        <f t="shared" si="21"/>
        <v>0.2042959818186724</v>
      </c>
      <c r="P91" s="301">
        <f t="shared" si="21"/>
        <v>0.21027855386204503</v>
      </c>
      <c r="Q91" s="301">
        <f t="shared" si="21"/>
        <v>0.19862329020698874</v>
      </c>
      <c r="R91" s="301">
        <f t="shared" si="21"/>
        <v>0.20021633863703817</v>
      </c>
      <c r="S91" s="301">
        <f t="shared" si="21"/>
        <v>0.19475775015087496</v>
      </c>
      <c r="T91" s="301">
        <f t="shared" si="21"/>
        <v>0.19732259355641318</v>
      </c>
      <c r="U91" s="301">
        <f t="shared" si="21"/>
        <v>0.19816593601959034</v>
      </c>
      <c r="V91" s="301">
        <f t="shared" si="21"/>
        <v>0.20531236858306209</v>
      </c>
      <c r="W91" s="301">
        <f t="shared" si="21"/>
        <v>0.19716820161780382</v>
      </c>
      <c r="X91" s="301">
        <f t="shared" si="21"/>
        <v>0.19524730633302714</v>
      </c>
      <c r="Y91" s="301">
        <f t="shared" si="21"/>
        <v>0.20424490830342426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0.14474771401332565</v>
      </c>
      <c r="C92" s="235">
        <f t="shared" si="22"/>
        <v>0.15472042201780456</v>
      </c>
      <c r="D92" s="235">
        <f t="shared" si="22"/>
        <v>0.16019066067350116</v>
      </c>
      <c r="E92" s="235">
        <f t="shared" si="22"/>
        <v>0.15127772417159832</v>
      </c>
      <c r="F92" s="235">
        <f t="shared" si="22"/>
        <v>0.15196911237550392</v>
      </c>
      <c r="G92" s="235">
        <f t="shared" si="22"/>
        <v>0.15204829423050115</v>
      </c>
      <c r="H92" s="235">
        <f t="shared" si="22"/>
        <v>0.15181680056748273</v>
      </c>
      <c r="I92" s="235">
        <f t="shared" si="22"/>
        <v>0.15299291960354239</v>
      </c>
      <c r="J92" s="235">
        <f t="shared" si="22"/>
        <v>0.1439771628970011</v>
      </c>
      <c r="K92" s="235">
        <f t="shared" si="22"/>
        <v>0.14400607249834166</v>
      </c>
      <c r="L92" s="235">
        <f t="shared" si="22"/>
        <v>0.15108492407656235</v>
      </c>
      <c r="M92" s="235">
        <f t="shared" si="22"/>
        <v>0.15082007067390663</v>
      </c>
      <c r="N92" s="235">
        <f t="shared" si="22"/>
        <v>0.1565724999494261</v>
      </c>
      <c r="O92" s="235">
        <f t="shared" si="22"/>
        <v>0.15793853917314732</v>
      </c>
      <c r="P92" s="235">
        <f t="shared" si="22"/>
        <v>0.15958495736305334</v>
      </c>
      <c r="Q92" s="235">
        <f t="shared" si="22"/>
        <v>0.15824227507538299</v>
      </c>
      <c r="R92" s="235">
        <f t="shared" si="22"/>
        <v>0.1562505693960429</v>
      </c>
      <c r="S92" s="235">
        <f t="shared" si="22"/>
        <v>0.16171589904257483</v>
      </c>
      <c r="T92" s="235">
        <f t="shared" si="22"/>
        <v>0.1654448392940118</v>
      </c>
      <c r="U92" s="235">
        <f t="shared" si="22"/>
        <v>0.1766629826067258</v>
      </c>
      <c r="V92" s="235">
        <f t="shared" si="22"/>
        <v>0.18575631389405167</v>
      </c>
      <c r="W92" s="235">
        <f t="shared" si="22"/>
        <v>0.18474535796748032</v>
      </c>
      <c r="X92" s="235">
        <f t="shared" si="22"/>
        <v>0.19304507606614282</v>
      </c>
      <c r="Y92" s="235">
        <f t="shared" si="22"/>
        <v>0.18656299736099541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13.989224344189665</v>
      </c>
      <c r="C96" s="320">
        <f t="shared" si="23"/>
        <v>14.065386891181749</v>
      </c>
      <c r="D96" s="320">
        <f t="shared" si="23"/>
        <v>15.36814721012863</v>
      </c>
      <c r="E96" s="320">
        <f t="shared" si="23"/>
        <v>16.050845428313423</v>
      </c>
      <c r="F96" s="320">
        <f t="shared" si="23"/>
        <v>15.879624953446701</v>
      </c>
      <c r="G96" s="320">
        <f t="shared" si="23"/>
        <v>15.866556732393356</v>
      </c>
      <c r="H96" s="320">
        <f t="shared" si="23"/>
        <v>15.403216859086687</v>
      </c>
      <c r="I96" s="320">
        <f t="shared" si="23"/>
        <v>13.881058194032764</v>
      </c>
      <c r="J96" s="320">
        <f t="shared" si="23"/>
        <v>14.534325403222255</v>
      </c>
      <c r="K96" s="320">
        <f t="shared" si="23"/>
        <v>12.995969899273636</v>
      </c>
      <c r="L96" s="320">
        <f t="shared" si="23"/>
        <v>14.983340308373322</v>
      </c>
      <c r="M96" s="320">
        <f t="shared" si="23"/>
        <v>15.519191223715342</v>
      </c>
      <c r="N96" s="320">
        <f t="shared" si="23"/>
        <v>17.466144168845563</v>
      </c>
      <c r="O96" s="320">
        <f t="shared" si="23"/>
        <v>17.753554711317435</v>
      </c>
      <c r="P96" s="320">
        <f t="shared" si="23"/>
        <v>17.26367070787887</v>
      </c>
      <c r="Q96" s="320">
        <f t="shared" si="23"/>
        <v>16.738725194866966</v>
      </c>
      <c r="R96" s="320">
        <f t="shared" si="23"/>
        <v>16.85853356825702</v>
      </c>
      <c r="S96" s="320">
        <f t="shared" si="23"/>
        <v>16.84243020266349</v>
      </c>
      <c r="T96" s="320">
        <f t="shared" si="23"/>
        <v>16.662384926942302</v>
      </c>
      <c r="U96" s="320">
        <f t="shared" si="23"/>
        <v>16.612009925982278</v>
      </c>
      <c r="V96" s="320">
        <f t="shared" si="23"/>
        <v>15.919441899504328</v>
      </c>
      <c r="W96" s="320">
        <f t="shared" si="23"/>
        <v>16.860273402023473</v>
      </c>
      <c r="X96" s="320">
        <f t="shared" si="23"/>
        <v>15.753762646964908</v>
      </c>
      <c r="Y96" s="320">
        <f t="shared" si="23"/>
        <v>14.574412624951615</v>
      </c>
      <c r="DA96" s="95"/>
    </row>
    <row r="97" spans="1:105" ht="12" customHeight="1" x14ac:dyDescent="0.25">
      <c r="A97" s="55" t="s">
        <v>91</v>
      </c>
      <c r="B97" s="330">
        <f>IF(B$6=0,0,B$6/OIS!B$5*1000)</f>
        <v>0.18005919563305053</v>
      </c>
      <c r="C97" s="330">
        <f>IF(C$6=0,0,C$6/OIS!C$5*1000)</f>
        <v>0.18460502693752531</v>
      </c>
      <c r="D97" s="330">
        <f>IF(D$6=0,0,D$6/OIS!D$5*1000)</f>
        <v>0.20840838521753649</v>
      </c>
      <c r="E97" s="330">
        <f>IF(E$6=0,0,E$6/OIS!E$5*1000)</f>
        <v>0.20910042705316109</v>
      </c>
      <c r="F97" s="330">
        <f>IF(F$6=0,0,F$6/OIS!F$5*1000)</f>
        <v>0.20170870477514891</v>
      </c>
      <c r="G97" s="330">
        <f>IF(G$6=0,0,G$6/OIS!G$5*1000)</f>
        <v>0.20242611624241605</v>
      </c>
      <c r="H97" s="330">
        <f>IF(H$6=0,0,H$6/OIS!H$5*1000)</f>
        <v>0.20082681155808418</v>
      </c>
      <c r="I97" s="330">
        <f>IF(I$6=0,0,I$6/OIS!I$5*1000)</f>
        <v>0.18549080212812785</v>
      </c>
      <c r="J97" s="330">
        <f>IF(J$6=0,0,J$6/OIS!J$5*1000)</f>
        <v>0.18648663069773613</v>
      </c>
      <c r="K97" s="330">
        <f>IF(K$6=0,0,K$6/OIS!K$5*1000)</f>
        <v>0.16736949803068579</v>
      </c>
      <c r="L97" s="330">
        <f>IF(L$6=0,0,L$6/OIS!L$5*1000)</f>
        <v>0.21477749705709073</v>
      </c>
      <c r="M97" s="330">
        <f>IF(M$6=0,0,M$6/OIS!M$5*1000)</f>
        <v>0.20825585148605066</v>
      </c>
      <c r="N97" s="330">
        <f>IF(N$6=0,0,N$6/OIS!N$5*1000)</f>
        <v>0.23822521121317344</v>
      </c>
      <c r="O97" s="330">
        <f>IF(O$6=0,0,O$6/OIS!O$5*1000)</f>
        <v>0.24924536949579462</v>
      </c>
      <c r="P97" s="330">
        <f>IF(P$6=0,0,P$6/OIS!P$5*1000)</f>
        <v>0.23685074435338371</v>
      </c>
      <c r="Q97" s="330">
        <f>IF(Q$6=0,0,Q$6/OIS!Q$5*1000)</f>
        <v>0.22969166369950395</v>
      </c>
      <c r="R97" s="330">
        <f>IF(R$6=0,0,R$6/OIS!R$5*1000)</f>
        <v>0.22719131270940815</v>
      </c>
      <c r="S97" s="330">
        <f>IF(S$6=0,0,S$6/OIS!S$5*1000)</f>
        <v>0.23929931015899328</v>
      </c>
      <c r="T97" s="330">
        <f>IF(T$6=0,0,T$6/OIS!T$5*1000)</f>
        <v>0.2404134744808642</v>
      </c>
      <c r="U97" s="330">
        <f>IF(U$6=0,0,U$6/OIS!U$5*1000)</f>
        <v>0.25326757966143298</v>
      </c>
      <c r="V97" s="330">
        <f>IF(V$6=0,0,V$6/OIS!V$5*1000)</f>
        <v>0.25930632273089033</v>
      </c>
      <c r="W97" s="330">
        <f>IF(W$6=0,0,W$6/OIS!W$5*1000)</f>
        <v>0.27911984802696194</v>
      </c>
      <c r="X97" s="330">
        <f>IF(X$6=0,0,X$6/OIS!X$5*1000)</f>
        <v>0.27493514868025415</v>
      </c>
      <c r="Y97" s="330">
        <f>IF(Y$6=0,0,Y$6/OIS!Y$5*1000)</f>
        <v>0.2516012185076324</v>
      </c>
      <c r="DA97" s="67"/>
    </row>
    <row r="98" spans="1:105" ht="12" customHeight="1" x14ac:dyDescent="0.25">
      <c r="A98" s="173" t="s">
        <v>92</v>
      </c>
      <c r="B98" s="331">
        <f>IF(B$7=0,0,B$7/OIS!B$5*1000)</f>
        <v>9.0038369731272369E-2</v>
      </c>
      <c r="C98" s="331">
        <f>IF(C$7=0,0,C$7/OIS!C$5*1000)</f>
        <v>9.3924204905964884E-2</v>
      </c>
      <c r="D98" s="331">
        <f>IF(D$7=0,0,D$7/OIS!D$5*1000)</f>
        <v>0.10611591786689652</v>
      </c>
      <c r="E98" s="331">
        <f>IF(E$7=0,0,E$7/OIS!E$5*1000)</f>
        <v>0.10579416619001446</v>
      </c>
      <c r="F98" s="331">
        <f>IF(F$7=0,0,F$7/OIS!F$5*1000)</f>
        <v>0.10319595377662058</v>
      </c>
      <c r="G98" s="331">
        <f>IF(G$7=0,0,G$7/OIS!G$5*1000)</f>
        <v>0.10341306247892809</v>
      </c>
      <c r="H98" s="331">
        <f>IF(H$7=0,0,H$7/OIS!H$5*1000)</f>
        <v>0.10171129149787965</v>
      </c>
      <c r="I98" s="331">
        <f>IF(I$7=0,0,I$7/OIS!I$5*1000)</f>
        <v>9.3361579300676956E-2</v>
      </c>
      <c r="J98" s="331">
        <f>IF(J$7=0,0,J$7/OIS!J$5*1000)</f>
        <v>9.3178683904311721E-2</v>
      </c>
      <c r="K98" s="331">
        <f>IF(K$7=0,0,K$7/OIS!K$5*1000)</f>
        <v>8.3520578042715773E-2</v>
      </c>
      <c r="L98" s="331">
        <f>IF(L$7=0,0,L$7/OIS!L$5*1000)</f>
        <v>0.10495880295151758</v>
      </c>
      <c r="M98" s="331">
        <f>IF(M$7=0,0,M$7/OIS!M$5*1000)</f>
        <v>0.10411558962747702</v>
      </c>
      <c r="N98" s="331">
        <f>IF(N$7=0,0,N$7/OIS!N$5*1000)</f>
        <v>0.12002071973527993</v>
      </c>
      <c r="O98" s="331">
        <f>IF(O$7=0,0,O$7/OIS!O$5*1000)</f>
        <v>0.12465107023147659</v>
      </c>
      <c r="P98" s="331">
        <f>IF(P$7=0,0,P$7/OIS!P$5*1000)</f>
        <v>0.11990914527206434</v>
      </c>
      <c r="Q98" s="331">
        <f>IF(Q$7=0,0,Q$7/OIS!Q$5*1000)</f>
        <v>0.11591488556705598</v>
      </c>
      <c r="R98" s="331">
        <f>IF(R$7=0,0,R$7/OIS!R$5*1000)</f>
        <v>0.11488192579588886</v>
      </c>
      <c r="S98" s="331">
        <f>IF(S$7=0,0,S$7/OIS!S$5*1000)</f>
        <v>0.12018579905834706</v>
      </c>
      <c r="T98" s="331">
        <f>IF(T$7=0,0,T$7/OIS!T$5*1000)</f>
        <v>0.12107276188272301</v>
      </c>
      <c r="U98" s="331">
        <f>IF(U$7=0,0,U$7/OIS!U$5*1000)</f>
        <v>0.12803923141245932</v>
      </c>
      <c r="V98" s="331">
        <f>IF(V$7=0,0,V$7/OIS!V$5*1000)</f>
        <v>0.13032637263414867</v>
      </c>
      <c r="W98" s="331">
        <f>IF(W$7=0,0,W$7/OIS!W$5*1000)</f>
        <v>0.13918607197145236</v>
      </c>
      <c r="X98" s="331">
        <f>IF(X$7=0,0,X$7/OIS!X$5*1000)</f>
        <v>0.13666510916110283</v>
      </c>
      <c r="Y98" s="331">
        <f>IF(Y$7=0,0,Y$7/OIS!Y$5*1000)</f>
        <v>0.12403537809683861</v>
      </c>
      <c r="DA98" s="177"/>
    </row>
    <row r="99" spans="1:105" ht="12" customHeight="1" x14ac:dyDescent="0.25">
      <c r="A99" s="173" t="s">
        <v>93</v>
      </c>
      <c r="B99" s="331">
        <f>IF(B$8=0,0,B$8/OIS!B$5*1000)</f>
        <v>0.15369132206777358</v>
      </c>
      <c r="C99" s="331">
        <f>IF(C$8=0,0,C$8/OIS!C$5*1000)</f>
        <v>0.16221519650045757</v>
      </c>
      <c r="D99" s="331">
        <f>IF(D$8=0,0,D$8/OIS!D$5*1000)</f>
        <v>0.1833645983419242</v>
      </c>
      <c r="E99" s="331">
        <f>IF(E$8=0,0,E$8/OIS!E$5*1000)</f>
        <v>0.18203236141285106</v>
      </c>
      <c r="F99" s="331">
        <f>IF(F$8=0,0,F$8/OIS!F$5*1000)</f>
        <v>0.17888477962683194</v>
      </c>
      <c r="G99" s="331">
        <f>IF(G$8=0,0,G$8/OIS!G$5*1000)</f>
        <v>0.17908930662074155</v>
      </c>
      <c r="H99" s="331">
        <f>IF(H$8=0,0,H$8/OIS!H$5*1000)</f>
        <v>0.17512679426887168</v>
      </c>
      <c r="I99" s="331">
        <f>IF(I$8=0,0,I$8/OIS!I$5*1000)</f>
        <v>0.16007577749022101</v>
      </c>
      <c r="J99" s="331">
        <f>IF(J$8=0,0,J$8/OIS!J$5*1000)</f>
        <v>0.15896525808870809</v>
      </c>
      <c r="K99" s="331">
        <f>IF(K$8=0,0,K$8/OIS!K$5*1000)</f>
        <v>0.14236369832924314</v>
      </c>
      <c r="L99" s="331">
        <f>IF(L$8=0,0,L$8/OIS!L$5*1000)</f>
        <v>0.17629836148607017</v>
      </c>
      <c r="M99" s="331">
        <f>IF(M$8=0,0,M$8/OIS!M$5*1000)</f>
        <v>0.17769412326573539</v>
      </c>
      <c r="N99" s="331">
        <f>IF(N$8=0,0,N$8/OIS!N$5*1000)</f>
        <v>0.20592098481359292</v>
      </c>
      <c r="O99" s="331">
        <f>IF(O$8=0,0,O$8/OIS!O$5*1000)</f>
        <v>0.21279264225604766</v>
      </c>
      <c r="P99" s="331">
        <f>IF(P$8=0,0,P$8/OIS!P$5*1000)</f>
        <v>0.20640558726874897</v>
      </c>
      <c r="Q99" s="331">
        <f>IF(Q$8=0,0,Q$8/OIS!Q$5*1000)</f>
        <v>0.19910170993525259</v>
      </c>
      <c r="R99" s="331">
        <f>IF(R$8=0,0,R$8/OIS!R$5*1000)</f>
        <v>0.19759332989276862</v>
      </c>
      <c r="S99" s="331">
        <f>IF(S$8=0,0,S$8/OIS!S$5*1000)</f>
        <v>0.20576656071467428</v>
      </c>
      <c r="T99" s="331">
        <f>IF(T$8=0,0,T$8/OIS!T$5*1000)</f>
        <v>0.20766729586841062</v>
      </c>
      <c r="U99" s="331">
        <f>IF(U$8=0,0,U$8/OIS!U$5*1000)</f>
        <v>0.22019048364993385</v>
      </c>
      <c r="V99" s="331">
        <f>IF(V$8=0,0,V$8/OIS!V$5*1000)</f>
        <v>0.22323562201810945</v>
      </c>
      <c r="W99" s="331">
        <f>IF(W$8=0,0,W$8/OIS!W$5*1000)</f>
        <v>0.23712987490858758</v>
      </c>
      <c r="X99" s="331">
        <f>IF(X$8=0,0,X$8/OIS!X$5*1000)</f>
        <v>0.23232438633124677</v>
      </c>
      <c r="Y99" s="331">
        <f>IF(Y$8=0,0,Y$8/OIS!Y$5*1000)</f>
        <v>0.2096384836513743</v>
      </c>
      <c r="DA99" s="177"/>
    </row>
    <row r="100" spans="1:105" ht="12" customHeight="1" x14ac:dyDescent="0.25">
      <c r="A100" s="173" t="s">
        <v>94</v>
      </c>
      <c r="B100" s="331">
        <f>IF(B$9=0,0,B$9/OIS!B$5*1000)</f>
        <v>6.4222984613076184E-2</v>
      </c>
      <c r="C100" s="331">
        <f>IF(C$9=0,0,C$9/OIS!C$5*1000)</f>
        <v>6.5618434014918542E-2</v>
      </c>
      <c r="D100" s="331">
        <f>IF(D$9=0,0,D$9/OIS!D$5*1000)</f>
        <v>7.4068073643444088E-2</v>
      </c>
      <c r="E100" s="331">
        <f>IF(E$9=0,0,E$9/OIS!E$5*1000)</f>
        <v>7.4408470968951396E-2</v>
      </c>
      <c r="F100" s="331">
        <f>IF(F$9=0,0,F$9/OIS!F$5*1000)</f>
        <v>7.1618178517967285E-2</v>
      </c>
      <c r="G100" s="331">
        <f>IF(G$9=0,0,G$9/OIS!G$5*1000)</f>
        <v>7.1893905841414738E-2</v>
      </c>
      <c r="H100" s="331">
        <f>IF(H$9=0,0,H$9/OIS!H$5*1000)</f>
        <v>7.1449849443996974E-2</v>
      </c>
      <c r="I100" s="331">
        <f>IF(I$9=0,0,I$9/OIS!I$5*1000)</f>
        <v>6.6075251484901829E-2</v>
      </c>
      <c r="J100" s="331">
        <f>IF(J$9=0,0,J$9/OIS!J$5*1000)</f>
        <v>6.6525831182203218E-2</v>
      </c>
      <c r="K100" s="331">
        <f>IF(K$9=0,0,K$9/OIS!K$5*1000)</f>
        <v>5.9721003833459622E-2</v>
      </c>
      <c r="L100" s="331">
        <f>IF(L$9=0,0,L$9/OIS!L$5*1000)</f>
        <v>7.6948115681946747E-2</v>
      </c>
      <c r="M100" s="331">
        <f>IF(M$9=0,0,M$9/OIS!M$5*1000)</f>
        <v>7.4283234696661551E-2</v>
      </c>
      <c r="N100" s="331">
        <f>IF(N$9=0,0,N$9/OIS!N$5*1000)</f>
        <v>8.4843864250778916E-2</v>
      </c>
      <c r="O100" s="331">
        <f>IF(O$9=0,0,O$9/OIS!O$5*1000)</f>
        <v>8.8897830029817534E-2</v>
      </c>
      <c r="P100" s="331">
        <f>IF(P$9=0,0,P$9/OIS!P$5*1000)</f>
        <v>8.4272962340497581E-2</v>
      </c>
      <c r="Q100" s="331">
        <f>IF(Q$9=0,0,Q$9/OIS!Q$5*1000)</f>
        <v>8.1777537193306354E-2</v>
      </c>
      <c r="R100" s="331">
        <f>IF(R$9=0,0,R$9/OIS!R$5*1000)</f>
        <v>8.0855269643035965E-2</v>
      </c>
      <c r="S100" s="331">
        <f>IF(S$9=0,0,S$9/OIS!S$5*1000)</f>
        <v>8.5279092287782535E-2</v>
      </c>
      <c r="T100" s="331">
        <f>IF(T$9=0,0,T$9/OIS!T$5*1000)</f>
        <v>8.5630279373018731E-2</v>
      </c>
      <c r="U100" s="331">
        <f>IF(U$9=0,0,U$9/OIS!U$5*1000)</f>
        <v>9.0139557456830346E-2</v>
      </c>
      <c r="V100" s="331">
        <f>IF(V$9=0,0,V$9/OIS!V$5*1000)</f>
        <v>9.2396067695114839E-2</v>
      </c>
      <c r="W100" s="331">
        <f>IF(W$9=0,0,W$9/OIS!W$5*1000)</f>
        <v>9.9609929931926453E-2</v>
      </c>
      <c r="X100" s="331">
        <f>IF(X$9=0,0,X$9/OIS!X$5*1000)</f>
        <v>9.8177365229163621E-2</v>
      </c>
      <c r="Y100" s="331">
        <f>IF(Y$9=0,0,Y$9/OIS!Y$5*1000)</f>
        <v>8.9989415047632818E-2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0.19861455282087062</v>
      </c>
      <c r="C101" s="332">
        <f>IF(C$10=0,0,C$10/OIS!C$5*1000)</f>
        <v>0.2046353199830005</v>
      </c>
      <c r="D101" s="332">
        <f>IF(D$10=0,0,D$10/OIS!D$5*1000)</f>
        <v>0.22557506538772354</v>
      </c>
      <c r="E101" s="332">
        <f>IF(E$10=0,0,E$10/OIS!E$5*1000)</f>
        <v>0.2358195740554051</v>
      </c>
      <c r="F101" s="332">
        <f>IF(F$10=0,0,F$10/OIS!F$5*1000)</f>
        <v>0.23224973344820338</v>
      </c>
      <c r="G101" s="332">
        <f>IF(G$10=0,0,G$10/OIS!G$5*1000)</f>
        <v>0.23191158562719058</v>
      </c>
      <c r="H101" s="332">
        <f>IF(H$10=0,0,H$10/OIS!H$5*1000)</f>
        <v>0.22364058776155712</v>
      </c>
      <c r="I101" s="332">
        <f>IF(I$10=0,0,I$10/OIS!I$5*1000)</f>
        <v>0.20331541108236548</v>
      </c>
      <c r="J101" s="332">
        <f>IF(J$10=0,0,J$10/OIS!J$5*1000)</f>
        <v>0.20440441185162053</v>
      </c>
      <c r="K101" s="332">
        <f>IF(K$10=0,0,K$10/OIS!K$5*1000)</f>
        <v>0.18795729844170719</v>
      </c>
      <c r="L101" s="332">
        <f>IF(L$10=0,0,L$10/OIS!L$5*1000)</f>
        <v>0.21378839672058511</v>
      </c>
      <c r="M101" s="332">
        <f>IF(M$10=0,0,M$10/OIS!M$5*1000)</f>
        <v>0.22782613417323422</v>
      </c>
      <c r="N101" s="332">
        <f>IF(N$10=0,0,N$10/OIS!N$5*1000)</f>
        <v>0.25494385955931509</v>
      </c>
      <c r="O101" s="332">
        <f>IF(O$10=0,0,O$10/OIS!O$5*1000)</f>
        <v>0.25858717927307395</v>
      </c>
      <c r="P101" s="332">
        <f>IF(P$10=0,0,P$10/OIS!P$5*1000)</f>
        <v>0.24985573769839922</v>
      </c>
      <c r="Q101" s="332">
        <f>IF(Q$10=0,0,Q$10/OIS!Q$5*1000)</f>
        <v>0.23669943540011784</v>
      </c>
      <c r="R101" s="332">
        <f>IF(R$10=0,0,R$10/OIS!R$5*1000)</f>
        <v>0.24038372930572485</v>
      </c>
      <c r="S101" s="332">
        <f>IF(S$10=0,0,S$10/OIS!S$5*1000)</f>
        <v>0.24165976034969247</v>
      </c>
      <c r="T101" s="332">
        <f>IF(T$10=0,0,T$10/OIS!T$5*1000)</f>
        <v>0.2408559095143647</v>
      </c>
      <c r="U101" s="332">
        <f>IF(U$10=0,0,U$10/OIS!U$5*1000)</f>
        <v>0.2426899451104837</v>
      </c>
      <c r="V101" s="332">
        <f>IF(V$10=0,0,V$10/OIS!V$5*1000)</f>
        <v>0.23405946859066737</v>
      </c>
      <c r="W101" s="332">
        <f>IF(W$10=0,0,W$10/OIS!W$5*1000)</f>
        <v>0.24745056571473767</v>
      </c>
      <c r="X101" s="332">
        <f>IF(X$10=0,0,X$10/OIS!X$5*1000)</f>
        <v>0.23297724775464951</v>
      </c>
      <c r="Y101" s="332">
        <f>IF(Y$10=0,0,Y$10/OIS!Y$5*1000)</f>
        <v>0.21466596589371828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2.2298740121740188</v>
      </c>
      <c r="C102" s="348">
        <f>IF(C$16=0,0,C$16/OIS!C$5*1000)</f>
        <v>2.1760951816855916</v>
      </c>
      <c r="D102" s="348">
        <f>IF(D$16=0,0,D$16/OIS!D$5*1000)</f>
        <v>2.2193513926634565</v>
      </c>
      <c r="E102" s="348">
        <f>IF(E$16=0,0,E$16/OIS!E$5*1000)</f>
        <v>2.3645317670686312</v>
      </c>
      <c r="F102" s="348">
        <f>IF(F$16=0,0,F$16/OIS!F$5*1000)</f>
        <v>2.43103335632548</v>
      </c>
      <c r="G102" s="348">
        <f>IF(G$16=0,0,G$16/OIS!G$5*1000)</f>
        <v>2.4597489894160263</v>
      </c>
      <c r="H102" s="348">
        <f>IF(H$16=0,0,H$16/OIS!H$5*1000)</f>
        <v>2.678299096587343</v>
      </c>
      <c r="I102" s="348">
        <f>IF(I$16=0,0,I$16/OIS!I$5*1000)</f>
        <v>2.2321759761719226</v>
      </c>
      <c r="J102" s="348">
        <f>IF(J$16=0,0,J$16/OIS!J$5*1000)</f>
        <v>3.015292623123945</v>
      </c>
      <c r="K102" s="348">
        <f>IF(K$16=0,0,K$16/OIS!K$5*1000)</f>
        <v>2.061707848591201</v>
      </c>
      <c r="L102" s="348">
        <f>IF(L$16=0,0,L$16/OIS!L$5*1000)</f>
        <v>3.0197135144456877</v>
      </c>
      <c r="M102" s="348">
        <f>IF(M$16=0,0,M$16/OIS!M$5*1000)</f>
        <v>2.5539524799042894</v>
      </c>
      <c r="N102" s="348">
        <f>IF(N$16=0,0,N$16/OIS!N$5*1000)</f>
        <v>3.0360682950541</v>
      </c>
      <c r="O102" s="348">
        <f>IF(O$16=0,0,O$16/OIS!O$5*1000)</f>
        <v>3.0307548795756638</v>
      </c>
      <c r="P102" s="348">
        <f>IF(P$16=0,0,P$16/OIS!P$5*1000)</f>
        <v>2.8934901625688236</v>
      </c>
      <c r="Q102" s="348">
        <f>IF(Q$16=0,0,Q$16/OIS!Q$5*1000)</f>
        <v>3.3017588072370758</v>
      </c>
      <c r="R102" s="348">
        <f>IF(R$16=0,0,R$16/OIS!R$5*1000)</f>
        <v>3.2775077117406375</v>
      </c>
      <c r="S102" s="348">
        <f>IF(S$16=0,0,S$16/OIS!S$5*1000)</f>
        <v>3.2429108441021066</v>
      </c>
      <c r="T102" s="348">
        <f>IF(T$16=0,0,T$16/OIS!T$5*1000)</f>
        <v>3.0865448403340681</v>
      </c>
      <c r="U102" s="348">
        <f>IF(U$16=0,0,U$16/OIS!U$5*1000)</f>
        <v>2.9034870106752035</v>
      </c>
      <c r="V102" s="348">
        <f>IF(V$16=0,0,V$16/OIS!V$5*1000)</f>
        <v>2.6887501936676403</v>
      </c>
      <c r="W102" s="348">
        <f>IF(W$16=0,0,W$16/OIS!W$5*1000)</f>
        <v>2.9604038627323641</v>
      </c>
      <c r="X102" s="348">
        <f>IF(X$16=0,0,X$16/OIS!X$5*1000)</f>
        <v>2.7960132220652465</v>
      </c>
      <c r="Y102" s="348">
        <f>IF(Y$16=0,0,Y$16/OIS!Y$5*1000)</f>
        <v>2.5726215531295797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5.3767579317383163</v>
      </c>
      <c r="C103" s="348">
        <f>IF(C$27=0,0,C$27/OIS!C$5*1000)</f>
        <v>5.4565177146980863</v>
      </c>
      <c r="D103" s="348">
        <f>IF(D$27=0,0,D$27/OIS!D$5*1000)</f>
        <v>5.9668557912543632</v>
      </c>
      <c r="E103" s="348">
        <f>IF(E$27=0,0,E$27/OIS!E$5*1000)</f>
        <v>6.3723949829013744</v>
      </c>
      <c r="F103" s="348">
        <f>IF(F$27=0,0,F$27/OIS!F$5*1000)</f>
        <v>6.2129945289144093</v>
      </c>
      <c r="G103" s="348">
        <f>IF(G$27=0,0,G$27/OIS!G$5*1000)</f>
        <v>6.2034262420044977</v>
      </c>
      <c r="H103" s="348">
        <f>IF(H$27=0,0,H$27/OIS!H$5*1000)</f>
        <v>5.9114922973697768</v>
      </c>
      <c r="I103" s="348">
        <f>IF(I$27=0,0,I$27/OIS!I$5*1000)</f>
        <v>5.413246709282439</v>
      </c>
      <c r="J103" s="348">
        <f>IF(J$27=0,0,J$27/OIS!J$5*1000)</f>
        <v>5.4124376277592772</v>
      </c>
      <c r="K103" s="348">
        <f>IF(K$27=0,0,K$27/OIS!K$5*1000)</f>
        <v>5.1109042432500686</v>
      </c>
      <c r="L103" s="348">
        <f>IF(L$27=0,0,L$27/OIS!L$5*1000)</f>
        <v>5.6077888940821738</v>
      </c>
      <c r="M103" s="348">
        <f>IF(M$27=0,0,M$27/OIS!M$5*1000)</f>
        <v>6.13972857409974</v>
      </c>
      <c r="N103" s="348">
        <f>IF(N$27=0,0,N$27/OIS!N$5*1000)</f>
        <v>6.7609598041085945</v>
      </c>
      <c r="O103" s="348">
        <f>IF(O$27=0,0,O$27/OIS!O$5*1000)</f>
        <v>6.8300045955816442</v>
      </c>
      <c r="P103" s="348">
        <f>IF(P$27=0,0,P$27/OIS!P$5*1000)</f>
        <v>6.5116012314934677</v>
      </c>
      <c r="Q103" s="348">
        <f>IF(Q$27=0,0,Q$27/OIS!Q$5*1000)</f>
        <v>6.0273056003442571</v>
      </c>
      <c r="R103" s="348">
        <f>IF(R$27=0,0,R$27/OIS!R$5*1000)</f>
        <v>6.1327217088862627</v>
      </c>
      <c r="S103" s="348">
        <f>IF(S$27=0,0,S$27/OIS!S$5*1000)</f>
        <v>6.1272694589125702</v>
      </c>
      <c r="T103" s="348">
        <f>IF(T$27=0,0,T$27/OIS!T$5*1000)</f>
        <v>6.0902715736329958</v>
      </c>
      <c r="U103" s="348">
        <f>IF(U$27=0,0,U$27/OIS!U$5*1000)</f>
        <v>6.0327009222614656</v>
      </c>
      <c r="V103" s="348">
        <f>IF(V$27=0,0,V$27/OIS!V$5*1000)</f>
        <v>5.6020044376638252</v>
      </c>
      <c r="W103" s="348">
        <f>IF(W$27=0,0,W$27/OIS!W$5*1000)</f>
        <v>5.9484161638222384</v>
      </c>
      <c r="X103" s="348">
        <f>IF(X$27=0,0,X$27/OIS!X$5*1000)</f>
        <v>5.4028044411643172</v>
      </c>
      <c r="Y103" s="348">
        <f>IF(Y$27=0,0,Y$27/OIS!Y$5*1000)</f>
        <v>5.0251728281614412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0.22542666861844876</v>
      </c>
      <c r="C104" s="348">
        <f>IF(C$35=0,0,C$35/OIS!C$5*1000)</f>
        <v>0.23219583781845396</v>
      </c>
      <c r="D104" s="348">
        <f>IF(D$35=0,0,D$35/OIS!D$5*1000)</f>
        <v>0.26812226933785893</v>
      </c>
      <c r="E104" s="348">
        <f>IF(E$35=0,0,E$35/OIS!E$5*1000)</f>
        <v>0.27794922316520787</v>
      </c>
      <c r="F104" s="348">
        <f>IF(F$35=0,0,F$35/OIS!F$5*1000)</f>
        <v>0.30726700830345161</v>
      </c>
      <c r="G104" s="348">
        <f>IF(G$35=0,0,G$35/OIS!G$5*1000)</f>
        <v>0.31453420192258252</v>
      </c>
      <c r="H104" s="348">
        <f>IF(H$35=0,0,H$35/OIS!H$5*1000)</f>
        <v>0.3720803719262154</v>
      </c>
      <c r="I104" s="348">
        <f>IF(I$35=0,0,I$35/OIS!I$5*1000)</f>
        <v>0.29910571430661453</v>
      </c>
      <c r="J104" s="348">
        <f>IF(J$35=0,0,J$35/OIS!J$5*1000)</f>
        <v>0.3165953088026307</v>
      </c>
      <c r="K104" s="348">
        <f>IF(K$35=0,0,K$35/OIS!K$5*1000)</f>
        <v>0.26535807106832687</v>
      </c>
      <c r="L104" s="348">
        <f>IF(L$35=0,0,L$35/OIS!L$5*1000)</f>
        <v>0.2656238727903788</v>
      </c>
      <c r="M104" s="348">
        <f>IF(M$35=0,0,M$35/OIS!M$5*1000)</f>
        <v>0.31470395158841619</v>
      </c>
      <c r="N104" s="348">
        <f>IF(N$35=0,0,N$35/OIS!N$5*1000)</f>
        <v>0.3635052944248226</v>
      </c>
      <c r="O104" s="348">
        <f>IF(O$35=0,0,O$35/OIS!O$5*1000)</f>
        <v>0.35589930857754415</v>
      </c>
      <c r="P104" s="348">
        <f>IF(P$35=0,0,P$35/OIS!P$5*1000)</f>
        <v>0.39724854729021347</v>
      </c>
      <c r="Q104" s="348">
        <f>IF(Q$35=0,0,Q$35/OIS!Q$5*1000)</f>
        <v>0.39846967926969745</v>
      </c>
      <c r="R104" s="348">
        <f>IF(R$35=0,0,R$35/OIS!R$5*1000)</f>
        <v>0.40166873575548895</v>
      </c>
      <c r="S104" s="348">
        <f>IF(S$35=0,0,S$35/OIS!S$5*1000)</f>
        <v>0.39931725321169032</v>
      </c>
      <c r="T104" s="348">
        <f>IF(T$35=0,0,T$35/OIS!T$5*1000)</f>
        <v>0.37073583880801059</v>
      </c>
      <c r="U104" s="348">
        <f>IF(U$35=0,0,U$35/OIS!U$5*1000)</f>
        <v>0.33797413970925028</v>
      </c>
      <c r="V104" s="348">
        <f>IF(V$35=0,0,V$35/OIS!V$5*1000)</f>
        <v>0.29622236491969933</v>
      </c>
      <c r="W104" s="348">
        <f>IF(W$35=0,0,W$35/OIS!W$5*1000)</f>
        <v>0.33275093805220141</v>
      </c>
      <c r="X104" s="348">
        <f>IF(X$35=0,0,X$35/OIS!X$5*1000)</f>
        <v>0.29818663837264781</v>
      </c>
      <c r="Y104" s="348">
        <f>IF(Y$35=0,0,Y$35/OIS!Y$5*1000)</f>
        <v>0.24962468287789077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0.11866613489738816</v>
      </c>
      <c r="C105" s="348">
        <f>IF(C$54=0,0,C$54/OIS!C$5*1000)</f>
        <v>0.12981789621237211</v>
      </c>
      <c r="D105" s="348">
        <f>IF(D$54=0,0,D$54/OIS!D$5*1000)</f>
        <v>0.14766259539906615</v>
      </c>
      <c r="E105" s="348">
        <f>IF(E$54=0,0,E$54/OIS!E$5*1000)</f>
        <v>0.14596105611974369</v>
      </c>
      <c r="F105" s="348">
        <f>IF(F$54=0,0,F$54/OIS!F$5*1000)</f>
        <v>0.15412147372265486</v>
      </c>
      <c r="G105" s="348">
        <f>IF(G$54=0,0,G$54/OIS!G$5*1000)</f>
        <v>0.15493861035177472</v>
      </c>
      <c r="H105" s="348">
        <f>IF(H$54=0,0,H$54/OIS!H$5*1000)</f>
        <v>0.15806669269965315</v>
      </c>
      <c r="I105" s="348">
        <f>IF(I$54=0,0,I$54/OIS!I$5*1000)</f>
        <v>0.13707008202210039</v>
      </c>
      <c r="J105" s="348">
        <f>IF(J$54=0,0,J$54/OIS!J$5*1000)</f>
        <v>0.13719095367694517</v>
      </c>
      <c r="K105" s="348">
        <f>IF(K$54=0,0,K$54/OIS!K$5*1000)</f>
        <v>0.11870793364978785</v>
      </c>
      <c r="L105" s="348">
        <f>IF(L$54=0,0,L$54/OIS!L$5*1000)</f>
        <v>0.1270709441156799</v>
      </c>
      <c r="M105" s="348">
        <f>IF(M$54=0,0,M$54/OIS!M$5*1000)</f>
        <v>0.14632729869243655</v>
      </c>
      <c r="N105" s="348">
        <f>IF(N$54=0,0,N$54/OIS!N$5*1000)</f>
        <v>0.1726574402084948</v>
      </c>
      <c r="O105" s="348">
        <f>IF(O$54=0,0,O$54/OIS!O$5*1000)</f>
        <v>0.17177144954023588</v>
      </c>
      <c r="P105" s="348">
        <f>IF(P$54=0,0,P$54/OIS!P$5*1000)</f>
        <v>0.17883472494330901</v>
      </c>
      <c r="Q105" s="348">
        <f>IF(Q$54=0,0,Q$54/OIS!Q$5*1000)</f>
        <v>0.17453124744822102</v>
      </c>
      <c r="R105" s="348">
        <f>IF(R$54=0,0,R$54/OIS!R$5*1000)</f>
        <v>0.17622050947931697</v>
      </c>
      <c r="S105" s="348">
        <f>IF(S$54=0,0,S$54/OIS!S$5*1000)</f>
        <v>0.17685956823820098</v>
      </c>
      <c r="T105" s="348">
        <f>IF(T$54=0,0,T$54/OIS!T$5*1000)</f>
        <v>0.17462234793537471</v>
      </c>
      <c r="U105" s="348">
        <f>IF(U$54=0,0,U$54/OIS!U$5*1000)</f>
        <v>0.17685933927964972</v>
      </c>
      <c r="V105" s="348">
        <f>IF(V$54=0,0,V$54/OIS!V$5*1000)</f>
        <v>0.16754588017411673</v>
      </c>
      <c r="W105" s="348">
        <f>IF(W$54=0,0,W$54/OIS!W$5*1000)</f>
        <v>0.17703911631513378</v>
      </c>
      <c r="X105" s="348">
        <f>IF(X$54=0,0,X$54/OIS!X$5*1000)</f>
        <v>0.16461305826522046</v>
      </c>
      <c r="Y105" s="348">
        <f>IF(Y$54=0,0,Y$54/OIS!Y$5*1000)</f>
        <v>0.14126742533908879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3.3269649272544317</v>
      </c>
      <c r="C106" s="348">
        <f>IF(C$68=0,0,C$68/OIS!C$5*1000)</f>
        <v>3.1835594827780409</v>
      </c>
      <c r="D106" s="348">
        <f>IF(D$68=0,0,D$68/OIS!D$5*1000)</f>
        <v>3.5067894660982342</v>
      </c>
      <c r="E106" s="348">
        <f>IF(E$68=0,0,E$68/OIS!E$5*1000)</f>
        <v>3.6547180319527239</v>
      </c>
      <c r="F106" s="348">
        <f>IF(F$68=0,0,F$68/OIS!F$5*1000)</f>
        <v>3.5733387270047348</v>
      </c>
      <c r="G106" s="348">
        <f>IF(G$68=0,0,G$68/OIS!G$5*1000)</f>
        <v>3.5326918254159021</v>
      </c>
      <c r="H106" s="348">
        <f>IF(H$68=0,0,H$68/OIS!H$5*1000)</f>
        <v>3.1720559639796586</v>
      </c>
      <c r="I106" s="348">
        <f>IF(I$68=0,0,I$68/OIS!I$5*1000)</f>
        <v>2.9674372704716476</v>
      </c>
      <c r="J106" s="348">
        <f>IF(J$68=0,0,J$68/OIS!J$5*1000)</f>
        <v>2.8506371379571238</v>
      </c>
      <c r="K106" s="348">
        <f>IF(K$68=0,0,K$68/OIS!K$5*1000)</f>
        <v>2.9268611425353752</v>
      </c>
      <c r="L106" s="348">
        <f>IF(L$68=0,0,L$68/OIS!L$5*1000)</f>
        <v>2.9126150761383118</v>
      </c>
      <c r="M106" s="348">
        <f>IF(M$68=0,0,M$68/OIS!M$5*1000)</f>
        <v>3.2316984690186801</v>
      </c>
      <c r="N106" s="348">
        <f>IF(N$68=0,0,N$68/OIS!N$5*1000)</f>
        <v>3.4942808384841713</v>
      </c>
      <c r="O106" s="348">
        <f>IF(O$68=0,0,O$68/OIS!O$5*1000)</f>
        <v>3.6269798905201114</v>
      </c>
      <c r="P106" s="348">
        <f>IF(P$68=0,0,P$68/OIS!P$5*1000)</f>
        <v>3.6301797108033163</v>
      </c>
      <c r="Q106" s="348">
        <f>IF(Q$68=0,0,Q$68/OIS!Q$5*1000)</f>
        <v>3.3247006720750965</v>
      </c>
      <c r="R106" s="348">
        <f>IF(R$68=0,0,R$68/OIS!R$5*1000)</f>
        <v>3.3753538658260238</v>
      </c>
      <c r="S106" s="348">
        <f>IF(S$68=0,0,S$68/OIS!S$5*1000)</f>
        <v>3.2801938133438875</v>
      </c>
      <c r="T106" s="348">
        <f>IF(T$68=0,0,T$68/OIS!T$5*1000)</f>
        <v>3.2878650086195411</v>
      </c>
      <c r="U106" s="348">
        <f>IF(U$68=0,0,U$68/OIS!U$5*1000)</f>
        <v>3.291934496149004</v>
      </c>
      <c r="V106" s="348">
        <f>IF(V$68=0,0,V$68/OIS!V$5*1000)</f>
        <v>3.2684583229076734</v>
      </c>
      <c r="W106" s="348">
        <f>IF(W$68=0,0,W$68/OIS!W$5*1000)</f>
        <v>3.3243097854614576</v>
      </c>
      <c r="X106" s="348">
        <f>IF(X$68=0,0,X$68/OIS!X$5*1000)</f>
        <v>3.0758797214297582</v>
      </c>
      <c r="Y106" s="348">
        <f>IF(Y$68=0,0,Y$68/OIS!Y$5*1000)</f>
        <v>2.9767495701595119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2.0249082446410176</v>
      </c>
      <c r="C107" s="333">
        <f>IF(C$69=0,0,C$69/OIS!C$5*1000)</f>
        <v>2.1762025956473368</v>
      </c>
      <c r="D107" s="333">
        <f>IF(D$69=0,0,D$69/OIS!D$5*1000)</f>
        <v>2.4618336549181281</v>
      </c>
      <c r="E107" s="333">
        <f>IF(E$69=0,0,E$69/OIS!E$5*1000)</f>
        <v>2.4281353674253578</v>
      </c>
      <c r="F107" s="333">
        <f>IF(F$69=0,0,F$69/OIS!F$5*1000)</f>
        <v>2.4132125090311969</v>
      </c>
      <c r="G107" s="333">
        <f>IF(G$69=0,0,G$69/OIS!G$5*1000)</f>
        <v>2.4124828864718837</v>
      </c>
      <c r="H107" s="333">
        <f>IF(H$69=0,0,H$69/OIS!H$5*1000)</f>
        <v>2.3384671019936509</v>
      </c>
      <c r="I107" s="333">
        <f>IF(I$69=0,0,I$69/OIS!I$5*1000)</f>
        <v>2.1237036202917485</v>
      </c>
      <c r="J107" s="333">
        <f>IF(J$69=0,0,J$69/OIS!J$5*1000)</f>
        <v>2.0926109361777518</v>
      </c>
      <c r="K107" s="333">
        <f>IF(K$69=0,0,K$69/OIS!K$5*1000)</f>
        <v>1.8714985835010651</v>
      </c>
      <c r="L107" s="333">
        <f>IF(L$69=0,0,L$69/OIS!L$5*1000)</f>
        <v>2.2637568329038809</v>
      </c>
      <c r="M107" s="333">
        <f>IF(M$69=0,0,M$69/OIS!M$5*1000)</f>
        <v>2.3406055171626208</v>
      </c>
      <c r="N107" s="333">
        <f>IF(N$69=0,0,N$69/OIS!N$5*1000)</f>
        <v>2.7347178569932407</v>
      </c>
      <c r="O107" s="333">
        <f>IF(O$69=0,0,O$69/OIS!O$5*1000)</f>
        <v>2.8039704962360226</v>
      </c>
      <c r="P107" s="333">
        <f>IF(P$69=0,0,P$69/OIS!P$5*1000)</f>
        <v>2.7550221538466428</v>
      </c>
      <c r="Q107" s="333">
        <f>IF(Q$69=0,0,Q$69/OIS!Q$5*1000)</f>
        <v>2.6487739566973829</v>
      </c>
      <c r="R107" s="333">
        <f>IF(R$69=0,0,R$69/OIS!R$5*1000)</f>
        <v>2.6341554692224625</v>
      </c>
      <c r="S107" s="333">
        <f>IF(S$69=0,0,S$69/OIS!S$5*1000)</f>
        <v>2.7236887422855429</v>
      </c>
      <c r="T107" s="333">
        <f>IF(T$69=0,0,T$69/OIS!T$5*1000)</f>
        <v>2.7567055964929335</v>
      </c>
      <c r="U107" s="333">
        <f>IF(U$69=0,0,U$69/OIS!U$5*1000)</f>
        <v>2.9347272206165638</v>
      </c>
      <c r="V107" s="333">
        <f>IF(V$69=0,0,V$69/OIS!V$5*1000)</f>
        <v>2.9571368465024426</v>
      </c>
      <c r="W107" s="333">
        <f>IF(W$69=0,0,W$69/OIS!W$5*1000)</f>
        <v>3.1148572450864123</v>
      </c>
      <c r="X107" s="333">
        <f>IF(X$69=0,0,X$69/OIS!X$5*1000)</f>
        <v>3.0411863085113002</v>
      </c>
      <c r="Y107" s="333">
        <f>IF(Y$69=0,0,Y$69/OIS!Y$5*1000)</f>
        <v>2.7190461040869067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NL: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533.16379332510417</v>
      </c>
      <c r="C5" s="223">
        <v>542.89058107081075</v>
      </c>
      <c r="D5" s="223">
        <v>526.80595055978517</v>
      </c>
      <c r="E5" s="223">
        <v>520.46960975956938</v>
      </c>
      <c r="F5" s="223">
        <v>534.8379408864065</v>
      </c>
      <c r="G5" s="223">
        <v>527.31906394421515</v>
      </c>
      <c r="H5" s="223">
        <v>546.2374646561442</v>
      </c>
      <c r="I5" s="223">
        <v>522.82512072887982</v>
      </c>
      <c r="J5" s="223">
        <v>578.36143247661767</v>
      </c>
      <c r="K5" s="223">
        <v>475.85796916439011</v>
      </c>
      <c r="L5" s="223">
        <v>518.36911585934229</v>
      </c>
      <c r="M5" s="223">
        <v>480.25360277768368</v>
      </c>
      <c r="N5" s="223">
        <v>467.93346482713508</v>
      </c>
      <c r="O5" s="223">
        <v>466.34289895814749</v>
      </c>
      <c r="P5" s="223">
        <v>441.21650706079038</v>
      </c>
      <c r="Q5" s="223">
        <v>456.13376427574082</v>
      </c>
      <c r="R5" s="223">
        <v>481.4134728582244</v>
      </c>
      <c r="S5" s="223">
        <v>476.61368339456902</v>
      </c>
      <c r="T5" s="223">
        <v>478.26511211389698</v>
      </c>
      <c r="U5" s="223">
        <v>443.62665357390142</v>
      </c>
      <c r="V5" s="223">
        <v>438.89563867614129</v>
      </c>
      <c r="W5" s="223">
        <v>458.32144859168858</v>
      </c>
      <c r="X5" s="223">
        <v>441.33635042323459</v>
      </c>
      <c r="Y5" s="223">
        <v>423.89546814150879</v>
      </c>
      <c r="DA5" s="89" t="s">
        <v>3123</v>
      </c>
    </row>
    <row r="6" spans="1:105" ht="12" customHeight="1" x14ac:dyDescent="0.25">
      <c r="A6" s="55" t="s">
        <v>91</v>
      </c>
      <c r="B6" s="259">
        <v>9.2933804582345694</v>
      </c>
      <c r="C6" s="259">
        <v>9.5979723908790575</v>
      </c>
      <c r="D6" s="259">
        <v>9.6394529089307568</v>
      </c>
      <c r="E6" s="259">
        <v>9.2180753713158463</v>
      </c>
      <c r="F6" s="259">
        <v>9.2216029798486634</v>
      </c>
      <c r="G6" s="259">
        <v>9.1462439970393454</v>
      </c>
      <c r="H6" s="259">
        <v>9.7037021052411045</v>
      </c>
      <c r="I6" s="259">
        <v>9.524887304526219</v>
      </c>
      <c r="J6" s="259">
        <v>9.975452954611141</v>
      </c>
      <c r="K6" s="259">
        <v>8.4362084722210788</v>
      </c>
      <c r="L6" s="259">
        <v>9.9287588513502545</v>
      </c>
      <c r="M6" s="259">
        <v>8.7895595557802189</v>
      </c>
      <c r="N6" s="259">
        <v>8.6169402341815857</v>
      </c>
      <c r="O6" s="259">
        <v>8.8253910570309717</v>
      </c>
      <c r="P6" s="259">
        <v>8.2177867246879508</v>
      </c>
      <c r="Q6" s="259">
        <v>8.3885070490959333</v>
      </c>
      <c r="R6" s="259">
        <v>8.7198172318202225</v>
      </c>
      <c r="S6" s="259">
        <v>9.0742502368617703</v>
      </c>
      <c r="T6" s="259">
        <v>9.2055341717745627</v>
      </c>
      <c r="U6" s="259">
        <v>8.9658355426128171</v>
      </c>
      <c r="V6" s="259">
        <v>9.4002134938705808</v>
      </c>
      <c r="W6" s="259">
        <v>9.970926840363358</v>
      </c>
      <c r="X6" s="259">
        <v>10.051606068262741</v>
      </c>
      <c r="Y6" s="259">
        <v>9.592219985608617</v>
      </c>
      <c r="DA6" s="67" t="s">
        <v>3124</v>
      </c>
    </row>
    <row r="7" spans="1:105" ht="12" customHeight="1" x14ac:dyDescent="0.25">
      <c r="A7" s="173" t="s">
        <v>92</v>
      </c>
      <c r="B7" s="224">
        <v>1.1891016116069899</v>
      </c>
      <c r="C7" s="224">
        <v>1.2492472172400999</v>
      </c>
      <c r="D7" s="224">
        <v>1.2555936846769851</v>
      </c>
      <c r="E7" s="224">
        <v>1.193191048642855</v>
      </c>
      <c r="F7" s="224">
        <v>1.206855226074</v>
      </c>
      <c r="G7" s="224">
        <v>1.1952764427701841</v>
      </c>
      <c r="H7" s="224">
        <v>1.257311195835694</v>
      </c>
      <c r="I7" s="224">
        <v>1.2265856038769229</v>
      </c>
      <c r="J7" s="224">
        <v>1.275381118645827</v>
      </c>
      <c r="K7" s="224">
        <v>1.0772362039380889</v>
      </c>
      <c r="L7" s="224">
        <v>1.2420527117998881</v>
      </c>
      <c r="M7" s="224">
        <v>1.1243982397901959</v>
      </c>
      <c r="N7" s="224">
        <v>1.110729170616559</v>
      </c>
      <c r="O7" s="224">
        <v>1.1293669314801531</v>
      </c>
      <c r="P7" s="224">
        <v>1.064368722898557</v>
      </c>
      <c r="Q7" s="224">
        <v>1.0830678385386019</v>
      </c>
      <c r="R7" s="224">
        <v>1.1280633842532179</v>
      </c>
      <c r="S7" s="224">
        <v>1.1660779756015289</v>
      </c>
      <c r="T7" s="224">
        <v>1.1861117594269399</v>
      </c>
      <c r="U7" s="224">
        <v>1.1596354562086371</v>
      </c>
      <c r="V7" s="224">
        <v>1.208808820894538</v>
      </c>
      <c r="W7" s="224">
        <v>1.2723084099632069</v>
      </c>
      <c r="X7" s="224">
        <v>1.2786071715030909</v>
      </c>
      <c r="Y7" s="224">
        <v>1.2102923862957331</v>
      </c>
      <c r="DA7" s="177" t="s">
        <v>3125</v>
      </c>
    </row>
    <row r="8" spans="1:105" ht="12" customHeight="1" x14ac:dyDescent="0.25">
      <c r="A8" s="173" t="s">
        <v>93</v>
      </c>
      <c r="B8" s="224">
        <v>11.03940742508469</v>
      </c>
      <c r="C8" s="224">
        <v>11.73433780373932</v>
      </c>
      <c r="D8" s="224">
        <v>11.799957969073541</v>
      </c>
      <c r="E8" s="224">
        <v>11.16588904884483</v>
      </c>
      <c r="F8" s="224">
        <v>11.377958679993069</v>
      </c>
      <c r="G8" s="224">
        <v>11.257974242008309</v>
      </c>
      <c r="H8" s="224">
        <v>11.77396129896167</v>
      </c>
      <c r="I8" s="224">
        <v>11.43810906135386</v>
      </c>
      <c r="J8" s="224">
        <v>11.834008958853911</v>
      </c>
      <c r="K8" s="224">
        <v>9.9867513326094066</v>
      </c>
      <c r="L8" s="224">
        <v>11.34818002164811</v>
      </c>
      <c r="M8" s="224">
        <v>10.43717306849654</v>
      </c>
      <c r="N8" s="224">
        <v>10.364561225718271</v>
      </c>
      <c r="O8" s="224">
        <v>10.4857780523259</v>
      </c>
      <c r="P8" s="224">
        <v>9.9645472348900412</v>
      </c>
      <c r="Q8" s="224">
        <v>10.117864633098179</v>
      </c>
      <c r="R8" s="224">
        <v>10.55238883065674</v>
      </c>
      <c r="S8" s="224">
        <v>10.857999602416861</v>
      </c>
      <c r="T8" s="224">
        <v>11.06485851326609</v>
      </c>
      <c r="U8" s="224">
        <v>10.84610242558105</v>
      </c>
      <c r="V8" s="224">
        <v>11.261305209184849</v>
      </c>
      <c r="W8" s="224">
        <v>11.78940051404801</v>
      </c>
      <c r="X8" s="224">
        <v>11.821923277324849</v>
      </c>
      <c r="Y8" s="224">
        <v>11.12620231059593</v>
      </c>
      <c r="DA8" s="177" t="s">
        <v>3126</v>
      </c>
    </row>
    <row r="9" spans="1:105" ht="12" customHeight="1" x14ac:dyDescent="0.25">
      <c r="A9" s="173" t="s">
        <v>94</v>
      </c>
      <c r="B9" s="224">
        <v>3.290855745678217</v>
      </c>
      <c r="C9" s="224">
        <v>3.387295913155179</v>
      </c>
      <c r="D9" s="224">
        <v>3.401424170308943</v>
      </c>
      <c r="E9" s="224">
        <v>3.256788024795553</v>
      </c>
      <c r="F9" s="224">
        <v>3.2509116776117941</v>
      </c>
      <c r="G9" s="224">
        <v>3.225270821084544</v>
      </c>
      <c r="H9" s="224">
        <v>3.4276824206284471</v>
      </c>
      <c r="I9" s="224">
        <v>3.3685939917872139</v>
      </c>
      <c r="J9" s="224">
        <v>3.5329180657802932</v>
      </c>
      <c r="K9" s="224">
        <v>2.9885052133092369</v>
      </c>
      <c r="L9" s="224">
        <v>3.531134898608395</v>
      </c>
      <c r="M9" s="224">
        <v>3.112577739440932</v>
      </c>
      <c r="N9" s="224">
        <v>3.0469123184186389</v>
      </c>
      <c r="O9" s="224">
        <v>3.1250588573217901</v>
      </c>
      <c r="P9" s="224">
        <v>2.9030280386265548</v>
      </c>
      <c r="Q9" s="224">
        <v>2.9651773359221529</v>
      </c>
      <c r="R9" s="224">
        <v>3.0810924950613918</v>
      </c>
      <c r="S9" s="224">
        <v>3.2105558913822749</v>
      </c>
      <c r="T9" s="224">
        <v>3.255299485964275</v>
      </c>
      <c r="U9" s="224">
        <v>3.1681589099435321</v>
      </c>
      <c r="V9" s="224">
        <v>3.3254300360154589</v>
      </c>
      <c r="W9" s="224">
        <v>3.5326600932578889</v>
      </c>
      <c r="X9" s="224">
        <v>3.5633994463836869</v>
      </c>
      <c r="Y9" s="224">
        <v>3.405869848241831</v>
      </c>
      <c r="DA9" s="177" t="s">
        <v>3127</v>
      </c>
    </row>
    <row r="10" spans="1:105" ht="12" customHeight="1" x14ac:dyDescent="0.25">
      <c r="A10" s="56" t="s">
        <v>95</v>
      </c>
      <c r="B10" s="260">
        <v>14.58192036136775</v>
      </c>
      <c r="C10" s="260">
        <v>15.27081684848056</v>
      </c>
      <c r="D10" s="260">
        <v>15.03636212822893</v>
      </c>
      <c r="E10" s="260">
        <v>14.916377222757349</v>
      </c>
      <c r="F10" s="260">
        <v>15.193077596313641</v>
      </c>
      <c r="G10" s="260">
        <v>14.956888577758621</v>
      </c>
      <c r="H10" s="260">
        <v>15.393982105146041</v>
      </c>
      <c r="I10" s="260">
        <v>14.852441486530379</v>
      </c>
      <c r="J10" s="260">
        <v>15.56831143370372</v>
      </c>
      <c r="K10" s="260">
        <v>13.39108311183889</v>
      </c>
      <c r="L10" s="260">
        <v>14.426741002337479</v>
      </c>
      <c r="M10" s="260">
        <v>13.764129646102459</v>
      </c>
      <c r="N10" s="260">
        <v>13.32183357662127</v>
      </c>
      <c r="O10" s="260">
        <v>13.22519940047207</v>
      </c>
      <c r="P10" s="260">
        <v>12.49342753702728</v>
      </c>
      <c r="Q10" s="260">
        <v>12.53943465597674</v>
      </c>
      <c r="R10" s="260">
        <v>13.328929110402401</v>
      </c>
      <c r="S10" s="260">
        <v>13.34234511861491</v>
      </c>
      <c r="T10" s="260">
        <v>13.465883187760101</v>
      </c>
      <c r="U10" s="260">
        <v>12.67225641092965</v>
      </c>
      <c r="V10" s="260">
        <v>12.63998689684348</v>
      </c>
      <c r="W10" s="260">
        <v>13.18598293297106</v>
      </c>
      <c r="X10" s="260">
        <v>12.889435868820639</v>
      </c>
      <c r="Y10" s="260">
        <v>12.340581903325401</v>
      </c>
      <c r="DA10" s="68" t="s">
        <v>3128</v>
      </c>
    </row>
    <row r="11" spans="1:105" ht="12" customHeight="1" x14ac:dyDescent="0.25">
      <c r="A11" s="37" t="s">
        <v>159</v>
      </c>
      <c r="B11" s="226">
        <v>5.9393925718471499</v>
      </c>
      <c r="C11" s="226">
        <v>5.8398031898831126</v>
      </c>
      <c r="D11" s="226">
        <v>5.3528427036765569</v>
      </c>
      <c r="E11" s="226">
        <v>5.1373930215131001</v>
      </c>
      <c r="F11" s="226">
        <v>5.3207220854758459</v>
      </c>
      <c r="G11" s="226">
        <v>5.5196671452198576</v>
      </c>
      <c r="H11" s="226">
        <v>5.589275074633008</v>
      </c>
      <c r="I11" s="226">
        <v>5.6064609953422053</v>
      </c>
      <c r="J11" s="226">
        <v>5.658629595535257</v>
      </c>
      <c r="K11" s="226">
        <v>5.4914361113048642</v>
      </c>
      <c r="L11" s="226">
        <v>4.433158313050332</v>
      </c>
      <c r="M11" s="226">
        <v>4.7186424157726172</v>
      </c>
      <c r="N11" s="226">
        <v>4.0542671565947579</v>
      </c>
      <c r="O11" s="226">
        <v>4.0686015151395329</v>
      </c>
      <c r="P11" s="226">
        <v>4.2716643403710801</v>
      </c>
      <c r="Q11" s="226">
        <v>3.9978570230996091</v>
      </c>
      <c r="R11" s="226">
        <v>4.4706930177101194</v>
      </c>
      <c r="S11" s="226">
        <v>3.9953244921137481</v>
      </c>
      <c r="T11" s="226">
        <v>4.0242983802559316</v>
      </c>
      <c r="U11" s="226">
        <v>3.852022744018083</v>
      </c>
      <c r="V11" s="226">
        <v>4.0491462079007317</v>
      </c>
      <c r="W11" s="226">
        <v>3.8905748813229839</v>
      </c>
      <c r="X11" s="226">
        <v>3.6665641261068762</v>
      </c>
      <c r="Y11" s="226">
        <v>3.7910466505892169</v>
      </c>
      <c r="DA11" s="69" t="s">
        <v>3129</v>
      </c>
    </row>
    <row r="12" spans="1:105" ht="12" customHeight="1" x14ac:dyDescent="0.25">
      <c r="A12" s="37" t="s">
        <v>35</v>
      </c>
      <c r="B12" s="226">
        <v>4.3720172040928187</v>
      </c>
      <c r="C12" s="226">
        <v>4.5651035678004934</v>
      </c>
      <c r="D12" s="226">
        <v>4.7736109030070519</v>
      </c>
      <c r="E12" s="226">
        <v>5.3518030155089207</v>
      </c>
      <c r="F12" s="226">
        <v>5.5306675862310479</v>
      </c>
      <c r="G12" s="226">
        <v>5.1664480784169982</v>
      </c>
      <c r="H12" s="226">
        <v>5.4422386298298786</v>
      </c>
      <c r="I12" s="226">
        <v>5.0186567287181578</v>
      </c>
      <c r="J12" s="226">
        <v>5.4530255606941971</v>
      </c>
      <c r="K12" s="226">
        <v>4.2936148676300254</v>
      </c>
      <c r="L12" s="226">
        <v>4.5389091308869878</v>
      </c>
      <c r="M12" s="226">
        <v>4.9829323882261756</v>
      </c>
      <c r="N12" s="226">
        <v>5.0155532930477804</v>
      </c>
      <c r="O12" s="226">
        <v>4.8843639395482281</v>
      </c>
      <c r="P12" s="226">
        <v>4.1019587985223547</v>
      </c>
      <c r="Q12" s="226">
        <v>4.0962914668257362</v>
      </c>
      <c r="R12" s="226">
        <v>4.2909008186362314</v>
      </c>
      <c r="S12" s="226">
        <v>4.4841519573776578</v>
      </c>
      <c r="T12" s="226">
        <v>4.388005914748315</v>
      </c>
      <c r="U12" s="226">
        <v>3.4268656688893899</v>
      </c>
      <c r="V12" s="226">
        <v>2.4679111524027131</v>
      </c>
      <c r="W12" s="226">
        <v>2.9590724715986219</v>
      </c>
      <c r="X12" s="226">
        <v>2.2086554351109111</v>
      </c>
      <c r="Y12" s="226">
        <v>1.9033276197539231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3132</v>
      </c>
    </row>
    <row r="15" spans="1:105" ht="12" customHeight="1" x14ac:dyDescent="0.25">
      <c r="A15" s="37" t="s">
        <v>40</v>
      </c>
      <c r="B15" s="226">
        <v>4.2705105854277852</v>
      </c>
      <c r="C15" s="226">
        <v>4.8659100907969597</v>
      </c>
      <c r="D15" s="226">
        <v>4.9099085215453178</v>
      </c>
      <c r="E15" s="226">
        <v>4.4271811857353347</v>
      </c>
      <c r="F15" s="226">
        <v>4.341687924606747</v>
      </c>
      <c r="G15" s="226">
        <v>4.2707733541217667</v>
      </c>
      <c r="H15" s="226">
        <v>4.3624684006831584</v>
      </c>
      <c r="I15" s="226">
        <v>4.2273237624700144</v>
      </c>
      <c r="J15" s="226">
        <v>4.4566562774742629</v>
      </c>
      <c r="K15" s="226">
        <v>3.606032132903997</v>
      </c>
      <c r="L15" s="226">
        <v>5.4546735584001649</v>
      </c>
      <c r="M15" s="226">
        <v>4.0625548421036699</v>
      </c>
      <c r="N15" s="226">
        <v>4.2520131269787376</v>
      </c>
      <c r="O15" s="226">
        <v>4.2722339457843139</v>
      </c>
      <c r="P15" s="226">
        <v>4.1198043981338461</v>
      </c>
      <c r="Q15" s="226">
        <v>4.4452861660513996</v>
      </c>
      <c r="R15" s="226">
        <v>4.5673352740560453</v>
      </c>
      <c r="S15" s="226">
        <v>4.8628686691235021</v>
      </c>
      <c r="T15" s="226">
        <v>5.0535788927558567</v>
      </c>
      <c r="U15" s="226">
        <v>5.3933679980221738</v>
      </c>
      <c r="V15" s="226">
        <v>6.1229295365400338</v>
      </c>
      <c r="W15" s="226">
        <v>6.3363355800494476</v>
      </c>
      <c r="X15" s="226">
        <v>7.0142163076028536</v>
      </c>
      <c r="Y15" s="226">
        <v>6.6462076329822546</v>
      </c>
      <c r="DA15" s="69" t="s">
        <v>3133</v>
      </c>
    </row>
    <row r="16" spans="1:105" ht="12" customHeight="1" x14ac:dyDescent="0.25">
      <c r="A16" s="57" t="s">
        <v>3057</v>
      </c>
      <c r="B16" s="261">
        <v>99.501173123108856</v>
      </c>
      <c r="C16" s="261">
        <v>97.575432349411045</v>
      </c>
      <c r="D16" s="261">
        <v>86.846911590500227</v>
      </c>
      <c r="E16" s="261">
        <v>87.801086088327196</v>
      </c>
      <c r="F16" s="261">
        <v>93.027148399708551</v>
      </c>
      <c r="G16" s="261">
        <v>92.545885388744551</v>
      </c>
      <c r="H16" s="261">
        <v>105.4655877530269</v>
      </c>
      <c r="I16" s="261">
        <v>94.56235564926142</v>
      </c>
      <c r="J16" s="261">
        <v>138.34201971355</v>
      </c>
      <c r="K16" s="261">
        <v>85.021526235664382</v>
      </c>
      <c r="L16" s="261">
        <v>120.8729411948669</v>
      </c>
      <c r="M16" s="261">
        <v>89.687308642297921</v>
      </c>
      <c r="N16" s="261">
        <v>92.313728574569012</v>
      </c>
      <c r="O16" s="261">
        <v>90.404076620381716</v>
      </c>
      <c r="P16" s="261">
        <v>81.024777686520139</v>
      </c>
      <c r="Q16" s="261">
        <v>100.11595188641439</v>
      </c>
      <c r="R16" s="261">
        <v>104.5238642110463</v>
      </c>
      <c r="S16" s="261">
        <v>102.0207982179365</v>
      </c>
      <c r="T16" s="261">
        <v>99.267158109437403</v>
      </c>
      <c r="U16" s="261">
        <v>86.529594614463477</v>
      </c>
      <c r="V16" s="261">
        <v>82.567499310262463</v>
      </c>
      <c r="W16" s="261">
        <v>89.737575223942656</v>
      </c>
      <c r="X16" s="261">
        <v>86.466085447629069</v>
      </c>
      <c r="Y16" s="261">
        <v>83.038552257016917</v>
      </c>
      <c r="DA16" s="70" t="s">
        <v>3134</v>
      </c>
    </row>
    <row r="17" spans="1:105" ht="12" customHeight="1" x14ac:dyDescent="0.25">
      <c r="A17" s="46" t="s">
        <v>28</v>
      </c>
      <c r="B17" s="229">
        <v>0.63511468562983464</v>
      </c>
      <c r="C17" s="229">
        <v>0.79580566913053263</v>
      </c>
      <c r="D17" s="229">
        <v>1.0489232652825411</v>
      </c>
      <c r="E17" s="229">
        <v>1.219126224411855</v>
      </c>
      <c r="F17" s="229">
        <v>0.9116487678594688</v>
      </c>
      <c r="G17" s="229">
        <v>1.271688607309015</v>
      </c>
      <c r="H17" s="229">
        <v>1.015578508509817</v>
      </c>
      <c r="I17" s="229">
        <v>3.2240464980927701</v>
      </c>
      <c r="J17" s="229">
        <v>3.7751951598106741</v>
      </c>
      <c r="K17" s="229">
        <v>4.6166409600188052</v>
      </c>
      <c r="L17" s="229">
        <v>4.7902579470578104</v>
      </c>
      <c r="M17" s="229">
        <v>4.8100387938628826</v>
      </c>
      <c r="N17" s="229">
        <v>4.687950643616734</v>
      </c>
      <c r="O17" s="229">
        <v>2.8379330110540328</v>
      </c>
      <c r="P17" s="229">
        <v>1.5708338102905279</v>
      </c>
      <c r="Q17" s="229">
        <v>1.0193969484595129</v>
      </c>
      <c r="R17" s="229">
        <v>2.3087838510609942</v>
      </c>
      <c r="S17" s="229">
        <v>2.444680033145096</v>
      </c>
      <c r="T17" s="229">
        <v>2.3300525980565938</v>
      </c>
      <c r="U17" s="229">
        <v>2.7104737169441599</v>
      </c>
      <c r="V17" s="229">
        <v>0.78858221477837087</v>
      </c>
      <c r="W17" s="229">
        <v>0.7860802307100444</v>
      </c>
      <c r="X17" s="229">
        <v>7.3002632993645362E-3</v>
      </c>
      <c r="Y17" s="229">
        <v>0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0.1990300670047995</v>
      </c>
      <c r="C19" s="229">
        <v>0.39209563921489421</v>
      </c>
      <c r="D19" s="229">
        <v>0.18826704072900649</v>
      </c>
      <c r="E19" s="229">
        <v>0.1801268105930417</v>
      </c>
      <c r="F19" s="229">
        <v>0.1793304496899924</v>
      </c>
      <c r="G19" s="229">
        <v>0.17734134640355881</v>
      </c>
      <c r="H19" s="229">
        <v>0.14986258496858629</v>
      </c>
      <c r="I19" s="229">
        <v>0.18002375610084359</v>
      </c>
      <c r="J19" s="229">
        <v>0.17711483711622991</v>
      </c>
      <c r="K19" s="229">
        <v>0</v>
      </c>
      <c r="L19" s="229">
        <v>0.1799440096025946</v>
      </c>
      <c r="M19" s="229">
        <v>0.1806794361711716</v>
      </c>
      <c r="N19" s="229">
        <v>0.17996224051949469</v>
      </c>
      <c r="O19" s="229">
        <v>0</v>
      </c>
      <c r="P19" s="229">
        <v>0.15260356133365449</v>
      </c>
      <c r="Q19" s="229">
        <v>1.731327726454406</v>
      </c>
      <c r="R19" s="229">
        <v>1.6856811818769999</v>
      </c>
      <c r="S19" s="229">
        <v>1.520894752293946</v>
      </c>
      <c r="T19" s="229">
        <v>1.510262317072302</v>
      </c>
      <c r="U19" s="229">
        <v>1.4354360546352409</v>
      </c>
      <c r="V19" s="229">
        <v>1.362672348974435</v>
      </c>
      <c r="W19" s="229">
        <v>1.3450019123638011</v>
      </c>
      <c r="X19" s="229">
        <v>1.231279053704099</v>
      </c>
      <c r="Y19" s="229">
        <v>1.1662078205967781</v>
      </c>
      <c r="DA19" s="73" t="s">
        <v>3137</v>
      </c>
    </row>
    <row r="20" spans="1:105" ht="12" customHeight="1" x14ac:dyDescent="0.25">
      <c r="A20" s="46" t="s">
        <v>159</v>
      </c>
      <c r="B20" s="229">
        <v>32.276582682655061</v>
      </c>
      <c r="C20" s="229">
        <v>31.554557808755501</v>
      </c>
      <c r="D20" s="229">
        <v>29.259784237055499</v>
      </c>
      <c r="E20" s="229">
        <v>27.998927009564749</v>
      </c>
      <c r="F20" s="229">
        <v>29.859407025156919</v>
      </c>
      <c r="G20" s="229">
        <v>30.834940717199888</v>
      </c>
      <c r="H20" s="229">
        <v>31.64368241942524</v>
      </c>
      <c r="I20" s="229">
        <v>33.270166308490531</v>
      </c>
      <c r="J20" s="229">
        <v>33.207337482586283</v>
      </c>
      <c r="K20" s="229">
        <v>32.246863903274743</v>
      </c>
      <c r="L20" s="229">
        <v>25.750713974574762</v>
      </c>
      <c r="M20" s="229">
        <v>25.78716147147248</v>
      </c>
      <c r="N20" s="229">
        <v>22.07564324878734</v>
      </c>
      <c r="O20" s="229">
        <v>22.377747898685119</v>
      </c>
      <c r="P20" s="229">
        <v>23.28413254536914</v>
      </c>
      <c r="Q20" s="229">
        <v>20.527233946450639</v>
      </c>
      <c r="R20" s="229">
        <v>22.65965791878061</v>
      </c>
      <c r="S20" s="229">
        <v>20.591480500902971</v>
      </c>
      <c r="T20" s="229">
        <v>20.819631922171819</v>
      </c>
      <c r="U20" s="229">
        <v>20.093681616164929</v>
      </c>
      <c r="V20" s="229">
        <v>21.671671512501941</v>
      </c>
      <c r="W20" s="229">
        <v>21.297362506002131</v>
      </c>
      <c r="X20" s="229">
        <v>20.920717574035152</v>
      </c>
      <c r="Y20" s="229">
        <v>20.291857217727959</v>
      </c>
      <c r="DA20" s="73" t="s">
        <v>3138</v>
      </c>
    </row>
    <row r="21" spans="1:105" ht="12" customHeight="1" x14ac:dyDescent="0.25">
      <c r="A21" s="46" t="s">
        <v>32</v>
      </c>
      <c r="B21" s="229">
        <v>0.15895194486875999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3139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14.335076238937001</v>
      </c>
      <c r="I22" s="229">
        <v>0</v>
      </c>
      <c r="J22" s="229">
        <v>3.5837621928165988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2.7045543066929212</v>
      </c>
      <c r="R22" s="229">
        <v>2.9525752893469872</v>
      </c>
      <c r="S22" s="229">
        <v>2.7576371826376338</v>
      </c>
      <c r="T22" s="229">
        <v>2.7571029292103728</v>
      </c>
      <c r="U22" s="229">
        <v>2.6846285395580689</v>
      </c>
      <c r="V22" s="229">
        <v>2.643082542326721</v>
      </c>
      <c r="W22" s="229">
        <v>2.5844810799617459</v>
      </c>
      <c r="X22" s="229">
        <v>2.3418158980615891</v>
      </c>
      <c r="Y22" s="229">
        <v>2.453958583254324</v>
      </c>
      <c r="DA22" s="73" t="s">
        <v>3140</v>
      </c>
    </row>
    <row r="23" spans="1:105" ht="12" customHeight="1" x14ac:dyDescent="0.25">
      <c r="A23" s="46" t="s">
        <v>35</v>
      </c>
      <c r="B23" s="229">
        <v>36.433257265518733</v>
      </c>
      <c r="C23" s="229">
        <v>38.254640411846729</v>
      </c>
      <c r="D23" s="229">
        <v>41.774181745262439</v>
      </c>
      <c r="E23" s="229">
        <v>41.495160143130967</v>
      </c>
      <c r="F23" s="229">
        <v>42.787102150576573</v>
      </c>
      <c r="G23" s="229">
        <v>40.15430370748782</v>
      </c>
      <c r="H23" s="229">
        <v>36.393706127480428</v>
      </c>
      <c r="I23" s="229">
        <v>37.112712957926902</v>
      </c>
      <c r="J23" s="229">
        <v>31.715569498599269</v>
      </c>
      <c r="K23" s="229">
        <v>28.752904080623999</v>
      </c>
      <c r="L23" s="229">
        <v>26.402917013547899</v>
      </c>
      <c r="M23" s="229">
        <v>33.037807581856057</v>
      </c>
      <c r="N23" s="229">
        <v>31.770142517861871</v>
      </c>
      <c r="O23" s="229">
        <v>34.018091043555401</v>
      </c>
      <c r="P23" s="229">
        <v>29.590969195531979</v>
      </c>
      <c r="Q23" s="229">
        <v>26.30006709779402</v>
      </c>
      <c r="R23" s="229">
        <v>28.716241806675651</v>
      </c>
      <c r="S23" s="229">
        <v>29.525372092378358</v>
      </c>
      <c r="T23" s="229">
        <v>31.831913277822739</v>
      </c>
      <c r="U23" s="229">
        <v>27.631097575199021</v>
      </c>
      <c r="V23" s="229">
        <v>25.068991615554669</v>
      </c>
      <c r="W23" s="229">
        <v>26.41919856190324</v>
      </c>
      <c r="X23" s="229">
        <v>18.92857017598325</v>
      </c>
      <c r="Y23" s="229">
        <v>17.064676953151508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6.5485176161172953</v>
      </c>
      <c r="C25" s="229">
        <v>7.0510431048747204</v>
      </c>
      <c r="D25" s="229">
        <v>9.082719591113019</v>
      </c>
      <c r="E25" s="229">
        <v>11.42410750604917</v>
      </c>
      <c r="F25" s="229">
        <v>14.820120512382021</v>
      </c>
      <c r="G25" s="229">
        <v>16.145120966544301</v>
      </c>
      <c r="H25" s="229">
        <v>17.68347515535147</v>
      </c>
      <c r="I25" s="229">
        <v>16.85986886395035</v>
      </c>
      <c r="J25" s="229">
        <v>16.781732602760819</v>
      </c>
      <c r="K25" s="229">
        <v>16.372217906735521</v>
      </c>
      <c r="L25" s="229">
        <v>13.828396038040729</v>
      </c>
      <c r="M25" s="229">
        <v>14.912677717633811</v>
      </c>
      <c r="N25" s="229">
        <v>15.121629311343829</v>
      </c>
      <c r="O25" s="229">
        <v>14.82037755410153</v>
      </c>
      <c r="P25" s="229">
        <v>25.96614190284053</v>
      </c>
      <c r="Q25" s="229">
        <v>26.312415763252879</v>
      </c>
      <c r="R25" s="229">
        <v>24.882267487005809</v>
      </c>
      <c r="S25" s="229">
        <v>24.845332188629691</v>
      </c>
      <c r="T25" s="229">
        <v>18.555987902123729</v>
      </c>
      <c r="U25" s="229">
        <v>14.101313006638851</v>
      </c>
      <c r="V25" s="229">
        <v>12.642995452925639</v>
      </c>
      <c r="W25" s="229">
        <v>14.09029772525529</v>
      </c>
      <c r="X25" s="229">
        <v>17.198429367208139</v>
      </c>
      <c r="Y25" s="229">
        <v>16.74683026610554</v>
      </c>
      <c r="DA25" s="73" t="s">
        <v>3143</v>
      </c>
    </row>
    <row r="26" spans="1:105" ht="12" customHeight="1" x14ac:dyDescent="0.25">
      <c r="A26" s="46" t="s">
        <v>39</v>
      </c>
      <c r="B26" s="229">
        <v>23.24971886131436</v>
      </c>
      <c r="C26" s="229">
        <v>19.527289715588669</v>
      </c>
      <c r="D26" s="229">
        <v>5.4930357110577228</v>
      </c>
      <c r="E26" s="229">
        <v>5.4836383945773912</v>
      </c>
      <c r="F26" s="229">
        <v>4.4695394940435804</v>
      </c>
      <c r="G26" s="229">
        <v>3.9624900437999662</v>
      </c>
      <c r="H26" s="229">
        <v>4.244206718354377</v>
      </c>
      <c r="I26" s="229">
        <v>3.9155372647000108</v>
      </c>
      <c r="J26" s="229">
        <v>49.101307939860114</v>
      </c>
      <c r="K26" s="229">
        <v>3.0328993850113202</v>
      </c>
      <c r="L26" s="229">
        <v>49.920712212043142</v>
      </c>
      <c r="M26" s="229">
        <v>10.958943641301531</v>
      </c>
      <c r="N26" s="229">
        <v>18.478400612439732</v>
      </c>
      <c r="O26" s="229">
        <v>16.349927112985629</v>
      </c>
      <c r="P26" s="229">
        <v>0.46009667115429381</v>
      </c>
      <c r="Q26" s="229">
        <v>21.52095609731003</v>
      </c>
      <c r="R26" s="229">
        <v>21.318656676299259</v>
      </c>
      <c r="S26" s="229">
        <v>20.33540146794877</v>
      </c>
      <c r="T26" s="229">
        <v>21.462207162979851</v>
      </c>
      <c r="U26" s="229">
        <v>17.872964105323209</v>
      </c>
      <c r="V26" s="229">
        <v>18.389503623200699</v>
      </c>
      <c r="W26" s="229">
        <v>23.2151532077464</v>
      </c>
      <c r="X26" s="229">
        <v>25.837973115337469</v>
      </c>
      <c r="Y26" s="229">
        <v>25.315021416180809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145.57221962461054</v>
      </c>
      <c r="C27" s="261">
        <f t="shared" si="0"/>
        <v>149.46460904531531</v>
      </c>
      <c r="D27" s="261">
        <f t="shared" si="0"/>
        <v>145.65234360451342</v>
      </c>
      <c r="E27" s="261">
        <f t="shared" si="0"/>
        <v>148.47984080390702</v>
      </c>
      <c r="F27" s="261">
        <f t="shared" si="0"/>
        <v>150.22944085489067</v>
      </c>
      <c r="G27" s="261">
        <f t="shared" si="0"/>
        <v>147.85803683990903</v>
      </c>
      <c r="H27" s="261">
        <f t="shared" si="0"/>
        <v>150.40922213614334</v>
      </c>
      <c r="I27" s="261">
        <f t="shared" si="0"/>
        <v>145.83045161595999</v>
      </c>
      <c r="J27" s="261">
        <f t="shared" si="0"/>
        <v>151.80441047432797</v>
      </c>
      <c r="K27" s="261">
        <f t="shared" si="0"/>
        <v>134.468775213019</v>
      </c>
      <c r="L27" s="261">
        <f t="shared" si="0"/>
        <v>136.03471768349002</v>
      </c>
      <c r="M27" s="261">
        <f t="shared" si="0"/>
        <v>135.98295522990432</v>
      </c>
      <c r="N27" s="261">
        <f t="shared" si="0"/>
        <v>128.82163245789792</v>
      </c>
      <c r="O27" s="261">
        <f t="shared" si="0"/>
        <v>127.45191524112278</v>
      </c>
      <c r="P27" s="261">
        <f t="shared" si="0"/>
        <v>118.79759144274307</v>
      </c>
      <c r="Q27" s="261">
        <f t="shared" si="0"/>
        <v>115.75060940338254</v>
      </c>
      <c r="R27" s="261">
        <f t="shared" si="0"/>
        <v>123.44004803102753</v>
      </c>
      <c r="S27" s="261">
        <f t="shared" si="0"/>
        <v>122.10962412516709</v>
      </c>
      <c r="T27" s="261">
        <f t="shared" si="0"/>
        <v>122.78849195081889</v>
      </c>
      <c r="U27" s="261">
        <f t="shared" si="0"/>
        <v>112.32394633224455</v>
      </c>
      <c r="V27" s="261">
        <f t="shared" si="0"/>
        <v>106.43283220804059</v>
      </c>
      <c r="W27" s="261">
        <f t="shared" si="0"/>
        <v>111.57647541560168</v>
      </c>
      <c r="X27" s="261">
        <f t="shared" si="0"/>
        <v>103.64200297929496</v>
      </c>
      <c r="Y27" s="261">
        <f t="shared" si="0"/>
        <v>100.24191175219411</v>
      </c>
      <c r="DA27" s="70"/>
    </row>
    <row r="28" spans="1:105" ht="12" customHeight="1" x14ac:dyDescent="0.25">
      <c r="A28" s="60" t="s">
        <v>3070</v>
      </c>
      <c r="B28" s="262">
        <v>141.78092968937639</v>
      </c>
      <c r="C28" s="262">
        <v>145.11829729039931</v>
      </c>
      <c r="D28" s="262">
        <v>141.2679714568099</v>
      </c>
      <c r="E28" s="262">
        <v>144.44003724329639</v>
      </c>
      <c r="F28" s="262">
        <v>145.91938052537881</v>
      </c>
      <c r="G28" s="262">
        <v>143.6181180037803</v>
      </c>
      <c r="H28" s="262">
        <v>146.13094957018609</v>
      </c>
      <c r="I28" s="262">
        <v>141.7847557609619</v>
      </c>
      <c r="J28" s="262">
        <v>147.75506100467749</v>
      </c>
      <c r="K28" s="262">
        <v>131.07170937621501</v>
      </c>
      <c r="L28" s="262">
        <v>132.56093707803811</v>
      </c>
      <c r="M28" s="262">
        <v>132.40205947687949</v>
      </c>
      <c r="N28" s="262">
        <v>125.1398952545825</v>
      </c>
      <c r="O28" s="262">
        <v>123.8485892737699</v>
      </c>
      <c r="P28" s="262">
        <v>115.1828281185677</v>
      </c>
      <c r="Q28" s="262">
        <v>112.13018134937749</v>
      </c>
      <c r="R28" s="262">
        <v>119.6314826072867</v>
      </c>
      <c r="S28" s="262">
        <v>118.30571066430041</v>
      </c>
      <c r="T28" s="262">
        <v>118.8651871004934</v>
      </c>
      <c r="U28" s="262">
        <v>108.413110544951</v>
      </c>
      <c r="V28" s="262">
        <v>102.475119399951</v>
      </c>
      <c r="W28" s="262">
        <v>107.5797049588413</v>
      </c>
      <c r="X28" s="262">
        <v>99.694193489839279</v>
      </c>
      <c r="Y28" s="262">
        <v>96.675516772286656</v>
      </c>
      <c r="DA28" s="72" t="s">
        <v>3145</v>
      </c>
    </row>
    <row r="29" spans="1:105" ht="12" customHeight="1" x14ac:dyDescent="0.25">
      <c r="A29" s="59" t="s">
        <v>28</v>
      </c>
      <c r="B29" s="230">
        <v>0.77271484110725408</v>
      </c>
      <c r="C29" s="230">
        <v>0.96482371046270754</v>
      </c>
      <c r="D29" s="230">
        <v>1.230921177804388</v>
      </c>
      <c r="E29" s="230">
        <v>1.397166492426227</v>
      </c>
      <c r="F29" s="230">
        <v>0.98415684452375651</v>
      </c>
      <c r="G29" s="230">
        <v>1.193548359850646</v>
      </c>
      <c r="H29" s="230">
        <v>1.2825819309268791</v>
      </c>
      <c r="I29" s="230">
        <v>2.7596957736314298</v>
      </c>
      <c r="J29" s="230">
        <v>3.5040911822460989</v>
      </c>
      <c r="K29" s="230">
        <v>3.8886484820631848</v>
      </c>
      <c r="L29" s="230">
        <v>4.2526714466938937</v>
      </c>
      <c r="M29" s="230">
        <v>4.0596890991592547</v>
      </c>
      <c r="N29" s="230">
        <v>4.269642104853693</v>
      </c>
      <c r="O29" s="230">
        <v>2.8811890756769301</v>
      </c>
      <c r="P29" s="230">
        <v>2.1292720417597821</v>
      </c>
      <c r="Q29" s="230">
        <v>1.977791997499998</v>
      </c>
      <c r="R29" s="230">
        <v>2.9471953928799288</v>
      </c>
      <c r="S29" s="230">
        <v>3.067775820203646</v>
      </c>
      <c r="T29" s="230">
        <v>2.484252776729059</v>
      </c>
      <c r="U29" s="230">
        <v>2.4170473394474818</v>
      </c>
      <c r="V29" s="230">
        <v>1.160886474129567</v>
      </c>
      <c r="W29" s="230">
        <v>0.90361653828325206</v>
      </c>
      <c r="X29" s="230">
        <v>0.16533035943144511</v>
      </c>
      <c r="Y29" s="230">
        <v>0</v>
      </c>
      <c r="DA29" s="71" t="s">
        <v>3146</v>
      </c>
    </row>
    <row r="30" spans="1:105" ht="12" customHeight="1" x14ac:dyDescent="0.25">
      <c r="A30" s="59" t="s">
        <v>31</v>
      </c>
      <c r="B30" s="230">
        <v>0.1152096539261792</v>
      </c>
      <c r="C30" s="230">
        <v>0.23412430114059909</v>
      </c>
      <c r="D30" s="230">
        <v>0.1218611333594302</v>
      </c>
      <c r="E30" s="230">
        <v>0.12689174203268541</v>
      </c>
      <c r="F30" s="230">
        <v>0.1273838878302373</v>
      </c>
      <c r="G30" s="230">
        <v>0.12861314057614229</v>
      </c>
      <c r="H30" s="230">
        <v>0.14559483437317969</v>
      </c>
      <c r="I30" s="230">
        <v>0.12695542902908549</v>
      </c>
      <c r="J30" s="230">
        <v>0.12875312182545481</v>
      </c>
      <c r="K30" s="230">
        <v>0</v>
      </c>
      <c r="L30" s="230">
        <v>0.12700471184019829</v>
      </c>
      <c r="M30" s="230">
        <v>0.1265502230591514</v>
      </c>
      <c r="N30" s="230">
        <v>0.12699344525400599</v>
      </c>
      <c r="O30" s="230">
        <v>0</v>
      </c>
      <c r="P30" s="230">
        <v>0.14390092901083881</v>
      </c>
      <c r="Q30" s="230">
        <v>2.4373213464136789</v>
      </c>
      <c r="R30" s="230">
        <v>2.2820275521632531</v>
      </c>
      <c r="S30" s="230">
        <v>2.0418487976600801</v>
      </c>
      <c r="T30" s="230">
        <v>1.883180944896492</v>
      </c>
      <c r="U30" s="230">
        <v>1.683961833489698</v>
      </c>
      <c r="V30" s="230">
        <v>1.5965577185352591</v>
      </c>
      <c r="W30" s="230">
        <v>1.5889913877666659</v>
      </c>
      <c r="X30" s="230">
        <v>1.643589427298491</v>
      </c>
      <c r="Y30" s="230">
        <v>1.5521989078742919</v>
      </c>
      <c r="DA30" s="71" t="s">
        <v>3147</v>
      </c>
    </row>
    <row r="31" spans="1:105" ht="12" customHeight="1" x14ac:dyDescent="0.25">
      <c r="A31" s="59" t="s">
        <v>159</v>
      </c>
      <c r="B31" s="230">
        <v>84.374823977815964</v>
      </c>
      <c r="C31" s="230">
        <v>82.944762166462013</v>
      </c>
      <c r="D31" s="230">
        <v>76.947539819121943</v>
      </c>
      <c r="E31" s="230">
        <v>73.647436406768946</v>
      </c>
      <c r="F31" s="230">
        <v>75.595719214802372</v>
      </c>
      <c r="G31" s="230">
        <v>78.061010321890748</v>
      </c>
      <c r="H31" s="230">
        <v>78.019198390408874</v>
      </c>
      <c r="I31" s="230">
        <v>78.137218947503158</v>
      </c>
      <c r="J31" s="230">
        <v>77.985829432270975</v>
      </c>
      <c r="K31" s="230">
        <v>76.039399539448851</v>
      </c>
      <c r="L31" s="230">
        <v>63.878870110784213</v>
      </c>
      <c r="M31" s="230">
        <v>68.090918530918174</v>
      </c>
      <c r="N31" s="230">
        <v>58.775192423607173</v>
      </c>
      <c r="O31" s="230">
        <v>59.50379510977168</v>
      </c>
      <c r="P31" s="230">
        <v>61.737346728808198</v>
      </c>
      <c r="Q31" s="230">
        <v>57.67677529743834</v>
      </c>
      <c r="R31" s="230">
        <v>63.868899165398041</v>
      </c>
      <c r="S31" s="230">
        <v>58.504653396811023</v>
      </c>
      <c r="T31" s="230">
        <v>58.825281415931343</v>
      </c>
      <c r="U31" s="230">
        <v>57.198455168690849</v>
      </c>
      <c r="V31" s="230">
        <v>61.885400383981313</v>
      </c>
      <c r="W31" s="230">
        <v>60.843951253855018</v>
      </c>
      <c r="X31" s="230">
        <v>59.711011004051727</v>
      </c>
      <c r="Y31" s="230">
        <v>60.945950806302562</v>
      </c>
      <c r="DA31" s="71" t="s">
        <v>3148</v>
      </c>
    </row>
    <row r="32" spans="1:105" ht="12" customHeight="1" x14ac:dyDescent="0.25">
      <c r="A32" s="59" t="s">
        <v>32</v>
      </c>
      <c r="B32" s="230">
        <v>9.3135934416100269E-2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3149</v>
      </c>
    </row>
    <row r="33" spans="1:105" ht="12" customHeight="1" x14ac:dyDescent="0.25">
      <c r="A33" s="59" t="s">
        <v>35</v>
      </c>
      <c r="B33" s="230">
        <v>56.425045282110958</v>
      </c>
      <c r="C33" s="230">
        <v>60.974587112333943</v>
      </c>
      <c r="D33" s="230">
        <v>62.967649326524132</v>
      </c>
      <c r="E33" s="230">
        <v>69.268542602068479</v>
      </c>
      <c r="F33" s="230">
        <v>69.212120578222454</v>
      </c>
      <c r="G33" s="230">
        <v>64.23494618146276</v>
      </c>
      <c r="H33" s="230">
        <v>66.683574414477221</v>
      </c>
      <c r="I33" s="230">
        <v>60.760885610798269</v>
      </c>
      <c r="J33" s="230">
        <v>66.136387268335</v>
      </c>
      <c r="K33" s="230">
        <v>51.143661354702992</v>
      </c>
      <c r="L33" s="230">
        <v>64.302390808719764</v>
      </c>
      <c r="M33" s="230">
        <v>60.124901623742907</v>
      </c>
      <c r="N33" s="230">
        <v>61.968067280867629</v>
      </c>
      <c r="O33" s="230">
        <v>61.463605088321252</v>
      </c>
      <c r="P33" s="230">
        <v>51.172308418988898</v>
      </c>
      <c r="Q33" s="230">
        <v>50.038292708025438</v>
      </c>
      <c r="R33" s="230">
        <v>50.533360496845489</v>
      </c>
      <c r="S33" s="230">
        <v>54.691432649625618</v>
      </c>
      <c r="T33" s="230">
        <v>55.67247196293647</v>
      </c>
      <c r="U33" s="230">
        <v>47.113646203323007</v>
      </c>
      <c r="V33" s="230">
        <v>37.832274823304893</v>
      </c>
      <c r="W33" s="230">
        <v>44.243145778936338</v>
      </c>
      <c r="X33" s="230">
        <v>38.174262699057607</v>
      </c>
      <c r="Y33" s="230">
        <v>34.177367058109802</v>
      </c>
      <c r="DA33" s="71" t="s">
        <v>3150</v>
      </c>
    </row>
    <row r="34" spans="1:105" ht="12" customHeight="1" x14ac:dyDescent="0.25">
      <c r="A34" s="60" t="s">
        <v>3077</v>
      </c>
      <c r="B34" s="262">
        <v>3.7912899352341358</v>
      </c>
      <c r="C34" s="262">
        <v>4.3463117549159946</v>
      </c>
      <c r="D34" s="262">
        <v>4.3843721477035107</v>
      </c>
      <c r="E34" s="262">
        <v>4.0398035606106273</v>
      </c>
      <c r="F34" s="262">
        <v>4.3100603295118596</v>
      </c>
      <c r="G34" s="262">
        <v>4.2399188361287354</v>
      </c>
      <c r="H34" s="262">
        <v>4.2782725659572431</v>
      </c>
      <c r="I34" s="262">
        <v>4.0456958549980726</v>
      </c>
      <c r="J34" s="262">
        <v>4.0493494696504886</v>
      </c>
      <c r="K34" s="262">
        <v>3.3970658368039799</v>
      </c>
      <c r="L34" s="262">
        <v>3.4737806054519069</v>
      </c>
      <c r="M34" s="262">
        <v>3.58089575302483</v>
      </c>
      <c r="N34" s="262">
        <v>3.6817372033154312</v>
      </c>
      <c r="O34" s="262">
        <v>3.603325967352879</v>
      </c>
      <c r="P34" s="262">
        <v>3.6147633241753692</v>
      </c>
      <c r="Q34" s="262">
        <v>3.620428054005052</v>
      </c>
      <c r="R34" s="262">
        <v>3.8085654237408351</v>
      </c>
      <c r="S34" s="262">
        <v>3.8039134608666871</v>
      </c>
      <c r="T34" s="262">
        <v>3.9233048503255001</v>
      </c>
      <c r="U34" s="262">
        <v>3.9108357872935491</v>
      </c>
      <c r="V34" s="262">
        <v>3.9577128080895991</v>
      </c>
      <c r="W34" s="262">
        <v>3.996770456760379</v>
      </c>
      <c r="X34" s="262">
        <v>3.9478094894556768</v>
      </c>
      <c r="Y34" s="262">
        <v>3.5663949799074621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6.2590451680624337</v>
      </c>
      <c r="C35" s="261">
        <f t="shared" si="1"/>
        <v>6.5268747313606745</v>
      </c>
      <c r="D35" s="261">
        <f t="shared" si="1"/>
        <v>6.6666491779554526</v>
      </c>
      <c r="E35" s="261">
        <f t="shared" si="1"/>
        <v>6.5120363240725601</v>
      </c>
      <c r="F35" s="261">
        <f t="shared" si="1"/>
        <v>7.4166570122929123</v>
      </c>
      <c r="G35" s="261">
        <f t="shared" si="1"/>
        <v>7.4551181326864135</v>
      </c>
      <c r="H35" s="261">
        <f t="shared" si="1"/>
        <v>9.1598055431956098</v>
      </c>
      <c r="I35" s="261">
        <f t="shared" si="1"/>
        <v>7.9129991292019994</v>
      </c>
      <c r="J35" s="261">
        <f t="shared" si="1"/>
        <v>8.657086858084897</v>
      </c>
      <c r="K35" s="261">
        <f t="shared" si="1"/>
        <v>6.7578846193872275</v>
      </c>
      <c r="L35" s="261">
        <f t="shared" si="1"/>
        <v>6.2342906188791254</v>
      </c>
      <c r="M35" s="261">
        <f t="shared" si="1"/>
        <v>6.8126132273615561</v>
      </c>
      <c r="N35" s="261">
        <f t="shared" si="1"/>
        <v>6.7578947947178163</v>
      </c>
      <c r="O35" s="261">
        <f t="shared" si="1"/>
        <v>6.5371970860169313</v>
      </c>
      <c r="P35" s="261">
        <f t="shared" si="1"/>
        <v>6.9960326479953547</v>
      </c>
      <c r="Q35" s="261">
        <f t="shared" si="1"/>
        <v>7.4154692030806952</v>
      </c>
      <c r="R35" s="261">
        <f t="shared" si="1"/>
        <v>7.8720971005409197</v>
      </c>
      <c r="S35" s="261">
        <f t="shared" si="1"/>
        <v>7.7202051902955828</v>
      </c>
      <c r="T35" s="261">
        <f t="shared" si="1"/>
        <v>7.3553656434224175</v>
      </c>
      <c r="U35" s="261">
        <f t="shared" si="1"/>
        <v>6.2370466148065145</v>
      </c>
      <c r="V35" s="261">
        <f t="shared" si="1"/>
        <v>5.6825231822464177</v>
      </c>
      <c r="W35" s="261">
        <f t="shared" si="1"/>
        <v>6.2703275577938351</v>
      </c>
      <c r="X35" s="261">
        <f t="shared" si="1"/>
        <v>5.6988428651848961</v>
      </c>
      <c r="Y35" s="261">
        <f t="shared" si="1"/>
        <v>4.9886748627067163</v>
      </c>
      <c r="DA35" s="70"/>
    </row>
    <row r="36" spans="1:105" ht="12" customHeight="1" x14ac:dyDescent="0.25">
      <c r="A36" s="60" t="s">
        <v>3080</v>
      </c>
      <c r="B36" s="262">
        <v>2.7247704951097771</v>
      </c>
      <c r="C36" s="262">
        <v>2.8044346647598291</v>
      </c>
      <c r="D36" s="262">
        <v>2.8372886666730981</v>
      </c>
      <c r="E36" s="262">
        <v>2.756956072958491</v>
      </c>
      <c r="F36" s="262">
        <v>3.165065949361757</v>
      </c>
      <c r="G36" s="262">
        <v>3.1803782568150498</v>
      </c>
      <c r="H36" s="262">
        <v>3.7731845672779998</v>
      </c>
      <c r="I36" s="262">
        <v>3.3980007799285321</v>
      </c>
      <c r="J36" s="262">
        <v>3.7221010924102749</v>
      </c>
      <c r="K36" s="262">
        <v>2.8781849602620171</v>
      </c>
      <c r="L36" s="262">
        <v>2.656448584349786</v>
      </c>
      <c r="M36" s="262">
        <v>2.9295399936062272</v>
      </c>
      <c r="N36" s="262">
        <v>2.8963588446636028</v>
      </c>
      <c r="O36" s="262">
        <v>2.841360694463579</v>
      </c>
      <c r="P36" s="262">
        <v>2.918460999867746</v>
      </c>
      <c r="Q36" s="262">
        <v>3.1330124656159239</v>
      </c>
      <c r="R36" s="262">
        <v>3.3725682056382871</v>
      </c>
      <c r="S36" s="262">
        <v>3.2985635879717861</v>
      </c>
      <c r="T36" s="262">
        <v>3.1691448770689861</v>
      </c>
      <c r="U36" s="262">
        <v>2.6848496279622651</v>
      </c>
      <c r="V36" s="262">
        <v>2.4310514973205661</v>
      </c>
      <c r="W36" s="262">
        <v>2.6652670125060141</v>
      </c>
      <c r="X36" s="262">
        <v>2.316889895841201</v>
      </c>
      <c r="Y36" s="262">
        <v>2.0322718061373841</v>
      </c>
      <c r="DA36" s="72" t="s">
        <v>3152</v>
      </c>
    </row>
    <row r="37" spans="1:105" ht="12" customHeight="1" x14ac:dyDescent="0.25">
      <c r="A37" s="59" t="s">
        <v>28</v>
      </c>
      <c r="B37" s="230">
        <v>6.0660613636550023E-2</v>
      </c>
      <c r="C37" s="230">
        <v>7.7043314634397606E-2</v>
      </c>
      <c r="D37" s="230">
        <v>8.822453776580913E-2</v>
      </c>
      <c r="E37" s="230">
        <v>0.1169216456483575</v>
      </c>
      <c r="F37" s="230">
        <v>9.2222879541803263E-2</v>
      </c>
      <c r="G37" s="230">
        <v>0.1439012293448112</v>
      </c>
      <c r="H37" s="230">
        <v>0.1437367337421096</v>
      </c>
      <c r="I37" s="230">
        <v>0.36765074258467151</v>
      </c>
      <c r="J37" s="230">
        <v>0.47454556954581489</v>
      </c>
      <c r="K37" s="230">
        <v>0.56252948392189073</v>
      </c>
      <c r="L37" s="230">
        <v>0.58512719153347337</v>
      </c>
      <c r="M37" s="230">
        <v>0.56637537970719498</v>
      </c>
      <c r="N37" s="230">
        <v>0.5516427553661204</v>
      </c>
      <c r="O37" s="230">
        <v>0.31106517125785149</v>
      </c>
      <c r="P37" s="230">
        <v>0.19889158853939651</v>
      </c>
      <c r="Q37" s="230">
        <v>0.1393047335970394</v>
      </c>
      <c r="R37" s="230">
        <v>0.30699950577806973</v>
      </c>
      <c r="S37" s="230">
        <v>0.32735459171425141</v>
      </c>
      <c r="T37" s="230">
        <v>0.27991885897947139</v>
      </c>
      <c r="U37" s="230">
        <v>0.30335605450321351</v>
      </c>
      <c r="V37" s="230">
        <v>8.0899527873536659E-2</v>
      </c>
      <c r="W37" s="230">
        <v>9.1120214397032773E-2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1.988738073725712E-2</v>
      </c>
      <c r="C38" s="230">
        <v>4.041431388736532E-2</v>
      </c>
      <c r="D38" s="230">
        <v>2.1035552782282599E-2</v>
      </c>
      <c r="E38" s="230">
        <v>2.1903931660404021E-2</v>
      </c>
      <c r="F38" s="230">
        <v>2.198888539926714E-2</v>
      </c>
      <c r="G38" s="230">
        <v>2.2201077837548381E-2</v>
      </c>
      <c r="H38" s="230">
        <v>2.513244164775125E-2</v>
      </c>
      <c r="I38" s="230">
        <v>2.191492524906832E-2</v>
      </c>
      <c r="J38" s="230">
        <v>2.2225241267489221E-2</v>
      </c>
      <c r="K38" s="230">
        <v>0</v>
      </c>
      <c r="L38" s="230">
        <v>2.1923432400986601E-2</v>
      </c>
      <c r="M38" s="230">
        <v>2.1844978980448751E-2</v>
      </c>
      <c r="N38" s="230">
        <v>2.1921487573608189E-2</v>
      </c>
      <c r="O38" s="230">
        <v>0</v>
      </c>
      <c r="P38" s="230">
        <v>2.484004131734717E-2</v>
      </c>
      <c r="Q38" s="230">
        <v>0.2021416543472335</v>
      </c>
      <c r="R38" s="230">
        <v>0.17590282636006219</v>
      </c>
      <c r="S38" s="230">
        <v>0.162031924089272</v>
      </c>
      <c r="T38" s="230">
        <v>0.1456083929796208</v>
      </c>
      <c r="U38" s="230">
        <v>0.13026235463383579</v>
      </c>
      <c r="V38" s="230">
        <v>0.12258424022234191</v>
      </c>
      <c r="W38" s="230">
        <v>0.13087424749713039</v>
      </c>
      <c r="X38" s="230">
        <v>0.15321564988650471</v>
      </c>
      <c r="Y38" s="230">
        <v>0.14071767022543669</v>
      </c>
      <c r="DA38" s="71" t="s">
        <v>3154</v>
      </c>
    </row>
    <row r="39" spans="1:105" ht="12" customHeight="1" x14ac:dyDescent="0.25">
      <c r="A39" s="59" t="s">
        <v>159</v>
      </c>
      <c r="B39" s="230">
        <v>7.1302583461545777E-2</v>
      </c>
      <c r="C39" s="230">
        <v>1.8147694644745749E-2</v>
      </c>
      <c r="D39" s="230">
        <v>1.8887106455806189E-2</v>
      </c>
      <c r="E39" s="230">
        <v>1.963766708246106E-2</v>
      </c>
      <c r="F39" s="230">
        <v>0.20328140489316809</v>
      </c>
      <c r="G39" s="230">
        <v>0.21797343754775281</v>
      </c>
      <c r="H39" s="230">
        <v>0.55008904229634514</v>
      </c>
      <c r="I39" s="230">
        <v>0.60496089681034104</v>
      </c>
      <c r="J39" s="230">
        <v>0.63115742992792978</v>
      </c>
      <c r="K39" s="230">
        <v>0.6024416949399557</v>
      </c>
      <c r="L39" s="230">
        <v>0.26781408479621699</v>
      </c>
      <c r="M39" s="230">
        <v>1.6249106327979702E-2</v>
      </c>
      <c r="N39" s="230">
        <v>0</v>
      </c>
      <c r="O39" s="230">
        <v>0</v>
      </c>
      <c r="P39" s="230">
        <v>2.220406947832405E-2</v>
      </c>
      <c r="Q39" s="230">
        <v>2.2871592884279639E-2</v>
      </c>
      <c r="R39" s="230">
        <v>1.968015187359998E-2</v>
      </c>
      <c r="S39" s="230">
        <v>6.0481202573164331E-4</v>
      </c>
      <c r="T39" s="230">
        <v>3.7874174725102938E-4</v>
      </c>
      <c r="U39" s="230">
        <v>4.0205749708567692E-4</v>
      </c>
      <c r="V39" s="230">
        <v>4.1719482769650732E-3</v>
      </c>
      <c r="W39" s="230">
        <v>4.8135369443938411E-3</v>
      </c>
      <c r="X39" s="230">
        <v>2.8592459420656931E-3</v>
      </c>
      <c r="Y39" s="230">
        <v>1.4326682347920699E-3</v>
      </c>
      <c r="DA39" s="71" t="s">
        <v>3155</v>
      </c>
    </row>
    <row r="40" spans="1:105" ht="12" customHeight="1" x14ac:dyDescent="0.25">
      <c r="A40" s="59" t="s">
        <v>32</v>
      </c>
      <c r="B40" s="230">
        <v>1.6077036298017312E-2</v>
      </c>
      <c r="C40" s="230">
        <v>0</v>
      </c>
      <c r="D40" s="230">
        <v>0</v>
      </c>
      <c r="E40" s="230">
        <v>0</v>
      </c>
      <c r="F40" s="230">
        <v>0</v>
      </c>
      <c r="G40" s="230">
        <v>0</v>
      </c>
      <c r="H40" s="230">
        <v>0</v>
      </c>
      <c r="I40" s="230">
        <v>0</v>
      </c>
      <c r="J40" s="230">
        <v>0</v>
      </c>
      <c r="K40" s="230">
        <v>0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3156</v>
      </c>
    </row>
    <row r="41" spans="1:105" ht="12" customHeight="1" x14ac:dyDescent="0.25">
      <c r="A41" s="59" t="s">
        <v>35</v>
      </c>
      <c r="B41" s="230">
        <v>2.556842880976407</v>
      </c>
      <c r="C41" s="230">
        <v>2.66882934159332</v>
      </c>
      <c r="D41" s="230">
        <v>2.7091414696692002</v>
      </c>
      <c r="E41" s="230">
        <v>2.5984928285672679</v>
      </c>
      <c r="F41" s="230">
        <v>2.8475727795275181</v>
      </c>
      <c r="G41" s="230">
        <v>2.7963025120849379</v>
      </c>
      <c r="H41" s="230">
        <v>3.0542263495917941</v>
      </c>
      <c r="I41" s="230">
        <v>2.4034742152844508</v>
      </c>
      <c r="J41" s="230">
        <v>2.594172851669041</v>
      </c>
      <c r="K41" s="230">
        <v>1.71321378140017</v>
      </c>
      <c r="L41" s="230">
        <v>1.781583875619108</v>
      </c>
      <c r="M41" s="230">
        <v>2.325070528590603</v>
      </c>
      <c r="N41" s="230">
        <v>2.3227946017238739</v>
      </c>
      <c r="O41" s="230">
        <v>2.5302955232057269</v>
      </c>
      <c r="P41" s="230">
        <v>2.672525300532679</v>
      </c>
      <c r="Q41" s="230">
        <v>2.768694484787372</v>
      </c>
      <c r="R41" s="230">
        <v>2.8699857216265552</v>
      </c>
      <c r="S41" s="230">
        <v>2.80857226014253</v>
      </c>
      <c r="T41" s="230">
        <v>2.7432388833626429</v>
      </c>
      <c r="U41" s="230">
        <v>2.250829161328129</v>
      </c>
      <c r="V41" s="230">
        <v>2.2233957809477221</v>
      </c>
      <c r="W41" s="230">
        <v>2.4384590136674569</v>
      </c>
      <c r="X41" s="230">
        <v>2.1608150000126312</v>
      </c>
      <c r="Y41" s="230">
        <v>1.8901214676771549</v>
      </c>
      <c r="DA41" s="71" t="s">
        <v>3157</v>
      </c>
    </row>
    <row r="42" spans="1:105" ht="12" customHeight="1" x14ac:dyDescent="0.25">
      <c r="A42" s="60" t="s">
        <v>3087</v>
      </c>
      <c r="B42" s="262">
        <v>3.061635639464503</v>
      </c>
      <c r="C42" s="262">
        <v>3.1806095492376731</v>
      </c>
      <c r="D42" s="262">
        <v>3.282785216397925</v>
      </c>
      <c r="E42" s="262">
        <v>3.251460405893476</v>
      </c>
      <c r="F42" s="262">
        <v>3.7142798091849252</v>
      </c>
      <c r="G42" s="262">
        <v>3.7461727720599409</v>
      </c>
      <c r="H42" s="262">
        <v>4.8532725258872276</v>
      </c>
      <c r="I42" s="262">
        <v>4.0106439444776676</v>
      </c>
      <c r="J42" s="262">
        <v>4.4301758850572526</v>
      </c>
      <c r="K42" s="262">
        <v>3.4562063517732091</v>
      </c>
      <c r="L42" s="262">
        <v>3.1447851235681652</v>
      </c>
      <c r="M42" s="262">
        <v>3.436662872995893</v>
      </c>
      <c r="N42" s="262">
        <v>3.4025542464497072</v>
      </c>
      <c r="O42" s="262">
        <v>3.2466297807043571</v>
      </c>
      <c r="P42" s="262">
        <v>3.6269392056048071</v>
      </c>
      <c r="Q42" s="262">
        <v>3.8311181045747311</v>
      </c>
      <c r="R42" s="262">
        <v>4.0247362223284888</v>
      </c>
      <c r="S42" s="262">
        <v>3.9474288640923749</v>
      </c>
      <c r="T42" s="262">
        <v>3.6971241675139881</v>
      </c>
      <c r="U42" s="262">
        <v>3.064654836754598</v>
      </c>
      <c r="V42" s="262">
        <v>2.7580856373289309</v>
      </c>
      <c r="W42" s="262">
        <v>3.1068053978242509</v>
      </c>
      <c r="X42" s="262">
        <v>2.8898015134101458</v>
      </c>
      <c r="Y42" s="262">
        <v>2.511800426558032</v>
      </c>
      <c r="DA42" s="72" t="s">
        <v>3158</v>
      </c>
    </row>
    <row r="43" spans="1:105" ht="12" customHeight="1" x14ac:dyDescent="0.25">
      <c r="A43" s="64" t="s">
        <v>28</v>
      </c>
      <c r="B43" s="229">
        <v>5.0135622458477677E-2</v>
      </c>
      <c r="C43" s="229">
        <v>6.1729146502002438E-2</v>
      </c>
      <c r="D43" s="229">
        <v>6.5209109545414423E-2</v>
      </c>
      <c r="E43" s="229">
        <v>7.9405340764016133E-2</v>
      </c>
      <c r="F43" s="229">
        <v>6.2113787380849043E-2</v>
      </c>
      <c r="G43" s="229">
        <v>9.4929011170260813E-2</v>
      </c>
      <c r="H43" s="229">
        <v>7.0782324263380825E-2</v>
      </c>
      <c r="I43" s="229">
        <v>0.24941569776420719</v>
      </c>
      <c r="J43" s="229">
        <v>0.31230928353478038</v>
      </c>
      <c r="K43" s="229">
        <v>0.36556874866328648</v>
      </c>
      <c r="L43" s="229">
        <v>0.3966227629330385</v>
      </c>
      <c r="M43" s="229">
        <v>0.38686547420590378</v>
      </c>
      <c r="N43" s="229">
        <v>0.37399672557832442</v>
      </c>
      <c r="O43" s="229">
        <v>0.22039940673136449</v>
      </c>
      <c r="P43" s="229">
        <v>0.10090839128505651</v>
      </c>
      <c r="Q43" s="229">
        <v>7.4309489816636737E-2</v>
      </c>
      <c r="R43" s="229">
        <v>0.18158779377979209</v>
      </c>
      <c r="S43" s="229">
        <v>0.19221649557943049</v>
      </c>
      <c r="T43" s="229">
        <v>0.1847602443183825</v>
      </c>
      <c r="U43" s="229">
        <v>0.21789740831963439</v>
      </c>
      <c r="V43" s="229">
        <v>5.8379011013635261E-2</v>
      </c>
      <c r="W43" s="229">
        <v>6.1536448762878393E-2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1.660063294467953E-2</v>
      </c>
      <c r="C45" s="229">
        <v>3.2703781311890882E-2</v>
      </c>
      <c r="D45" s="229">
        <v>1.5702914065983311E-2</v>
      </c>
      <c r="E45" s="229">
        <v>1.5023956486327209E-2</v>
      </c>
      <c r="F45" s="229">
        <v>1.495753388374277E-2</v>
      </c>
      <c r="G45" s="229">
        <v>1.479162742526611E-2</v>
      </c>
      <c r="H45" s="229">
        <v>1.249968812573608E-2</v>
      </c>
      <c r="I45" s="229">
        <v>1.5015360951873421E-2</v>
      </c>
      <c r="J45" s="229">
        <v>1.4772734814747021E-2</v>
      </c>
      <c r="K45" s="229">
        <v>0</v>
      </c>
      <c r="L45" s="229">
        <v>1.5008709482746281E-2</v>
      </c>
      <c r="M45" s="229">
        <v>1.507004969483805E-2</v>
      </c>
      <c r="N45" s="229">
        <v>1.501023008093658E-2</v>
      </c>
      <c r="O45" s="229">
        <v>0</v>
      </c>
      <c r="P45" s="229">
        <v>1.272830656128854E-2</v>
      </c>
      <c r="Q45" s="229">
        <v>0.10890345747463979</v>
      </c>
      <c r="R45" s="229">
        <v>0.1050822202385031</v>
      </c>
      <c r="S45" s="229">
        <v>9.6090455923331666E-2</v>
      </c>
      <c r="T45" s="229">
        <v>9.7066690871322373E-2</v>
      </c>
      <c r="U45" s="229">
        <v>9.4498685757831338E-2</v>
      </c>
      <c r="V45" s="229">
        <v>8.934141626346162E-2</v>
      </c>
      <c r="W45" s="229">
        <v>8.9264616015764936E-2</v>
      </c>
      <c r="X45" s="229">
        <v>8.1761176017531759E-2</v>
      </c>
      <c r="Y45" s="229">
        <v>7.7665499588597489E-2</v>
      </c>
      <c r="DA45" s="73" t="s">
        <v>3161</v>
      </c>
    </row>
    <row r="46" spans="1:105" ht="12" customHeight="1" x14ac:dyDescent="0.25">
      <c r="A46" s="64" t="s">
        <v>159</v>
      </c>
      <c r="B46" s="229">
        <v>6.0650402521849639E-2</v>
      </c>
      <c r="C46" s="229">
        <v>1.496461630969125E-2</v>
      </c>
      <c r="D46" s="229">
        <v>1.436723237887187E-2</v>
      </c>
      <c r="E46" s="229">
        <v>1.3725668241955719E-2</v>
      </c>
      <c r="F46" s="229">
        <v>0.14090804715728439</v>
      </c>
      <c r="G46" s="229">
        <v>0.14798811421213059</v>
      </c>
      <c r="H46" s="229">
        <v>0.27879106530866082</v>
      </c>
      <c r="I46" s="229">
        <v>0.42238107373227451</v>
      </c>
      <c r="J46" s="229">
        <v>0.42749740206962789</v>
      </c>
      <c r="K46" s="229">
        <v>0.40292814425658791</v>
      </c>
      <c r="L46" s="229">
        <v>0.1868312752782455</v>
      </c>
      <c r="M46" s="229">
        <v>1.142283482482229E-2</v>
      </c>
      <c r="N46" s="229">
        <v>0</v>
      </c>
      <c r="O46" s="229">
        <v>0</v>
      </c>
      <c r="P46" s="229">
        <v>1.159397216961343E-2</v>
      </c>
      <c r="Q46" s="229">
        <v>1.255635620041157E-2</v>
      </c>
      <c r="R46" s="229">
        <v>1.198025966622285E-2</v>
      </c>
      <c r="S46" s="229">
        <v>3.6549500470573458E-4</v>
      </c>
      <c r="T46" s="229">
        <v>2.572813802200508E-4</v>
      </c>
      <c r="U46" s="229">
        <v>2.9721886551636309E-4</v>
      </c>
      <c r="V46" s="229">
        <v>3.098407046481514E-3</v>
      </c>
      <c r="W46" s="229">
        <v>3.3455753533358531E-3</v>
      </c>
      <c r="X46" s="229">
        <v>1.5548084003716861E-3</v>
      </c>
      <c r="Y46" s="229">
        <v>8.0576147467856588E-4</v>
      </c>
      <c r="DA46" s="73" t="s">
        <v>3162</v>
      </c>
    </row>
    <row r="47" spans="1:105" ht="12" customHeight="1" x14ac:dyDescent="0.25">
      <c r="A47" s="64" t="s">
        <v>32</v>
      </c>
      <c r="B47" s="229">
        <v>1.325781040181025E-2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3163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1.1956552216346881</v>
      </c>
      <c r="I48" s="229">
        <v>0</v>
      </c>
      <c r="J48" s="229">
        <v>0.29891323265511199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4.9485911347664567E-4</v>
      </c>
      <c r="R48" s="229">
        <v>4.6736694050570558E-4</v>
      </c>
      <c r="S48" s="229">
        <v>2.7492172970928661E-5</v>
      </c>
      <c r="T48" s="229">
        <v>1.099686918836629E-4</v>
      </c>
      <c r="U48" s="229">
        <v>1.099686918843381E-4</v>
      </c>
      <c r="V48" s="229">
        <v>0</v>
      </c>
      <c r="W48" s="229">
        <v>2.9783187385399608E-4</v>
      </c>
      <c r="X48" s="229">
        <v>1.8328115314098651E-5</v>
      </c>
      <c r="Y48" s="229">
        <v>0</v>
      </c>
      <c r="DA48" s="73" t="s">
        <v>3164</v>
      </c>
    </row>
    <row r="49" spans="1:105" ht="12" customHeight="1" x14ac:dyDescent="0.25">
      <c r="A49" s="64" t="s">
        <v>35</v>
      </c>
      <c r="B49" s="229">
        <v>2.1291512196218272</v>
      </c>
      <c r="C49" s="229">
        <v>2.1544626578187169</v>
      </c>
      <c r="D49" s="229">
        <v>2.0174994114028548</v>
      </c>
      <c r="E49" s="229">
        <v>1.778030356319193</v>
      </c>
      <c r="F49" s="229">
        <v>1.9323554653868391</v>
      </c>
      <c r="G49" s="229">
        <v>1.8585808587994821</v>
      </c>
      <c r="H49" s="229">
        <v>1.515378500978904</v>
      </c>
      <c r="I49" s="229">
        <v>1.6428225588672689</v>
      </c>
      <c r="J49" s="229">
        <v>1.720159567556556</v>
      </c>
      <c r="K49" s="229">
        <v>1.1217554434208321</v>
      </c>
      <c r="L49" s="229">
        <v>1.216736349383682</v>
      </c>
      <c r="M49" s="229">
        <v>1.600127511107408</v>
      </c>
      <c r="N49" s="229">
        <v>1.586658794300837</v>
      </c>
      <c r="O49" s="229">
        <v>1.806313530083494</v>
      </c>
      <c r="P49" s="229">
        <v>1.3661410640636851</v>
      </c>
      <c r="Q49" s="229">
        <v>1.488045789893919</v>
      </c>
      <c r="R49" s="229">
        <v>1.7103758911509011</v>
      </c>
      <c r="S49" s="229">
        <v>1.6615777747737741</v>
      </c>
      <c r="T49" s="229">
        <v>1.824327694075645</v>
      </c>
      <c r="U49" s="229">
        <v>1.628938864088187</v>
      </c>
      <c r="V49" s="229">
        <v>1.616554600566448</v>
      </c>
      <c r="W49" s="229">
        <v>1.659189579059583</v>
      </c>
      <c r="X49" s="229">
        <v>1.150315562716367</v>
      </c>
      <c r="Y49" s="229">
        <v>1.04069777582469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0.49971350206729093</v>
      </c>
      <c r="C51" s="229">
        <v>0.54238788273235117</v>
      </c>
      <c r="D51" s="229">
        <v>0.71184527235162509</v>
      </c>
      <c r="E51" s="229">
        <v>0.9078976156438322</v>
      </c>
      <c r="F51" s="229">
        <v>1.1911511272458319</v>
      </c>
      <c r="G51" s="229">
        <v>1.2993811224743681</v>
      </c>
      <c r="H51" s="229">
        <v>1.426166357877084</v>
      </c>
      <c r="I51" s="229">
        <v>1.354423436804298</v>
      </c>
      <c r="J51" s="229">
        <v>1.346383723309549</v>
      </c>
      <c r="K51" s="229">
        <v>1.312986962733359</v>
      </c>
      <c r="L51" s="229">
        <v>1.097764878868057</v>
      </c>
      <c r="M51" s="229">
        <v>1.1874396339201161</v>
      </c>
      <c r="N51" s="229">
        <v>1.1911511272466</v>
      </c>
      <c r="O51" s="229">
        <v>1.1713602069267031</v>
      </c>
      <c r="P51" s="229">
        <v>2.0971918829930192</v>
      </c>
      <c r="Q51" s="229">
        <v>2.1093037748325738</v>
      </c>
      <c r="R51" s="229">
        <v>1.9758436402146691</v>
      </c>
      <c r="S51" s="229">
        <v>1.949598239302893</v>
      </c>
      <c r="T51" s="229">
        <v>1.44554983771617</v>
      </c>
      <c r="U51" s="229">
        <v>1.054814418323891</v>
      </c>
      <c r="V51" s="229">
        <v>0.92580273221658382</v>
      </c>
      <c r="W51" s="229">
        <v>1.037844411051285</v>
      </c>
      <c r="X51" s="229">
        <v>1.3043260695005929</v>
      </c>
      <c r="Y51" s="229">
        <v>1.0825760321704261</v>
      </c>
      <c r="DA51" s="73" t="s">
        <v>3167</v>
      </c>
    </row>
    <row r="52" spans="1:105" ht="12" customHeight="1" x14ac:dyDescent="0.25">
      <c r="A52" s="64" t="s">
        <v>39</v>
      </c>
      <c r="B52" s="229">
        <v>0.29212644944856891</v>
      </c>
      <c r="C52" s="229">
        <v>0.37436146456301977</v>
      </c>
      <c r="D52" s="229">
        <v>0.45816127665317552</v>
      </c>
      <c r="E52" s="229">
        <v>0.45737746843815241</v>
      </c>
      <c r="F52" s="229">
        <v>0.37279384813037791</v>
      </c>
      <c r="G52" s="229">
        <v>0.33050203797843331</v>
      </c>
      <c r="H52" s="229">
        <v>0.35399936769877521</v>
      </c>
      <c r="I52" s="229">
        <v>0.32658581635774619</v>
      </c>
      <c r="J52" s="229">
        <v>0.31013994111687948</v>
      </c>
      <c r="K52" s="229">
        <v>0.2529670526991436</v>
      </c>
      <c r="L52" s="229">
        <v>0.2318211476223957</v>
      </c>
      <c r="M52" s="229">
        <v>0.23573736924280531</v>
      </c>
      <c r="N52" s="229">
        <v>0.23573736924300881</v>
      </c>
      <c r="O52" s="229">
        <v>4.8556636962795552E-2</v>
      </c>
      <c r="P52" s="229">
        <v>3.8375588532144608E-2</v>
      </c>
      <c r="Q52" s="229">
        <v>3.7504377243073247E-2</v>
      </c>
      <c r="R52" s="229">
        <v>3.9399050337895723E-2</v>
      </c>
      <c r="S52" s="229">
        <v>4.7552911335270183E-2</v>
      </c>
      <c r="T52" s="229">
        <v>0.1450524504603635</v>
      </c>
      <c r="U52" s="229">
        <v>6.8098272707653909E-2</v>
      </c>
      <c r="V52" s="229">
        <v>6.4909470222320909E-2</v>
      </c>
      <c r="W52" s="229">
        <v>0.25532693570754988</v>
      </c>
      <c r="X52" s="229">
        <v>0.35182556865996822</v>
      </c>
      <c r="Y52" s="229">
        <v>0.31005535749963892</v>
      </c>
      <c r="DA52" s="73" t="s">
        <v>3168</v>
      </c>
    </row>
    <row r="53" spans="1:105" ht="12" customHeight="1" x14ac:dyDescent="0.25">
      <c r="A53" s="60" t="s">
        <v>3099</v>
      </c>
      <c r="B53" s="262">
        <v>0.47263903348815361</v>
      </c>
      <c r="C53" s="262">
        <v>0.54183051736317156</v>
      </c>
      <c r="D53" s="262">
        <v>0.54657529488442946</v>
      </c>
      <c r="E53" s="262">
        <v>0.50361984522059322</v>
      </c>
      <c r="F53" s="262">
        <v>0.53731125374623034</v>
      </c>
      <c r="G53" s="262">
        <v>0.52856710381142236</v>
      </c>
      <c r="H53" s="262">
        <v>0.533348450030382</v>
      </c>
      <c r="I53" s="262">
        <v>0.50435440479579963</v>
      </c>
      <c r="J53" s="262">
        <v>0.50480988061736831</v>
      </c>
      <c r="K53" s="262">
        <v>0.42349330735200102</v>
      </c>
      <c r="L53" s="262">
        <v>0.43305691096117338</v>
      </c>
      <c r="M53" s="262">
        <v>0.44641036075943602</v>
      </c>
      <c r="N53" s="262">
        <v>0.45898170360450669</v>
      </c>
      <c r="O53" s="262">
        <v>0.44920661084899483</v>
      </c>
      <c r="P53" s="262">
        <v>0.4506324425228011</v>
      </c>
      <c r="Q53" s="262">
        <v>0.45133863289004028</v>
      </c>
      <c r="R53" s="262">
        <v>0.47479267257414359</v>
      </c>
      <c r="S53" s="262">
        <v>0.47421273823142118</v>
      </c>
      <c r="T53" s="262">
        <v>0.48909659883944318</v>
      </c>
      <c r="U53" s="262">
        <v>0.48754215008965118</v>
      </c>
      <c r="V53" s="262">
        <v>0.49338604759692029</v>
      </c>
      <c r="W53" s="262">
        <v>0.49825514746356958</v>
      </c>
      <c r="X53" s="262">
        <v>0.49215145593354942</v>
      </c>
      <c r="Y53" s="262">
        <v>0.44460263001129952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8.2736251627876758</v>
      </c>
      <c r="C54" s="261">
        <f t="shared" si="2"/>
        <v>9.2342562390819261</v>
      </c>
      <c r="D54" s="261">
        <f t="shared" si="2"/>
        <v>9.3321261264279602</v>
      </c>
      <c r="E54" s="261">
        <f t="shared" si="2"/>
        <v>8.7247674640685489</v>
      </c>
      <c r="F54" s="261">
        <f t="shared" si="2"/>
        <v>9.4878391124689134</v>
      </c>
      <c r="G54" s="261">
        <f t="shared" si="2"/>
        <v>9.3949830721031269</v>
      </c>
      <c r="H54" s="261">
        <f t="shared" si="2"/>
        <v>10.000620074956309</v>
      </c>
      <c r="I54" s="261">
        <f t="shared" si="2"/>
        <v>9.293598106213528</v>
      </c>
      <c r="J54" s="261">
        <f t="shared" si="2"/>
        <v>9.5743257654914871</v>
      </c>
      <c r="K54" s="261">
        <f t="shared" si="2"/>
        <v>7.8585410527723267</v>
      </c>
      <c r="L54" s="261">
        <f t="shared" si="2"/>
        <v>7.7905960065584221</v>
      </c>
      <c r="M54" s="261">
        <f t="shared" si="2"/>
        <v>8.1658975383978998</v>
      </c>
      <c r="N54" s="261">
        <f t="shared" si="2"/>
        <v>8.3008950827848551</v>
      </c>
      <c r="O54" s="261">
        <f t="shared" si="2"/>
        <v>8.0924233633607461</v>
      </c>
      <c r="P54" s="261">
        <f t="shared" si="2"/>
        <v>8.2032428854027213</v>
      </c>
      <c r="Q54" s="261">
        <f t="shared" si="2"/>
        <v>8.3704438020954033</v>
      </c>
      <c r="R54" s="261">
        <f t="shared" si="2"/>
        <v>8.8688998199622109</v>
      </c>
      <c r="S54" s="261">
        <f t="shared" si="2"/>
        <v>8.8052659510682645</v>
      </c>
      <c r="T54" s="261">
        <f t="shared" si="2"/>
        <v>8.876079908455349</v>
      </c>
      <c r="U54" s="261">
        <f t="shared" si="2"/>
        <v>8.4643269000335408</v>
      </c>
      <c r="V54" s="261">
        <f t="shared" si="2"/>
        <v>8.3132411170881007</v>
      </c>
      <c r="W54" s="261">
        <f t="shared" si="2"/>
        <v>8.5743807030827419</v>
      </c>
      <c r="X54" s="261">
        <f t="shared" si="2"/>
        <v>8.2364927542929394</v>
      </c>
      <c r="Y54" s="261">
        <f t="shared" si="2"/>
        <v>7.3883773514859046</v>
      </c>
      <c r="DA54" s="70"/>
    </row>
    <row r="55" spans="1:105" ht="12" customHeight="1" x14ac:dyDescent="0.25">
      <c r="A55" s="60" t="s">
        <v>3102</v>
      </c>
      <c r="B55" s="262">
        <v>1.7108858893249119</v>
      </c>
      <c r="C55" s="262">
        <v>1.758949339847746</v>
      </c>
      <c r="D55" s="262">
        <v>1.780482421910148</v>
      </c>
      <c r="E55" s="262">
        <v>1.733439368889675</v>
      </c>
      <c r="F55" s="262">
        <v>1.9929058438991101</v>
      </c>
      <c r="G55" s="262">
        <v>2.008509337717348</v>
      </c>
      <c r="H55" s="262">
        <v>2.390282291163325</v>
      </c>
      <c r="I55" s="262">
        <v>2.1816726757286462</v>
      </c>
      <c r="J55" s="262">
        <v>2.3951160518883312</v>
      </c>
      <c r="K55" s="262">
        <v>1.873880640497835</v>
      </c>
      <c r="L55" s="262">
        <v>1.727778834065206</v>
      </c>
      <c r="M55" s="262">
        <v>1.8876099582717829</v>
      </c>
      <c r="N55" s="262">
        <v>1.864958277545167</v>
      </c>
      <c r="O55" s="262">
        <v>1.805767806552613</v>
      </c>
      <c r="P55" s="262">
        <v>1.8424887370402889</v>
      </c>
      <c r="Q55" s="262">
        <v>1.9706751585964399</v>
      </c>
      <c r="R55" s="262">
        <v>2.137364103792915</v>
      </c>
      <c r="S55" s="262">
        <v>2.0925457387332052</v>
      </c>
      <c r="T55" s="262">
        <v>2.0074292540614551</v>
      </c>
      <c r="U55" s="262">
        <v>1.7083382694972049</v>
      </c>
      <c r="V55" s="262">
        <v>1.5265090289230661</v>
      </c>
      <c r="W55" s="262">
        <v>1.6736257219261359</v>
      </c>
      <c r="X55" s="262">
        <v>1.446458613695506</v>
      </c>
      <c r="Y55" s="262">
        <v>1.268815536878152</v>
      </c>
      <c r="DA55" s="72" t="s">
        <v>3170</v>
      </c>
    </row>
    <row r="56" spans="1:105" ht="12" customHeight="1" x14ac:dyDescent="0.25">
      <c r="A56" s="60" t="s">
        <v>3104</v>
      </c>
      <c r="B56" s="262">
        <v>0.44802010714847518</v>
      </c>
      <c r="C56" s="262">
        <v>0.46542998542313863</v>
      </c>
      <c r="D56" s="262">
        <v>0.48038171670005497</v>
      </c>
      <c r="E56" s="262">
        <v>0.47579784500163708</v>
      </c>
      <c r="F56" s="262">
        <v>0.54352386568817945</v>
      </c>
      <c r="G56" s="262">
        <v>0.54819087715759329</v>
      </c>
      <c r="H56" s="262">
        <v>0.71019674877088068</v>
      </c>
      <c r="I56" s="262">
        <v>0.58689189091538896</v>
      </c>
      <c r="J56" s="262">
        <v>0.64828350216653974</v>
      </c>
      <c r="K56" s="262">
        <v>0.50575905247807529</v>
      </c>
      <c r="L56" s="262">
        <v>0.4601876689240425</v>
      </c>
      <c r="M56" s="262">
        <v>0.50289918524142452</v>
      </c>
      <c r="N56" s="262">
        <v>0.4979079477724937</v>
      </c>
      <c r="O56" s="262">
        <v>0.47509096231875803</v>
      </c>
      <c r="P56" s="262">
        <v>0.53074300239080119</v>
      </c>
      <c r="Q56" s="262">
        <v>0.56062123186227497</v>
      </c>
      <c r="R56" s="262">
        <v>0.58895406439916598</v>
      </c>
      <c r="S56" s="262">
        <v>0.57764140182303825</v>
      </c>
      <c r="T56" s="262">
        <v>0.54101341920639023</v>
      </c>
      <c r="U56" s="262">
        <v>0.44846191709998451</v>
      </c>
      <c r="V56" s="262">
        <v>0.4036005482928417</v>
      </c>
      <c r="W56" s="262">
        <v>0.45462995964671182</v>
      </c>
      <c r="X56" s="262">
        <v>0.42287500412762619</v>
      </c>
      <c r="Y56" s="262">
        <v>0.3675607514285868</v>
      </c>
      <c r="DA56" s="72" t="s">
        <v>3171</v>
      </c>
    </row>
    <row r="57" spans="1:105" ht="12" customHeight="1" x14ac:dyDescent="0.25">
      <c r="A57" s="64" t="s">
        <v>28</v>
      </c>
      <c r="B57" s="229">
        <v>7.3365251750634004E-3</v>
      </c>
      <c r="C57" s="229">
        <v>9.0330470659298386E-3</v>
      </c>
      <c r="D57" s="229">
        <v>9.5422825201705221E-3</v>
      </c>
      <c r="E57" s="229">
        <v>1.1619667872522541E-2</v>
      </c>
      <c r="F57" s="229">
        <v>9.0893329431691941E-3</v>
      </c>
      <c r="G57" s="229">
        <v>1.3891302154895809E-2</v>
      </c>
      <c r="H57" s="229">
        <v>1.035783098809386E-2</v>
      </c>
      <c r="I57" s="229">
        <v>3.6497892236574667E-2</v>
      </c>
      <c r="J57" s="229">
        <v>4.5701335870648778E-2</v>
      </c>
      <c r="K57" s="229">
        <v>5.3494984130412718E-2</v>
      </c>
      <c r="L57" s="229">
        <v>5.8039229246058817E-2</v>
      </c>
      <c r="M57" s="229">
        <v>5.6611410244783382E-2</v>
      </c>
      <c r="N57" s="229">
        <v>5.4728280173824542E-2</v>
      </c>
      <c r="O57" s="229">
        <v>3.2251834459477692E-2</v>
      </c>
      <c r="P57" s="229">
        <v>1.4766286259856371E-2</v>
      </c>
      <c r="Q57" s="229">
        <v>1.087397375463694E-2</v>
      </c>
      <c r="R57" s="229">
        <v>2.657239214797848E-2</v>
      </c>
      <c r="S57" s="229">
        <v>2.812772814477138E-2</v>
      </c>
      <c r="T57" s="229">
        <v>2.703662819615538E-2</v>
      </c>
      <c r="U57" s="229">
        <v>3.1885708071980878E-2</v>
      </c>
      <c r="V57" s="229">
        <v>8.5428097427444113E-3</v>
      </c>
      <c r="W57" s="229">
        <v>9.0048489156937979E-3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2.429230067333771E-3</v>
      </c>
      <c r="C59" s="229">
        <v>4.7856614349042386E-3</v>
      </c>
      <c r="D59" s="229">
        <v>2.2978636489924182E-3</v>
      </c>
      <c r="E59" s="229">
        <v>2.1985093549458561E-3</v>
      </c>
      <c r="F59" s="229">
        <v>2.1887894976436429E-3</v>
      </c>
      <c r="G59" s="229">
        <v>2.1645118114470121E-3</v>
      </c>
      <c r="H59" s="229">
        <v>1.829124126081277E-3</v>
      </c>
      <c r="I59" s="229">
        <v>2.1972515396077568E-3</v>
      </c>
      <c r="J59" s="229">
        <v>2.161747188093414E-3</v>
      </c>
      <c r="K59" s="229">
        <v>0</v>
      </c>
      <c r="L59" s="229">
        <v>2.1962782063108021E-3</v>
      </c>
      <c r="M59" s="229">
        <v>2.2052543392116681E-3</v>
      </c>
      <c r="N59" s="229">
        <v>2.1965007208894038E-3</v>
      </c>
      <c r="O59" s="229">
        <v>0</v>
      </c>
      <c r="P59" s="229">
        <v>1.862578680461317E-3</v>
      </c>
      <c r="Q59" s="229">
        <v>1.5936232926515501E-2</v>
      </c>
      <c r="R59" s="229">
        <v>1.537705759751613E-2</v>
      </c>
      <c r="S59" s="229">
        <v>1.406126052486332E-2</v>
      </c>
      <c r="T59" s="229">
        <v>1.420411648079848E-2</v>
      </c>
      <c r="U59" s="229">
        <v>1.3828331096256349E-2</v>
      </c>
      <c r="V59" s="229">
        <v>1.307364938244366E-2</v>
      </c>
      <c r="W59" s="229">
        <v>1.3062410927168779E-2</v>
      </c>
      <c r="X59" s="229">
        <v>1.1964405681652831E-2</v>
      </c>
      <c r="Y59" s="229">
        <v>1.136507068277702E-2</v>
      </c>
      <c r="DA59" s="73" t="s">
        <v>3174</v>
      </c>
    </row>
    <row r="60" spans="1:105" ht="12" customHeight="1" x14ac:dyDescent="0.25">
      <c r="A60" s="64" t="s">
        <v>159</v>
      </c>
      <c r="B60" s="229">
        <v>8.8751905962232182E-3</v>
      </c>
      <c r="C60" s="229">
        <v>2.1898258943955648E-3</v>
      </c>
      <c r="D60" s="229">
        <v>2.1024085645067331E-3</v>
      </c>
      <c r="E60" s="229">
        <v>2.0085261868459901E-3</v>
      </c>
      <c r="F60" s="229">
        <v>2.0619579146436459E-2</v>
      </c>
      <c r="G60" s="229">
        <v>2.1655630713005442E-2</v>
      </c>
      <c r="H60" s="229">
        <v>4.0796494965504797E-2</v>
      </c>
      <c r="I60" s="229">
        <v>6.1808535108416732E-2</v>
      </c>
      <c r="J60" s="229">
        <v>6.2557225756108836E-2</v>
      </c>
      <c r="K60" s="229">
        <v>5.8961918275339482E-2</v>
      </c>
      <c r="L60" s="229">
        <v>2.7339689573082609E-2</v>
      </c>
      <c r="M60" s="229">
        <v>1.6715443262384159E-3</v>
      </c>
      <c r="N60" s="229">
        <v>0</v>
      </c>
      <c r="O60" s="229">
        <v>0</v>
      </c>
      <c r="P60" s="229">
        <v>1.6965874667617749E-3</v>
      </c>
      <c r="Q60" s="229">
        <v>1.8374165683826241E-3</v>
      </c>
      <c r="R60" s="229">
        <v>1.7531142994750689E-3</v>
      </c>
      <c r="S60" s="229">
        <v>5.3484192913019602E-5</v>
      </c>
      <c r="T60" s="229">
        <v>3.7648905718139461E-5</v>
      </c>
      <c r="U60" s="229">
        <v>4.3493100961706733E-5</v>
      </c>
      <c r="V60" s="229">
        <v>4.5340099881938692E-4</v>
      </c>
      <c r="W60" s="229">
        <v>4.8957002229598726E-4</v>
      </c>
      <c r="X60" s="229">
        <v>2.2752068115189191E-4</v>
      </c>
      <c r="Y60" s="229">
        <v>1.179099621027226E-4</v>
      </c>
      <c r="DA60" s="73" t="s">
        <v>3175</v>
      </c>
    </row>
    <row r="61" spans="1:105" ht="12" customHeight="1" x14ac:dyDescent="0.25">
      <c r="A61" s="64" t="s">
        <v>32</v>
      </c>
      <c r="B61" s="229">
        <v>1.9400628736514489E-3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3176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0.17496451034359509</v>
      </c>
      <c r="I62" s="229">
        <v>0</v>
      </c>
      <c r="J62" s="229">
        <v>4.3741043772819281E-2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7.2414506215371841E-5</v>
      </c>
      <c r="R62" s="229">
        <v>6.8391478092293419E-5</v>
      </c>
      <c r="S62" s="229">
        <v>4.0230281230767868E-6</v>
      </c>
      <c r="T62" s="229">
        <v>1.6092112492299561E-5</v>
      </c>
      <c r="U62" s="229">
        <v>1.6092112492398369E-5</v>
      </c>
      <c r="V62" s="229">
        <v>0</v>
      </c>
      <c r="W62" s="229">
        <v>4.3582804666997188E-5</v>
      </c>
      <c r="X62" s="229">
        <v>2.6820187487392528E-6</v>
      </c>
      <c r="Y62" s="229">
        <v>0</v>
      </c>
      <c r="DA62" s="73" t="s">
        <v>3177</v>
      </c>
    </row>
    <row r="63" spans="1:105" ht="12" customHeight="1" x14ac:dyDescent="0.25">
      <c r="A63" s="64" t="s">
        <v>35</v>
      </c>
      <c r="B63" s="229">
        <v>0.31156632267225642</v>
      </c>
      <c r="C63" s="229">
        <v>0.31527023606641719</v>
      </c>
      <c r="D63" s="229">
        <v>0.29522791373920199</v>
      </c>
      <c r="E63" s="229">
        <v>0.2601855493460008</v>
      </c>
      <c r="F63" s="229">
        <v>0.28276849520963082</v>
      </c>
      <c r="G63" s="229">
        <v>0.27197279283340509</v>
      </c>
      <c r="H63" s="229">
        <v>0.22175076277130451</v>
      </c>
      <c r="I63" s="229">
        <v>0.24040010815211821</v>
      </c>
      <c r="J63" s="229">
        <v>0.25171710958524007</v>
      </c>
      <c r="K63" s="229">
        <v>0.1641504911550116</v>
      </c>
      <c r="L63" s="229">
        <v>0.17804938726074751</v>
      </c>
      <c r="M63" s="229">
        <v>0.23415238891815079</v>
      </c>
      <c r="N63" s="229">
        <v>0.23218146335501369</v>
      </c>
      <c r="O63" s="229">
        <v>0.2643243274478253</v>
      </c>
      <c r="P63" s="229">
        <v>0.19991231419320571</v>
      </c>
      <c r="Q63" s="229">
        <v>0.21775106927704679</v>
      </c>
      <c r="R63" s="229">
        <v>0.25028542918046981</v>
      </c>
      <c r="S63" s="229">
        <v>0.24314462606003451</v>
      </c>
      <c r="T63" s="229">
        <v>0.26696040457533271</v>
      </c>
      <c r="U63" s="229">
        <v>0.23836845737618551</v>
      </c>
      <c r="V63" s="229">
        <v>0.2365562237457543</v>
      </c>
      <c r="W63" s="229">
        <v>0.24279515282880751</v>
      </c>
      <c r="X63" s="229">
        <v>0.1683297956881914</v>
      </c>
      <c r="Y63" s="229">
        <v>0.1522890323799953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7.3124866281895518E-2</v>
      </c>
      <c r="C65" s="229">
        <v>7.9369561225869689E-2</v>
      </c>
      <c r="D65" s="229">
        <v>0.1041668678928403</v>
      </c>
      <c r="E65" s="229">
        <v>0.13285590936997929</v>
      </c>
      <c r="F65" s="229">
        <v>0.17430541008205819</v>
      </c>
      <c r="G65" s="229">
        <v>0.19014309286636519</v>
      </c>
      <c r="H65" s="229">
        <v>0.20869603039354401</v>
      </c>
      <c r="I65" s="229">
        <v>0.19819763183433611</v>
      </c>
      <c r="J65" s="229">
        <v>0.19702115176762561</v>
      </c>
      <c r="K65" s="229">
        <v>0.1921340841953478</v>
      </c>
      <c r="L65" s="229">
        <v>0.1606398659313758</v>
      </c>
      <c r="M65" s="229">
        <v>0.1737622939724747</v>
      </c>
      <c r="N65" s="229">
        <v>0.17430541008217071</v>
      </c>
      <c r="O65" s="229">
        <v>0.17140933383848081</v>
      </c>
      <c r="P65" s="229">
        <v>0.30688959849375902</v>
      </c>
      <c r="Q65" s="229">
        <v>0.30866197500054587</v>
      </c>
      <c r="R65" s="229">
        <v>0.28913227556772192</v>
      </c>
      <c r="S65" s="229">
        <v>0.28529169206487731</v>
      </c>
      <c r="T65" s="229">
        <v>0.2115324844125914</v>
      </c>
      <c r="U65" s="229">
        <v>0.15435477123002231</v>
      </c>
      <c r="V65" s="229">
        <v>0.1354760291980962</v>
      </c>
      <c r="W65" s="229">
        <v>0.1518714892945163</v>
      </c>
      <c r="X65" s="229">
        <v>0.1908667046730661</v>
      </c>
      <c r="Y65" s="229">
        <v>0.1584172276013214</v>
      </c>
      <c r="DA65" s="73" t="s">
        <v>3180</v>
      </c>
    </row>
    <row r="66" spans="1:105" ht="12" customHeight="1" x14ac:dyDescent="0.25">
      <c r="A66" s="64" t="s">
        <v>39</v>
      </c>
      <c r="B66" s="229">
        <v>4.2747909482051483E-2</v>
      </c>
      <c r="C66" s="229">
        <v>5.478165373562207E-2</v>
      </c>
      <c r="D66" s="229">
        <v>6.7044380334343068E-2</v>
      </c>
      <c r="E66" s="229">
        <v>6.6929682871342572E-2</v>
      </c>
      <c r="F66" s="229">
        <v>5.4552258809241187E-2</v>
      </c>
      <c r="G66" s="229">
        <v>4.8363546778474778E-2</v>
      </c>
      <c r="H66" s="229">
        <v>5.1801995182757098E-2</v>
      </c>
      <c r="I66" s="229">
        <v>4.7790472044335529E-2</v>
      </c>
      <c r="J66" s="229">
        <v>4.5383888226003651E-2</v>
      </c>
      <c r="K66" s="229">
        <v>3.7017574721963653E-2</v>
      </c>
      <c r="L66" s="229">
        <v>3.3923218706466959E-2</v>
      </c>
      <c r="M66" s="229">
        <v>3.4496293440565623E-2</v>
      </c>
      <c r="N66" s="229">
        <v>3.4496293440595398E-2</v>
      </c>
      <c r="O66" s="229">
        <v>7.1054665729741208E-3</v>
      </c>
      <c r="P66" s="229">
        <v>5.6156372967569642E-3</v>
      </c>
      <c r="Q66" s="229">
        <v>5.4881498289317647E-3</v>
      </c>
      <c r="R66" s="229">
        <v>5.7654041279123439E-3</v>
      </c>
      <c r="S66" s="229">
        <v>6.9585878074557512E-3</v>
      </c>
      <c r="T66" s="229">
        <v>2.1226044523301731E-2</v>
      </c>
      <c r="U66" s="229">
        <v>9.9650641120853419E-3</v>
      </c>
      <c r="V66" s="229">
        <v>9.4984352249836475E-3</v>
      </c>
      <c r="W66" s="229">
        <v>3.7362904853562522E-2</v>
      </c>
      <c r="X66" s="229">
        <v>5.1483895384815161E-2</v>
      </c>
      <c r="Y66" s="229">
        <v>4.5371510802390352E-2</v>
      </c>
      <c r="DA66" s="73" t="s">
        <v>3181</v>
      </c>
    </row>
    <row r="67" spans="1:105" ht="12" customHeight="1" x14ac:dyDescent="0.25">
      <c r="A67" s="60" t="s">
        <v>3116</v>
      </c>
      <c r="B67" s="262">
        <v>6.1147191663142886</v>
      </c>
      <c r="C67" s="262">
        <v>7.0098769138110404</v>
      </c>
      <c r="D67" s="262">
        <v>7.0712619878177572</v>
      </c>
      <c r="E67" s="262">
        <v>6.5155302501772363</v>
      </c>
      <c r="F67" s="262">
        <v>6.951409402881624</v>
      </c>
      <c r="G67" s="262">
        <v>6.8382828572281866</v>
      </c>
      <c r="H67" s="262">
        <v>6.900141035022104</v>
      </c>
      <c r="I67" s="262">
        <v>6.5250335395694927</v>
      </c>
      <c r="J67" s="262">
        <v>6.5309262114366158</v>
      </c>
      <c r="K67" s="262">
        <v>5.4789013597964162</v>
      </c>
      <c r="L67" s="262">
        <v>5.6026295035691733</v>
      </c>
      <c r="M67" s="262">
        <v>5.7753883948846916</v>
      </c>
      <c r="N67" s="262">
        <v>5.9380288574671951</v>
      </c>
      <c r="O67" s="262">
        <v>5.8115645944893748</v>
      </c>
      <c r="P67" s="262">
        <v>5.8300111459716311</v>
      </c>
      <c r="Q67" s="262">
        <v>5.8391474116366879</v>
      </c>
      <c r="R67" s="262">
        <v>6.1425816517701302</v>
      </c>
      <c r="S67" s="262">
        <v>6.1350788105120211</v>
      </c>
      <c r="T67" s="262">
        <v>6.3276372351875034</v>
      </c>
      <c r="U67" s="262">
        <v>6.307526713436352</v>
      </c>
      <c r="V67" s="262">
        <v>6.3831315398721928</v>
      </c>
      <c r="W67" s="262">
        <v>6.4461250215098946</v>
      </c>
      <c r="X67" s="262">
        <v>6.367159136469807</v>
      </c>
      <c r="Y67" s="262">
        <v>5.7520010631791658</v>
      </c>
      <c r="DA67" s="72" t="s">
        <v>3182</v>
      </c>
    </row>
    <row r="68" spans="1:105" ht="12" customHeight="1" x14ac:dyDescent="0.25">
      <c r="A68" s="57" t="s">
        <v>3118</v>
      </c>
      <c r="B68" s="261">
        <v>125.62632140800051</v>
      </c>
      <c r="C68" s="261">
        <v>121.3544747678289</v>
      </c>
      <c r="D68" s="261">
        <v>118.9303711961923</v>
      </c>
      <c r="E68" s="261">
        <v>118.0430435101302</v>
      </c>
      <c r="F68" s="261">
        <v>119.85609901035819</v>
      </c>
      <c r="G68" s="261">
        <v>117.08715433869121</v>
      </c>
      <c r="H68" s="261">
        <v>112.3094771449023</v>
      </c>
      <c r="I68" s="261">
        <v>111.568888559711</v>
      </c>
      <c r="J68" s="261">
        <v>111.54812931411649</v>
      </c>
      <c r="K68" s="261">
        <v>107.9039880480836</v>
      </c>
      <c r="L68" s="261">
        <v>98.233712617941492</v>
      </c>
      <c r="M68" s="261">
        <v>99.78524214065321</v>
      </c>
      <c r="N68" s="261">
        <v>92.555181027122174</v>
      </c>
      <c r="O68" s="261">
        <v>93.958311525459465</v>
      </c>
      <c r="P68" s="261">
        <v>92.288229680923862</v>
      </c>
      <c r="Q68" s="261">
        <v>88.93218291106038</v>
      </c>
      <c r="R68" s="261">
        <v>94.909598204202311</v>
      </c>
      <c r="S68" s="261">
        <v>91.049833888343926</v>
      </c>
      <c r="T68" s="261">
        <v>92.184878795117058</v>
      </c>
      <c r="U68" s="261">
        <v>85.373949768766707</v>
      </c>
      <c r="V68" s="261">
        <v>86.739103595090882</v>
      </c>
      <c r="W68" s="261">
        <v>86.851005989500777</v>
      </c>
      <c r="X68" s="261">
        <v>82.211906729351909</v>
      </c>
      <c r="Y68" s="261">
        <v>82.884458223329872</v>
      </c>
      <c r="DA68" s="70" t="s">
        <v>3183</v>
      </c>
    </row>
    <row r="69" spans="1:105" ht="12" customHeight="1" x14ac:dyDescent="0.25">
      <c r="A69" s="41" t="s">
        <v>3120</v>
      </c>
      <c r="B69" s="350">
        <v>108.5367432365619</v>
      </c>
      <c r="C69" s="350">
        <v>117.49526376431869</v>
      </c>
      <c r="D69" s="350">
        <v>118.2447580029767</v>
      </c>
      <c r="E69" s="350">
        <v>111.1585148527074</v>
      </c>
      <c r="F69" s="350">
        <v>114.5703503368461</v>
      </c>
      <c r="G69" s="350">
        <v>113.1962320914199</v>
      </c>
      <c r="H69" s="350">
        <v>117.3361128781067</v>
      </c>
      <c r="I69" s="350">
        <v>113.2462102204574</v>
      </c>
      <c r="J69" s="350">
        <v>116.2493878194519</v>
      </c>
      <c r="K69" s="350">
        <v>97.967469661546914</v>
      </c>
      <c r="L69" s="350">
        <v>108.7259902518622</v>
      </c>
      <c r="M69" s="350">
        <v>102.59174774945851</v>
      </c>
      <c r="N69" s="350">
        <v>102.723156364487</v>
      </c>
      <c r="O69" s="350">
        <v>103.108180823175</v>
      </c>
      <c r="P69" s="350">
        <v>99.263474459074871</v>
      </c>
      <c r="Q69" s="350">
        <v>100.4550555570757</v>
      </c>
      <c r="R69" s="350">
        <v>104.9886744392511</v>
      </c>
      <c r="S69" s="350">
        <v>107.25672719688041</v>
      </c>
      <c r="T69" s="350">
        <v>109.615450588454</v>
      </c>
      <c r="U69" s="350">
        <v>107.88580059831089</v>
      </c>
      <c r="V69" s="350">
        <v>111.3246948066039</v>
      </c>
      <c r="W69" s="350">
        <v>115.5604049111634</v>
      </c>
      <c r="X69" s="350">
        <v>115.47604781518579</v>
      </c>
      <c r="Y69" s="350">
        <v>107.6783272607077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</v>
      </c>
      <c r="D73" s="232">
        <f t="shared" si="3"/>
        <v>1</v>
      </c>
      <c r="E73" s="232">
        <f t="shared" si="3"/>
        <v>0.99999999999999989</v>
      </c>
      <c r="F73" s="232">
        <f t="shared" si="3"/>
        <v>0.99999999999999978</v>
      </c>
      <c r="G73" s="232">
        <f t="shared" si="3"/>
        <v>1.0000000000000002</v>
      </c>
      <c r="H73" s="232">
        <f t="shared" si="3"/>
        <v>0.99999999999999989</v>
      </c>
      <c r="I73" s="232">
        <f t="shared" si="3"/>
        <v>1.0000000000000004</v>
      </c>
      <c r="J73" s="232">
        <f t="shared" si="3"/>
        <v>1</v>
      </c>
      <c r="K73" s="232">
        <f t="shared" si="3"/>
        <v>1.0000000000000002</v>
      </c>
      <c r="L73" s="232">
        <f t="shared" si="3"/>
        <v>1</v>
      </c>
      <c r="M73" s="232">
        <f t="shared" si="3"/>
        <v>1.0000000000000002</v>
      </c>
      <c r="N73" s="232">
        <f t="shared" si="3"/>
        <v>1</v>
      </c>
      <c r="O73" s="232">
        <f t="shared" si="3"/>
        <v>1.0000000000000002</v>
      </c>
      <c r="P73" s="232">
        <f t="shared" si="3"/>
        <v>1</v>
      </c>
      <c r="Q73" s="232">
        <f t="shared" si="3"/>
        <v>0.99999999999999978</v>
      </c>
      <c r="R73" s="232">
        <f t="shared" si="3"/>
        <v>1</v>
      </c>
      <c r="S73" s="232">
        <f t="shared" si="3"/>
        <v>1</v>
      </c>
      <c r="T73" s="232">
        <f t="shared" si="3"/>
        <v>1.0000000000000002</v>
      </c>
      <c r="U73" s="232">
        <f t="shared" si="3"/>
        <v>0.99999999999999978</v>
      </c>
      <c r="V73" s="232">
        <f t="shared" si="3"/>
        <v>0.99999999999999989</v>
      </c>
      <c r="W73" s="232">
        <f t="shared" si="3"/>
        <v>1.0000000000000002</v>
      </c>
      <c r="X73" s="232">
        <f t="shared" si="3"/>
        <v>0.99999999999999989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1.7430629338642655E-2</v>
      </c>
      <c r="C74" s="299">
        <f t="shared" si="4"/>
        <v>1.7679386464852238E-2</v>
      </c>
      <c r="D74" s="299">
        <f t="shared" si="4"/>
        <v>1.8297919563527811E-2</v>
      </c>
      <c r="E74" s="299">
        <f t="shared" si="4"/>
        <v>1.7711073227837704E-2</v>
      </c>
      <c r="F74" s="299">
        <f t="shared" si="4"/>
        <v>1.7241863889770729E-2</v>
      </c>
      <c r="G74" s="299">
        <f t="shared" si="4"/>
        <v>1.7344800562732781E-2</v>
      </c>
      <c r="H74" s="299">
        <f t="shared" si="4"/>
        <v>1.776462204281351E-2</v>
      </c>
      <c r="I74" s="299">
        <f t="shared" si="4"/>
        <v>1.8218113336343524E-2</v>
      </c>
      <c r="J74" s="299">
        <f t="shared" si="4"/>
        <v>1.7247783815554533E-2</v>
      </c>
      <c r="K74" s="299">
        <f t="shared" si="4"/>
        <v>1.7728416920357811E-2</v>
      </c>
      <c r="L74" s="299">
        <f t="shared" si="4"/>
        <v>1.9153839508533509E-2</v>
      </c>
      <c r="M74" s="299">
        <f t="shared" si="4"/>
        <v>1.8301912791373755E-2</v>
      </c>
      <c r="N74" s="299">
        <f t="shared" si="4"/>
        <v>1.8414883486405215E-2</v>
      </c>
      <c r="O74" s="299">
        <f t="shared" si="4"/>
        <v>1.8924681981322539E-2</v>
      </c>
      <c r="P74" s="299">
        <f t="shared" si="4"/>
        <v>1.8625293009619227E-2</v>
      </c>
      <c r="Q74" s="299">
        <f t="shared" si="4"/>
        <v>1.8390454086238031E-2</v>
      </c>
      <c r="R74" s="299">
        <f t="shared" si="4"/>
        <v>1.8112948065307256E-2</v>
      </c>
      <c r="S74" s="299">
        <f t="shared" si="4"/>
        <v>1.9039004864972727E-2</v>
      </c>
      <c r="T74" s="299">
        <f t="shared" si="4"/>
        <v>1.9247764343685393E-2</v>
      </c>
      <c r="U74" s="299">
        <f t="shared" si="4"/>
        <v>2.0210317550541958E-2</v>
      </c>
      <c r="V74" s="299">
        <f t="shared" si="4"/>
        <v>2.1417878569549759E-2</v>
      </c>
      <c r="W74" s="299">
        <f t="shared" si="4"/>
        <v>2.1755313592679581E-2</v>
      </c>
      <c r="X74" s="299">
        <f t="shared" si="4"/>
        <v>2.2775386751223661E-2</v>
      </c>
      <c r="Y74" s="299">
        <f t="shared" si="4"/>
        <v>2.2628739173985345E-2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2.2302744981820594E-3</v>
      </c>
      <c r="C75" s="233">
        <f t="shared" si="5"/>
        <v>2.3011031334823563E-3</v>
      </c>
      <c r="D75" s="233">
        <f t="shared" si="5"/>
        <v>2.3834083182674541E-3</v>
      </c>
      <c r="E75" s="233">
        <f t="shared" si="5"/>
        <v>2.2925277984896155E-3</v>
      </c>
      <c r="F75" s="233">
        <f t="shared" si="5"/>
        <v>2.2564876831173094E-3</v>
      </c>
      <c r="G75" s="233">
        <f t="shared" si="5"/>
        <v>2.2667044006143343E-3</v>
      </c>
      <c r="H75" s="233">
        <f t="shared" si="5"/>
        <v>2.3017666805904089E-3</v>
      </c>
      <c r="I75" s="233">
        <f t="shared" si="5"/>
        <v>2.3460724346353484E-3</v>
      </c>
      <c r="J75" s="233">
        <f t="shared" si="5"/>
        <v>2.2051628048303322E-3</v>
      </c>
      <c r="K75" s="233">
        <f t="shared" si="5"/>
        <v>2.2637767437828629E-3</v>
      </c>
      <c r="L75" s="233">
        <f t="shared" si="5"/>
        <v>2.3960777635080306E-3</v>
      </c>
      <c r="M75" s="233">
        <f t="shared" si="5"/>
        <v>2.3412593539890551E-3</v>
      </c>
      <c r="N75" s="233">
        <f t="shared" si="5"/>
        <v>2.3736903942676696E-3</v>
      </c>
      <c r="O75" s="233">
        <f t="shared" si="5"/>
        <v>2.4217521785005447E-3</v>
      </c>
      <c r="P75" s="233">
        <f t="shared" si="5"/>
        <v>2.4123501860548236E-3</v>
      </c>
      <c r="Q75" s="233">
        <f t="shared" si="5"/>
        <v>2.3744522404701191E-3</v>
      </c>
      <c r="R75" s="233">
        <f t="shared" si="5"/>
        <v>2.3432318533915045E-3</v>
      </c>
      <c r="S75" s="233">
        <f t="shared" si="5"/>
        <v>2.4465893788369912E-3</v>
      </c>
      <c r="T75" s="233">
        <f t="shared" si="5"/>
        <v>2.4800298608117417E-3</v>
      </c>
      <c r="U75" s="233">
        <f t="shared" si="5"/>
        <v>2.613989594327789E-3</v>
      </c>
      <c r="V75" s="233">
        <f t="shared" si="5"/>
        <v>2.7542055886923757E-3</v>
      </c>
      <c r="W75" s="233">
        <f t="shared" si="5"/>
        <v>2.7760176048332546E-3</v>
      </c>
      <c r="X75" s="233">
        <f t="shared" si="5"/>
        <v>2.8971263533514218E-3</v>
      </c>
      <c r="Y75" s="233">
        <f t="shared" si="5"/>
        <v>2.8551670807004286E-3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2.0705470932744406E-2</v>
      </c>
      <c r="C76" s="233">
        <f t="shared" si="6"/>
        <v>2.161455404253694E-2</v>
      </c>
      <c r="D76" s="233">
        <f t="shared" si="6"/>
        <v>2.2399059761065491E-2</v>
      </c>
      <c r="E76" s="233">
        <f t="shared" si="6"/>
        <v>2.1453489001985928E-2</v>
      </c>
      <c r="F76" s="233">
        <f t="shared" si="6"/>
        <v>2.1273656579291967E-2</v>
      </c>
      <c r="G76" s="233">
        <f t="shared" si="6"/>
        <v>2.1349454271198672E-2</v>
      </c>
      <c r="H76" s="233">
        <f t="shared" si="6"/>
        <v>2.1554657197256442E-2</v>
      </c>
      <c r="I76" s="233">
        <f t="shared" si="6"/>
        <v>2.1877504748447796E-2</v>
      </c>
      <c r="J76" s="233">
        <f t="shared" si="6"/>
        <v>2.0461269189716143E-2</v>
      </c>
      <c r="K76" s="233">
        <f t="shared" si="6"/>
        <v>2.0986832163694159E-2</v>
      </c>
      <c r="L76" s="233">
        <f t="shared" si="6"/>
        <v>2.18920836030814E-2</v>
      </c>
      <c r="M76" s="233">
        <f t="shared" si="6"/>
        <v>2.1732628361620137E-2</v>
      </c>
      <c r="N76" s="233">
        <f t="shared" si="6"/>
        <v>2.2149647342592109E-2</v>
      </c>
      <c r="O76" s="233">
        <f t="shared" si="6"/>
        <v>2.2485124306067666E-2</v>
      </c>
      <c r="P76" s="233">
        <f t="shared" si="6"/>
        <v>2.2584257559332736E-2</v>
      </c>
      <c r="Q76" s="233">
        <f t="shared" si="6"/>
        <v>2.2181792766785301E-2</v>
      </c>
      <c r="R76" s="233">
        <f t="shared" si="6"/>
        <v>2.1919595993036126E-2</v>
      </c>
      <c r="S76" s="233">
        <f t="shared" si="6"/>
        <v>2.2781552399174336E-2</v>
      </c>
      <c r="T76" s="233">
        <f t="shared" si="6"/>
        <v>2.3135408025812758E-2</v>
      </c>
      <c r="U76" s="233">
        <f t="shared" si="6"/>
        <v>2.444871681672809E-2</v>
      </c>
      <c r="V76" s="233">
        <f t="shared" si="6"/>
        <v>2.5658275491533204E-2</v>
      </c>
      <c r="W76" s="233">
        <f t="shared" si="6"/>
        <v>2.5722995400442195E-2</v>
      </c>
      <c r="X76" s="233">
        <f t="shared" si="6"/>
        <v>2.6786652098762794E-2</v>
      </c>
      <c r="Y76" s="233">
        <f t="shared" si="6"/>
        <v>2.6247514179325165E-2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6.172316625543196E-3</v>
      </c>
      <c r="C77" s="233">
        <f t="shared" si="7"/>
        <v>6.2393713047553577E-3</v>
      </c>
      <c r="D77" s="233">
        <f t="shared" si="7"/>
        <v>6.456692766462835E-3</v>
      </c>
      <c r="E77" s="233">
        <f t="shared" si="7"/>
        <v>6.2574028602746358E-3</v>
      </c>
      <c r="F77" s="233">
        <f t="shared" si="7"/>
        <v>6.078311632536651E-3</v>
      </c>
      <c r="G77" s="233">
        <f t="shared" si="7"/>
        <v>6.1163554318714028E-3</v>
      </c>
      <c r="H77" s="233">
        <f t="shared" si="7"/>
        <v>6.2750774936065007E-3</v>
      </c>
      <c r="I77" s="233">
        <f t="shared" si="7"/>
        <v>6.443060706591521E-3</v>
      </c>
      <c r="J77" s="233">
        <f t="shared" si="7"/>
        <v>6.1084952546920116E-3</v>
      </c>
      <c r="K77" s="233">
        <f t="shared" si="7"/>
        <v>6.2802462225379409E-3</v>
      </c>
      <c r="L77" s="233">
        <f t="shared" si="7"/>
        <v>6.8120086451418848E-3</v>
      </c>
      <c r="M77" s="233">
        <f t="shared" si="7"/>
        <v>6.4811127317701538E-3</v>
      </c>
      <c r="N77" s="233">
        <f t="shared" si="7"/>
        <v>6.5114221303753843E-3</v>
      </c>
      <c r="O77" s="233">
        <f t="shared" si="7"/>
        <v>6.7012039087621066E-3</v>
      </c>
      <c r="P77" s="233">
        <f t="shared" si="7"/>
        <v>6.5795997932293557E-3</v>
      </c>
      <c r="Q77" s="233">
        <f t="shared" si="7"/>
        <v>6.5006749514154617E-3</v>
      </c>
      <c r="R77" s="233">
        <f t="shared" si="7"/>
        <v>6.4000961102490149E-3</v>
      </c>
      <c r="S77" s="233">
        <f t="shared" si="7"/>
        <v>6.7361806914896872E-3</v>
      </c>
      <c r="T77" s="233">
        <f t="shared" si="7"/>
        <v>6.8064749100683686E-3</v>
      </c>
      <c r="U77" s="233">
        <f t="shared" si="7"/>
        <v>7.1414981142826333E-3</v>
      </c>
      <c r="V77" s="233">
        <f t="shared" si="7"/>
        <v>7.5768126701966972E-3</v>
      </c>
      <c r="W77" s="233">
        <f t="shared" si="7"/>
        <v>7.7078218881374691E-3</v>
      </c>
      <c r="X77" s="233">
        <f t="shared" si="7"/>
        <v>8.0741127327636688E-3</v>
      </c>
      <c r="Y77" s="233">
        <f t="shared" si="7"/>
        <v>8.0346927585101032E-3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2.7349794835892425E-2</v>
      </c>
      <c r="C78" s="300">
        <f t="shared" si="8"/>
        <v>2.8128719452748703E-2</v>
      </c>
      <c r="D78" s="300">
        <f t="shared" si="8"/>
        <v>2.8542506234508661E-2</v>
      </c>
      <c r="E78" s="300">
        <f t="shared" si="8"/>
        <v>2.8659458579431678E-2</v>
      </c>
      <c r="F78" s="300">
        <f t="shared" si="8"/>
        <v>2.8406880729391779E-2</v>
      </c>
      <c r="G78" s="300">
        <f t="shared" si="8"/>
        <v>2.8364020192793379E-2</v>
      </c>
      <c r="H78" s="300">
        <f t="shared" si="8"/>
        <v>2.8181849655509319E-2</v>
      </c>
      <c r="I78" s="300">
        <f t="shared" si="8"/>
        <v>2.8408048690974002E-2</v>
      </c>
      <c r="J78" s="300">
        <f t="shared" si="8"/>
        <v>2.6917962643252712E-2</v>
      </c>
      <c r="K78" s="300">
        <f t="shared" si="8"/>
        <v>2.8140924350502576E-2</v>
      </c>
      <c r="L78" s="300">
        <f t="shared" si="8"/>
        <v>2.7831019559143889E-2</v>
      </c>
      <c r="M78" s="300">
        <f t="shared" si="8"/>
        <v>2.8660127829325359E-2</v>
      </c>
      <c r="N78" s="300">
        <f t="shared" si="8"/>
        <v>2.8469503846113353E-2</v>
      </c>
      <c r="O78" s="300">
        <f t="shared" si="8"/>
        <v>2.8359388402864866E-2</v>
      </c>
      <c r="P78" s="300">
        <f t="shared" si="8"/>
        <v>2.8315866104497191E-2</v>
      </c>
      <c r="Q78" s="300">
        <f t="shared" si="8"/>
        <v>2.7490696015207577E-2</v>
      </c>
      <c r="R78" s="300">
        <f t="shared" si="8"/>
        <v>2.7687071222304058E-2</v>
      </c>
      <c r="S78" s="300">
        <f t="shared" si="8"/>
        <v>2.7994045457501743E-2</v>
      </c>
      <c r="T78" s="300">
        <f t="shared" si="8"/>
        <v>2.8155687811393722E-2</v>
      </c>
      <c r="U78" s="300">
        <f t="shared" si="8"/>
        <v>2.8565137619303675E-2</v>
      </c>
      <c r="V78" s="300">
        <f t="shared" si="8"/>
        <v>2.8799527229229221E-2</v>
      </c>
      <c r="W78" s="300">
        <f t="shared" si="8"/>
        <v>2.877016332857301E-2</v>
      </c>
      <c r="X78" s="300">
        <f t="shared" si="8"/>
        <v>2.9205470740082645E-2</v>
      </c>
      <c r="Y78" s="300">
        <f t="shared" si="8"/>
        <v>2.9112323274958322E-2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0.18662402505347284</v>
      </c>
      <c r="C79" s="301">
        <f t="shared" si="9"/>
        <v>0.17973314651536385</v>
      </c>
      <c r="D79" s="301">
        <f t="shared" si="9"/>
        <v>0.16485560100112101</v>
      </c>
      <c r="E79" s="301">
        <f t="shared" si="9"/>
        <v>0.16869589394256249</v>
      </c>
      <c r="F79" s="301">
        <f t="shared" si="9"/>
        <v>0.17393520782301131</v>
      </c>
      <c r="G79" s="301">
        <f t="shared" si="9"/>
        <v>0.17550263534286889</v>
      </c>
      <c r="H79" s="301">
        <f t="shared" si="9"/>
        <v>0.19307644491103765</v>
      </c>
      <c r="I79" s="301">
        <f t="shared" si="9"/>
        <v>0.18086804153065628</v>
      </c>
      <c r="J79" s="301">
        <f t="shared" si="9"/>
        <v>0.23919648155159962</v>
      </c>
      <c r="K79" s="301">
        <f t="shared" si="9"/>
        <v>0.17866996403351776</v>
      </c>
      <c r="L79" s="301">
        <f t="shared" si="9"/>
        <v>0.23317928768670193</v>
      </c>
      <c r="M79" s="301">
        <f t="shared" si="9"/>
        <v>0.186749892397612</v>
      </c>
      <c r="N79" s="301">
        <f t="shared" si="9"/>
        <v>0.1972796038613561</v>
      </c>
      <c r="O79" s="301">
        <f t="shared" si="9"/>
        <v>0.19385751733832049</v>
      </c>
      <c r="P79" s="301">
        <f t="shared" si="9"/>
        <v>0.18363949759331336</v>
      </c>
      <c r="Q79" s="301">
        <f t="shared" si="9"/>
        <v>0.21948814082066626</v>
      </c>
      <c r="R79" s="301">
        <f t="shared" si="9"/>
        <v>0.21711869339774054</v>
      </c>
      <c r="S79" s="301">
        <f t="shared" si="9"/>
        <v>0.21405343944663385</v>
      </c>
      <c r="T79" s="301">
        <f t="shared" si="9"/>
        <v>0.20755676212861063</v>
      </c>
      <c r="U79" s="301">
        <f t="shared" si="9"/>
        <v>0.19505048652368442</v>
      </c>
      <c r="V79" s="301">
        <f t="shared" si="9"/>
        <v>0.18812558620840744</v>
      </c>
      <c r="W79" s="301">
        <f t="shared" si="9"/>
        <v>0.19579615027768091</v>
      </c>
      <c r="X79" s="301">
        <f t="shared" si="9"/>
        <v>0.19591879382858327</v>
      </c>
      <c r="Y79" s="301">
        <f t="shared" si="9"/>
        <v>0.1958939372979949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0.27303470612049946</v>
      </c>
      <c r="C80" s="301">
        <f t="shared" si="10"/>
        <v>0.27531258462894609</v>
      </c>
      <c r="D80" s="301">
        <f t="shared" si="10"/>
        <v>0.27648196351947602</v>
      </c>
      <c r="E80" s="301">
        <f t="shared" si="10"/>
        <v>0.28528051978384905</v>
      </c>
      <c r="F80" s="301">
        <f t="shared" si="10"/>
        <v>0.28088777809201404</v>
      </c>
      <c r="G80" s="301">
        <f t="shared" si="10"/>
        <v>0.28039577354546558</v>
      </c>
      <c r="H80" s="301">
        <f t="shared" si="10"/>
        <v>0.27535500925559137</v>
      </c>
      <c r="I80" s="301">
        <f t="shared" si="10"/>
        <v>0.27892778260664897</v>
      </c>
      <c r="J80" s="301">
        <f t="shared" si="10"/>
        <v>0.26247325971284435</v>
      </c>
      <c r="K80" s="301">
        <f t="shared" si="10"/>
        <v>0.28258174482009224</v>
      </c>
      <c r="L80" s="301">
        <f t="shared" si="10"/>
        <v>0.26242828425064307</v>
      </c>
      <c r="M80" s="301">
        <f t="shared" si="10"/>
        <v>0.28314822511149967</v>
      </c>
      <c r="N80" s="301">
        <f t="shared" si="10"/>
        <v>0.27529903745073558</v>
      </c>
      <c r="O80" s="301">
        <f t="shared" si="10"/>
        <v>0.27330085978764118</v>
      </c>
      <c r="P80" s="301">
        <f t="shared" si="10"/>
        <v>0.26925010633470081</v>
      </c>
      <c r="Q80" s="301">
        <f t="shared" si="10"/>
        <v>0.25376461570910869</v>
      </c>
      <c r="R80" s="301">
        <f t="shared" si="10"/>
        <v>0.25641170218636661</v>
      </c>
      <c r="S80" s="301">
        <f t="shared" si="10"/>
        <v>0.25620251448819087</v>
      </c>
      <c r="T80" s="301">
        <f t="shared" si="10"/>
        <v>0.25673729661798389</v>
      </c>
      <c r="U80" s="301">
        <f t="shared" si="10"/>
        <v>0.25319476507408067</v>
      </c>
      <c r="V80" s="301">
        <f t="shared" si="10"/>
        <v>0.24250145781598165</v>
      </c>
      <c r="W80" s="301">
        <f t="shared" si="10"/>
        <v>0.24344589536110367</v>
      </c>
      <c r="X80" s="301">
        <f t="shared" si="10"/>
        <v>0.23483676991461028</v>
      </c>
      <c r="Y80" s="301">
        <f t="shared" si="10"/>
        <v>0.2364779038372036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0.26592377701635012</v>
      </c>
      <c r="C81" s="302">
        <f t="shared" si="11"/>
        <v>0.26730671400517653</v>
      </c>
      <c r="D81" s="302">
        <f t="shared" si="11"/>
        <v>0.26815940728592425</v>
      </c>
      <c r="E81" s="302">
        <f t="shared" si="11"/>
        <v>0.2775186764699295</v>
      </c>
      <c r="F81" s="302">
        <f t="shared" si="11"/>
        <v>0.27282914948692921</v>
      </c>
      <c r="G81" s="302">
        <f t="shared" si="11"/>
        <v>0.27235525476654032</v>
      </c>
      <c r="H81" s="302">
        <f t="shared" si="11"/>
        <v>0.26752275159700983</v>
      </c>
      <c r="I81" s="302">
        <f t="shared" si="11"/>
        <v>0.27118963901982607</v>
      </c>
      <c r="J81" s="302">
        <f t="shared" si="11"/>
        <v>0.25547184287854641</v>
      </c>
      <c r="K81" s="302">
        <f t="shared" si="11"/>
        <v>0.27544292177428031</v>
      </c>
      <c r="L81" s="302">
        <f t="shared" si="11"/>
        <v>0.25572691933677638</v>
      </c>
      <c r="M81" s="302">
        <f t="shared" si="11"/>
        <v>0.27569196505990673</v>
      </c>
      <c r="N81" s="302">
        <f t="shared" si="11"/>
        <v>0.26743095901638908</v>
      </c>
      <c r="O81" s="302">
        <f t="shared" si="11"/>
        <v>0.2655740862581138</v>
      </c>
      <c r="P81" s="302">
        <f t="shared" si="11"/>
        <v>0.26105738628382263</v>
      </c>
      <c r="Q81" s="302">
        <f t="shared" si="11"/>
        <v>0.24582740882473425</v>
      </c>
      <c r="R81" s="302">
        <f t="shared" si="11"/>
        <v>0.24850048731917815</v>
      </c>
      <c r="S81" s="302">
        <f t="shared" si="11"/>
        <v>0.2482213893266676</v>
      </c>
      <c r="T81" s="302">
        <f t="shared" si="11"/>
        <v>0.24853409560885159</v>
      </c>
      <c r="U81" s="302">
        <f t="shared" si="11"/>
        <v>0.24437916358623621</v>
      </c>
      <c r="V81" s="302">
        <f t="shared" si="11"/>
        <v>0.23348402301068849</v>
      </c>
      <c r="W81" s="302">
        <f t="shared" si="11"/>
        <v>0.23472544278564275</v>
      </c>
      <c r="X81" s="302">
        <f t="shared" si="11"/>
        <v>0.22589164340130632</v>
      </c>
      <c r="Y81" s="302">
        <f t="shared" si="11"/>
        <v>0.22806452070870811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7.1109291041493196E-3</v>
      </c>
      <c r="C82" s="302">
        <f t="shared" si="12"/>
        <v>8.0058706237695672E-3</v>
      </c>
      <c r="D82" s="302">
        <f t="shared" si="12"/>
        <v>8.3225562335517804E-3</v>
      </c>
      <c r="E82" s="302">
        <f t="shared" si="12"/>
        <v>7.7618433139195432E-3</v>
      </c>
      <c r="F82" s="302">
        <f t="shared" si="12"/>
        <v>8.0586286050848208E-3</v>
      </c>
      <c r="G82" s="302">
        <f t="shared" si="12"/>
        <v>8.0405187789252281E-3</v>
      </c>
      <c r="H82" s="302">
        <f t="shared" si="12"/>
        <v>7.83225765858153E-3</v>
      </c>
      <c r="I82" s="302">
        <f t="shared" si="12"/>
        <v>7.7381435868228666E-3</v>
      </c>
      <c r="J82" s="302">
        <f t="shared" si="12"/>
        <v>7.0014168342979856E-3</v>
      </c>
      <c r="K82" s="302">
        <f t="shared" si="12"/>
        <v>7.1388230458118646E-3</v>
      </c>
      <c r="L82" s="302">
        <f t="shared" si="12"/>
        <v>6.7013649138667154E-3</v>
      </c>
      <c r="M82" s="302">
        <f t="shared" si="12"/>
        <v>7.4562600515929462E-3</v>
      </c>
      <c r="N82" s="302">
        <f t="shared" si="12"/>
        <v>7.8680784343465281E-3</v>
      </c>
      <c r="O82" s="302">
        <f t="shared" si="12"/>
        <v>7.7267735295273874E-3</v>
      </c>
      <c r="P82" s="302">
        <f t="shared" si="12"/>
        <v>8.1927200508781755E-3</v>
      </c>
      <c r="Q82" s="302">
        <f t="shared" si="12"/>
        <v>7.93720688437447E-3</v>
      </c>
      <c r="R82" s="302">
        <f t="shared" si="12"/>
        <v>7.9112148671885065E-3</v>
      </c>
      <c r="S82" s="302">
        <f t="shared" si="12"/>
        <v>7.9811251615232847E-3</v>
      </c>
      <c r="T82" s="302">
        <f t="shared" si="12"/>
        <v>8.2032010091323167E-3</v>
      </c>
      <c r="U82" s="302">
        <f t="shared" si="12"/>
        <v>8.8156014878444707E-3</v>
      </c>
      <c r="V82" s="302">
        <f t="shared" si="12"/>
        <v>9.0174348052931407E-3</v>
      </c>
      <c r="W82" s="302">
        <f t="shared" si="12"/>
        <v>8.7204525754609394E-3</v>
      </c>
      <c r="X82" s="302">
        <f t="shared" si="12"/>
        <v>8.9451265133039456E-3</v>
      </c>
      <c r="Y82" s="302">
        <f t="shared" si="12"/>
        <v>8.4133831284954781E-3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1.1739441512011849E-2</v>
      </c>
      <c r="C83" s="301">
        <f t="shared" si="13"/>
        <v>1.2022449751268306E-2</v>
      </c>
      <c r="D83" s="301">
        <f t="shared" si="13"/>
        <v>1.2654847901530831E-2</v>
      </c>
      <c r="E83" s="301">
        <f t="shared" si="13"/>
        <v>1.2511847381599843E-2</v>
      </c>
      <c r="F83" s="301">
        <f t="shared" si="13"/>
        <v>1.3867110848570344E-2</v>
      </c>
      <c r="G83" s="301">
        <f t="shared" si="13"/>
        <v>1.4137774722051558E-2</v>
      </c>
      <c r="H83" s="301">
        <f t="shared" si="13"/>
        <v>1.6768907546394124E-2</v>
      </c>
      <c r="I83" s="301">
        <f t="shared" si="13"/>
        <v>1.51350782804207E-2</v>
      </c>
      <c r="J83" s="301">
        <f t="shared" si="13"/>
        <v>1.4968299011595817E-2</v>
      </c>
      <c r="K83" s="301">
        <f t="shared" si="13"/>
        <v>1.4201474089535832E-2</v>
      </c>
      <c r="L83" s="301">
        <f t="shared" si="13"/>
        <v>1.2026740074095732E-2</v>
      </c>
      <c r="M83" s="301">
        <f t="shared" si="13"/>
        <v>1.4185449495764038E-2</v>
      </c>
      <c r="N83" s="301">
        <f t="shared" si="13"/>
        <v>1.4441999349660386E-2</v>
      </c>
      <c r="O83" s="301">
        <f t="shared" si="13"/>
        <v>1.401800499293894E-2</v>
      </c>
      <c r="P83" s="301">
        <f t="shared" si="13"/>
        <v>1.5856235059291308E-2</v>
      </c>
      <c r="Q83" s="301">
        <f t="shared" si="13"/>
        <v>1.6257224927988263E-2</v>
      </c>
      <c r="R83" s="301">
        <f t="shared" si="13"/>
        <v>1.6352049837332329E-2</v>
      </c>
      <c r="S83" s="301">
        <f t="shared" si="13"/>
        <v>1.6198035136780451E-2</v>
      </c>
      <c r="T83" s="301">
        <f t="shared" si="13"/>
        <v>1.5379264464665292E-2</v>
      </c>
      <c r="U83" s="301">
        <f t="shared" si="13"/>
        <v>1.4059224270138488E-2</v>
      </c>
      <c r="V83" s="301">
        <f t="shared" si="13"/>
        <v>1.2947322054479382E-2</v>
      </c>
      <c r="W83" s="301">
        <f t="shared" si="13"/>
        <v>1.3681069426405946E-2</v>
      </c>
      <c r="X83" s="301">
        <f t="shared" si="13"/>
        <v>1.2912697673146107E-2</v>
      </c>
      <c r="Y83" s="301">
        <f t="shared" si="13"/>
        <v>1.1768644011644281E-2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5.1105692644967541E-3</v>
      </c>
      <c r="C84" s="302">
        <f t="shared" si="14"/>
        <v>5.1657456632021375E-3</v>
      </c>
      <c r="D84" s="302">
        <f t="shared" si="14"/>
        <v>5.3858326081134599E-3</v>
      </c>
      <c r="E84" s="302">
        <f t="shared" si="14"/>
        <v>5.2970548544266881E-3</v>
      </c>
      <c r="F84" s="302">
        <f t="shared" si="14"/>
        <v>5.9178037072616374E-3</v>
      </c>
      <c r="G84" s="302">
        <f t="shared" si="14"/>
        <v>6.0312218432358828E-3</v>
      </c>
      <c r="H84" s="302">
        <f t="shared" si="14"/>
        <v>6.9075902174765965E-3</v>
      </c>
      <c r="I84" s="302">
        <f t="shared" si="14"/>
        <v>6.4993066423268235E-3</v>
      </c>
      <c r="J84" s="302">
        <f t="shared" si="14"/>
        <v>6.4355969872883154E-3</v>
      </c>
      <c r="K84" s="302">
        <f t="shared" si="14"/>
        <v>6.0484118093390975E-3</v>
      </c>
      <c r="L84" s="302">
        <f t="shared" si="14"/>
        <v>5.1246274191045832E-3</v>
      </c>
      <c r="M84" s="302">
        <f t="shared" si="14"/>
        <v>6.0999854590624561E-3</v>
      </c>
      <c r="N84" s="302">
        <f t="shared" si="14"/>
        <v>6.1896809319538226E-3</v>
      </c>
      <c r="O84" s="302">
        <f t="shared" si="14"/>
        <v>6.0928572104591659E-3</v>
      </c>
      <c r="P84" s="302">
        <f t="shared" si="14"/>
        <v>6.6145779977938206E-3</v>
      </c>
      <c r="Q84" s="302">
        <f t="shared" si="14"/>
        <v>6.8686265104504814E-3</v>
      </c>
      <c r="R84" s="302">
        <f t="shared" si="14"/>
        <v>7.0055542600726169E-3</v>
      </c>
      <c r="S84" s="302">
        <f t="shared" si="14"/>
        <v>6.9208327475588647E-3</v>
      </c>
      <c r="T84" s="302">
        <f t="shared" si="14"/>
        <v>6.626335053087181E-3</v>
      </c>
      <c r="U84" s="302">
        <f t="shared" si="14"/>
        <v>6.0520476088008765E-3</v>
      </c>
      <c r="V84" s="302">
        <f t="shared" si="14"/>
        <v>5.5390194914067617E-3</v>
      </c>
      <c r="W84" s="302">
        <f t="shared" si="14"/>
        <v>5.8152788194742741E-3</v>
      </c>
      <c r="X84" s="302">
        <f t="shared" si="14"/>
        <v>5.2497146306197985E-3</v>
      </c>
      <c r="Y84" s="302">
        <f t="shared" si="14"/>
        <v>4.7942758507126858E-3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5.742392258803717E-3</v>
      </c>
      <c r="C85" s="302">
        <f t="shared" si="15"/>
        <v>5.858656716725791E-3</v>
      </c>
      <c r="D85" s="302">
        <f t="shared" si="15"/>
        <v>6.2314884881418484E-3</v>
      </c>
      <c r="E85" s="302">
        <f t="shared" si="15"/>
        <v>6.2471666835561945E-3</v>
      </c>
      <c r="F85" s="302">
        <f t="shared" si="15"/>
        <v>6.9446827258161847E-3</v>
      </c>
      <c r="G85" s="302">
        <f t="shared" si="15"/>
        <v>7.1041861146447132E-3</v>
      </c>
      <c r="H85" s="302">
        <f t="shared" si="15"/>
        <v>8.8849133205141043E-3</v>
      </c>
      <c r="I85" s="302">
        <f t="shared" si="15"/>
        <v>7.6711003076637887E-3</v>
      </c>
      <c r="J85" s="302">
        <f t="shared" si="15"/>
        <v>7.6598743212988327E-3</v>
      </c>
      <c r="K85" s="302">
        <f t="shared" si="15"/>
        <v>7.2631049088918934E-3</v>
      </c>
      <c r="L85" s="302">
        <f t="shared" si="15"/>
        <v>6.066690756363448E-3</v>
      </c>
      <c r="M85" s="302">
        <f t="shared" si="15"/>
        <v>7.1559335591008027E-3</v>
      </c>
      <c r="N85" s="302">
        <f t="shared" si="15"/>
        <v>7.2714488323819401E-3</v>
      </c>
      <c r="O85" s="302">
        <f t="shared" si="15"/>
        <v>6.9618938938657022E-3</v>
      </c>
      <c r="P85" s="302">
        <f t="shared" si="15"/>
        <v>8.2203162111183E-3</v>
      </c>
      <c r="Q85" s="302">
        <f t="shared" si="15"/>
        <v>8.3991109727600734E-3</v>
      </c>
      <c r="R85" s="302">
        <f t="shared" si="15"/>
        <v>8.360248412727261E-3</v>
      </c>
      <c r="S85" s="302">
        <f t="shared" si="15"/>
        <v>8.2822398970540251E-3</v>
      </c>
      <c r="T85" s="302">
        <f t="shared" si="15"/>
        <v>7.7302819584162607E-3</v>
      </c>
      <c r="U85" s="302">
        <f t="shared" si="15"/>
        <v>6.9081846459526884E-3</v>
      </c>
      <c r="V85" s="302">
        <f t="shared" si="15"/>
        <v>6.2841491103631294E-3</v>
      </c>
      <c r="W85" s="302">
        <f t="shared" si="15"/>
        <v>6.7786602773462065E-3</v>
      </c>
      <c r="X85" s="302">
        <f t="shared" si="15"/>
        <v>6.5478438624846369E-3</v>
      </c>
      <c r="Y85" s="302">
        <f t="shared" si="15"/>
        <v>5.9255184717368079E-3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8.8647998871137766E-4</v>
      </c>
      <c r="C86" s="302">
        <f t="shared" si="16"/>
        <v>9.9804737134037529E-4</v>
      </c>
      <c r="D86" s="302">
        <f t="shared" si="16"/>
        <v>1.0375268052755238E-3</v>
      </c>
      <c r="E86" s="302">
        <f t="shared" si="16"/>
        <v>9.6762584361695988E-4</v>
      </c>
      <c r="F86" s="302">
        <f t="shared" si="16"/>
        <v>1.0046244154925223E-3</v>
      </c>
      <c r="G86" s="302">
        <f t="shared" si="16"/>
        <v>1.0023667641709598E-3</v>
      </c>
      <c r="H86" s="302">
        <f t="shared" si="16"/>
        <v>9.7640400840342243E-4</v>
      </c>
      <c r="I86" s="302">
        <f t="shared" si="16"/>
        <v>9.6467133043008754E-4</v>
      </c>
      <c r="J86" s="302">
        <f t="shared" si="16"/>
        <v>8.7282770300866675E-4</v>
      </c>
      <c r="K86" s="302">
        <f t="shared" si="16"/>
        <v>8.8995737130484161E-4</v>
      </c>
      <c r="L86" s="302">
        <f t="shared" si="16"/>
        <v>8.3542189862769898E-4</v>
      </c>
      <c r="M86" s="302">
        <f t="shared" si="16"/>
        <v>9.2953047760078089E-4</v>
      </c>
      <c r="N86" s="302">
        <f t="shared" si="16"/>
        <v>9.8086958532462437E-4</v>
      </c>
      <c r="O86" s="302">
        <f t="shared" si="16"/>
        <v>9.6325388861407193E-4</v>
      </c>
      <c r="P86" s="302">
        <f t="shared" si="16"/>
        <v>1.0213408503791845E-3</v>
      </c>
      <c r="Q86" s="302">
        <f t="shared" si="16"/>
        <v>9.894874447777082E-4</v>
      </c>
      <c r="R86" s="302">
        <f t="shared" si="16"/>
        <v>9.8624716453245037E-4</v>
      </c>
      <c r="S86" s="302">
        <f t="shared" si="16"/>
        <v>9.9496249216756089E-4</v>
      </c>
      <c r="T86" s="302">
        <f t="shared" si="16"/>
        <v>1.0226474531618496E-3</v>
      </c>
      <c r="U86" s="302">
        <f t="shared" si="16"/>
        <v>1.0989920153849234E-3</v>
      </c>
      <c r="V86" s="302">
        <f t="shared" si="16"/>
        <v>1.1241534527094883E-3</v>
      </c>
      <c r="W86" s="302">
        <f t="shared" si="16"/>
        <v>1.0871303295854637E-3</v>
      </c>
      <c r="X86" s="302">
        <f t="shared" si="16"/>
        <v>1.115139180041671E-3</v>
      </c>
      <c r="Y86" s="302">
        <f t="shared" si="16"/>
        <v>1.0488496891947854E-3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1.5517980152382021E-2</v>
      </c>
      <c r="C87" s="301">
        <f t="shared" si="17"/>
        <v>1.7009424294796294E-2</v>
      </c>
      <c r="D87" s="301">
        <f t="shared" si="17"/>
        <v>1.7714541979853535E-2</v>
      </c>
      <c r="E87" s="301">
        <f t="shared" si="17"/>
        <v>1.6763260141353785E-2</v>
      </c>
      <c r="F87" s="301">
        <f t="shared" si="17"/>
        <v>1.7739652308032542E-2</v>
      </c>
      <c r="G87" s="301">
        <f t="shared" si="17"/>
        <v>1.7816505631013974E-2</v>
      </c>
      <c r="H87" s="301">
        <f t="shared" si="17"/>
        <v>1.8308191440606674E-2</v>
      </c>
      <c r="I87" s="301">
        <f t="shared" si="17"/>
        <v>1.7775729852569359E-2</v>
      </c>
      <c r="J87" s="301">
        <f t="shared" si="17"/>
        <v>1.6554225831575592E-2</v>
      </c>
      <c r="K87" s="301">
        <f t="shared" si="17"/>
        <v>1.6514467681547879E-2</v>
      </c>
      <c r="L87" s="301">
        <f t="shared" si="17"/>
        <v>1.5029051245931816E-2</v>
      </c>
      <c r="M87" s="301">
        <f t="shared" si="17"/>
        <v>1.7003303028166997E-2</v>
      </c>
      <c r="N87" s="301">
        <f t="shared" si="17"/>
        <v>1.7739477311910976E-2</v>
      </c>
      <c r="O87" s="301">
        <f t="shared" si="17"/>
        <v>1.7352946472306015E-2</v>
      </c>
      <c r="P87" s="301">
        <f t="shared" si="17"/>
        <v>1.8592329965280485E-2</v>
      </c>
      <c r="Q87" s="301">
        <f t="shared" si="17"/>
        <v>1.8350853319061302E-2</v>
      </c>
      <c r="R87" s="301">
        <f t="shared" si="17"/>
        <v>1.8422624874426998E-2</v>
      </c>
      <c r="S87" s="301">
        <f t="shared" si="17"/>
        <v>1.8474639436188288E-2</v>
      </c>
      <c r="T87" s="301">
        <f t="shared" si="17"/>
        <v>1.8558911540136645E-2</v>
      </c>
      <c r="U87" s="301">
        <f t="shared" si="17"/>
        <v>1.9079842998260051E-2</v>
      </c>
      <c r="V87" s="301">
        <f t="shared" si="17"/>
        <v>1.8941270736167866E-2</v>
      </c>
      <c r="W87" s="301">
        <f t="shared" si="17"/>
        <v>1.8708224826548592E-2</v>
      </c>
      <c r="X87" s="301">
        <f t="shared" si="17"/>
        <v>1.8662620349296569E-2</v>
      </c>
      <c r="Y87" s="301">
        <f t="shared" si="17"/>
        <v>1.742971535855025E-2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3.2089311216256483E-3</v>
      </c>
      <c r="C88" s="302">
        <f t="shared" si="18"/>
        <v>3.2399702650547945E-3</v>
      </c>
      <c r="D88" s="302">
        <f t="shared" si="18"/>
        <v>3.3797690022639333E-3</v>
      </c>
      <c r="E88" s="302">
        <f t="shared" si="18"/>
        <v>3.3305294610581323E-3</v>
      </c>
      <c r="F88" s="302">
        <f t="shared" si="18"/>
        <v>3.7261863670258587E-3</v>
      </c>
      <c r="G88" s="302">
        <f t="shared" si="18"/>
        <v>3.8089071210401513E-3</v>
      </c>
      <c r="H88" s="302">
        <f t="shared" si="18"/>
        <v>4.3759032395700006E-3</v>
      </c>
      <c r="I88" s="302">
        <f t="shared" si="18"/>
        <v>4.1728535780513713E-3</v>
      </c>
      <c r="J88" s="302">
        <f t="shared" si="18"/>
        <v>4.1412098341899071E-3</v>
      </c>
      <c r="K88" s="302">
        <f t="shared" si="18"/>
        <v>3.9378990411537765E-3</v>
      </c>
      <c r="L88" s="302">
        <f t="shared" si="18"/>
        <v>3.3331052742232295E-3</v>
      </c>
      <c r="M88" s="302">
        <f t="shared" si="18"/>
        <v>3.9304441390012532E-3</v>
      </c>
      <c r="N88" s="302">
        <f t="shared" si="18"/>
        <v>3.985520202608556E-3</v>
      </c>
      <c r="O88" s="302">
        <f t="shared" si="18"/>
        <v>3.8721889206137002E-3</v>
      </c>
      <c r="P88" s="302">
        <f t="shared" si="18"/>
        <v>4.1759288411809866E-3</v>
      </c>
      <c r="Q88" s="302">
        <f t="shared" si="18"/>
        <v>4.3203886950257259E-3</v>
      </c>
      <c r="R88" s="302">
        <f t="shared" si="18"/>
        <v>4.4397679423117554E-3</v>
      </c>
      <c r="S88" s="302">
        <f t="shared" si="18"/>
        <v>4.3904441094295482E-3</v>
      </c>
      <c r="T88" s="302">
        <f t="shared" si="18"/>
        <v>4.1973148432022647E-3</v>
      </c>
      <c r="U88" s="302">
        <f t="shared" si="18"/>
        <v>3.8508467778810363E-3</v>
      </c>
      <c r="V88" s="302">
        <f t="shared" si="18"/>
        <v>3.4780683479278519E-3</v>
      </c>
      <c r="W88" s="302">
        <f t="shared" si="18"/>
        <v>3.6516417179880728E-3</v>
      </c>
      <c r="X88" s="302">
        <f t="shared" si="18"/>
        <v>3.27745179455165E-3</v>
      </c>
      <c r="Y88" s="302">
        <f t="shared" si="18"/>
        <v>2.9932274162803364E-3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8.4030482331587841E-4</v>
      </c>
      <c r="C89" s="302">
        <f t="shared" si="19"/>
        <v>8.5731821779835089E-4</v>
      </c>
      <c r="D89" s="302">
        <f t="shared" si="19"/>
        <v>9.118760260577928E-4</v>
      </c>
      <c r="E89" s="302">
        <f t="shared" si="19"/>
        <v>9.1417027253797121E-4</v>
      </c>
      <c r="F89" s="302">
        <f t="shared" si="19"/>
        <v>1.0162402928770862E-3</v>
      </c>
      <c r="G89" s="302">
        <f t="shared" si="19"/>
        <v>1.0395809949620676E-3</v>
      </c>
      <c r="H89" s="302">
        <f t="shared" si="19"/>
        <v>1.3001611839604387E-3</v>
      </c>
      <c r="I89" s="302">
        <f t="shared" si="19"/>
        <v>1.1225395790033818E-3</v>
      </c>
      <c r="J89" s="302">
        <f t="shared" si="19"/>
        <v>1.1208968402172095E-3</v>
      </c>
      <c r="K89" s="302">
        <f t="shared" si="19"/>
        <v>1.0628361512284678E-3</v>
      </c>
      <c r="L89" s="302">
        <f t="shared" si="19"/>
        <v>8.8776058380938129E-4</v>
      </c>
      <c r="M89" s="302">
        <f t="shared" si="19"/>
        <v>1.0471533838221382E-3</v>
      </c>
      <c r="N89" s="302">
        <f t="shared" si="19"/>
        <v>1.0640571474331974E-3</v>
      </c>
      <c r="O89" s="302">
        <f t="shared" si="19"/>
        <v>1.0187588647326989E-3</v>
      </c>
      <c r="P89" s="302">
        <f t="shared" si="19"/>
        <v>1.2029083089533546E-3</v>
      </c>
      <c r="Q89" s="302">
        <f t="shared" si="19"/>
        <v>1.229071986706447E-3</v>
      </c>
      <c r="R89" s="302">
        <f t="shared" si="19"/>
        <v>1.2233850891261036E-3</v>
      </c>
      <c r="S89" s="302">
        <f t="shared" si="19"/>
        <v>1.2119698236712866E-3</v>
      </c>
      <c r="T89" s="302">
        <f t="shared" si="19"/>
        <v>1.1311998418934435E-3</v>
      </c>
      <c r="U89" s="302">
        <f t="shared" si="19"/>
        <v>1.0108993981473603E-3</v>
      </c>
      <c r="V89" s="302">
        <f t="shared" si="19"/>
        <v>9.1958204349042606E-4</v>
      </c>
      <c r="W89" s="302">
        <f t="shared" si="19"/>
        <v>9.9194563344936213E-4</v>
      </c>
      <c r="X89" s="302">
        <f t="shared" si="19"/>
        <v>9.5816944088583623E-4</v>
      </c>
      <c r="Y89" s="302">
        <f t="shared" si="19"/>
        <v>8.6710233784779273E-4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1.1468744207440493E-2</v>
      </c>
      <c r="C90" s="302">
        <f t="shared" si="20"/>
        <v>1.2912135811943148E-2</v>
      </c>
      <c r="D90" s="302">
        <f t="shared" si="20"/>
        <v>1.3422896951531808E-2</v>
      </c>
      <c r="E90" s="302">
        <f t="shared" si="20"/>
        <v>1.2518560407757682E-2</v>
      </c>
      <c r="F90" s="302">
        <f t="shared" si="20"/>
        <v>1.2997225648129598E-2</v>
      </c>
      <c r="G90" s="302">
        <f t="shared" si="20"/>
        <v>1.2968017515011757E-2</v>
      </c>
      <c r="H90" s="302">
        <f t="shared" si="20"/>
        <v>1.2632127017076234E-2</v>
      </c>
      <c r="I90" s="302">
        <f t="shared" si="20"/>
        <v>1.2480336695514606E-2</v>
      </c>
      <c r="J90" s="302">
        <f t="shared" si="20"/>
        <v>1.1292119157168476E-2</v>
      </c>
      <c r="K90" s="302">
        <f t="shared" si="20"/>
        <v>1.1513732489165632E-2</v>
      </c>
      <c r="L90" s="302">
        <f t="shared" si="20"/>
        <v>1.0808185387899205E-2</v>
      </c>
      <c r="M90" s="302">
        <f t="shared" si="20"/>
        <v>1.2025705505343605E-2</v>
      </c>
      <c r="N90" s="302">
        <f t="shared" si="20"/>
        <v>1.2689899961869224E-2</v>
      </c>
      <c r="O90" s="302">
        <f t="shared" si="20"/>
        <v>1.2461998686959616E-2</v>
      </c>
      <c r="P90" s="302">
        <f t="shared" si="20"/>
        <v>1.3213492815146144E-2</v>
      </c>
      <c r="Q90" s="302">
        <f t="shared" si="20"/>
        <v>1.2801392637329127E-2</v>
      </c>
      <c r="R90" s="302">
        <f t="shared" si="20"/>
        <v>1.2759471842989138E-2</v>
      </c>
      <c r="S90" s="302">
        <f t="shared" si="20"/>
        <v>1.2872225503087455E-2</v>
      </c>
      <c r="T90" s="302">
        <f t="shared" si="20"/>
        <v>1.3230396855040936E-2</v>
      </c>
      <c r="U90" s="302">
        <f t="shared" si="20"/>
        <v>1.4218096822231657E-2</v>
      </c>
      <c r="V90" s="302">
        <f t="shared" si="20"/>
        <v>1.4543620344749588E-2</v>
      </c>
      <c r="W90" s="302">
        <f t="shared" si="20"/>
        <v>1.4064637475111157E-2</v>
      </c>
      <c r="X90" s="302">
        <f t="shared" si="20"/>
        <v>1.4426999113859083E-2</v>
      </c>
      <c r="Y90" s="302">
        <f t="shared" si="20"/>
        <v>1.3569385604422123E-2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0.23562425464888626</v>
      </c>
      <c r="C91" s="301">
        <f t="shared" si="21"/>
        <v>0.22353394772196333</v>
      </c>
      <c r="D91" s="301">
        <f t="shared" si="21"/>
        <v>0.22575745598510538</v>
      </c>
      <c r="E91" s="301">
        <f t="shared" si="21"/>
        <v>0.22680102987119674</v>
      </c>
      <c r="F91" s="301">
        <f t="shared" si="21"/>
        <v>0.22409797407363488</v>
      </c>
      <c r="G91" s="301">
        <f t="shared" si="21"/>
        <v>0.22204233137885909</v>
      </c>
      <c r="H91" s="301">
        <f t="shared" si="21"/>
        <v>0.20560559172850032</v>
      </c>
      <c r="I91" s="301">
        <f t="shared" si="21"/>
        <v>0.21339618954072218</v>
      </c>
      <c r="J91" s="301">
        <f t="shared" si="21"/>
        <v>0.19286923894017816</v>
      </c>
      <c r="K91" s="301">
        <f t="shared" si="21"/>
        <v>0.22675671112026086</v>
      </c>
      <c r="L91" s="301">
        <f t="shared" si="21"/>
        <v>0.18950533435058442</v>
      </c>
      <c r="M91" s="301">
        <f t="shared" si="21"/>
        <v>0.20777614486079188</v>
      </c>
      <c r="N91" s="301">
        <f t="shared" si="21"/>
        <v>0.19779560126419701</v>
      </c>
      <c r="O91" s="301">
        <f t="shared" si="21"/>
        <v>0.20147902270061555</v>
      </c>
      <c r="P91" s="301">
        <f t="shared" si="21"/>
        <v>0.20916767211569554</v>
      </c>
      <c r="Q91" s="301">
        <f t="shared" si="21"/>
        <v>0.19496952402168441</v>
      </c>
      <c r="R91" s="301">
        <f t="shared" si="21"/>
        <v>0.19714778159553722</v>
      </c>
      <c r="S91" s="301">
        <f t="shared" si="21"/>
        <v>0.19103487176419878</v>
      </c>
      <c r="T91" s="301">
        <f t="shared" si="21"/>
        <v>0.19274849128690696</v>
      </c>
      <c r="U91" s="301">
        <f t="shared" si="21"/>
        <v>0.19244549235485625</v>
      </c>
      <c r="V91" s="301">
        <f t="shared" si="21"/>
        <v>0.19763036118728716</v>
      </c>
      <c r="W91" s="301">
        <f t="shared" si="21"/>
        <v>0.18949801772614613</v>
      </c>
      <c r="X91" s="301">
        <f t="shared" si="21"/>
        <v>0.18627948196542612</v>
      </c>
      <c r="Y91" s="301">
        <f t="shared" si="21"/>
        <v>0.1955304183522448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0.20357110628174274</v>
      </c>
      <c r="C92" s="235">
        <f t="shared" si="22"/>
        <v>0.21642531268928655</v>
      </c>
      <c r="D92" s="235">
        <f t="shared" si="22"/>
        <v>0.22445600296908103</v>
      </c>
      <c r="E92" s="235">
        <f t="shared" si="22"/>
        <v>0.21357349741141851</v>
      </c>
      <c r="F92" s="235">
        <f t="shared" si="22"/>
        <v>0.21421507634062847</v>
      </c>
      <c r="G92" s="235">
        <f t="shared" si="22"/>
        <v>0.21466364452053052</v>
      </c>
      <c r="H92" s="235">
        <f t="shared" si="22"/>
        <v>0.21480788204809356</v>
      </c>
      <c r="I92" s="235">
        <f t="shared" si="22"/>
        <v>0.21660437827199053</v>
      </c>
      <c r="J92" s="235">
        <f t="shared" si="22"/>
        <v>0.20099782124416066</v>
      </c>
      <c r="K92" s="235">
        <f t="shared" si="22"/>
        <v>0.2058754418541702</v>
      </c>
      <c r="L92" s="235">
        <f t="shared" si="22"/>
        <v>0.20974627331263429</v>
      </c>
      <c r="M92" s="235">
        <f t="shared" si="22"/>
        <v>0.21361994403808712</v>
      </c>
      <c r="N92" s="235">
        <f t="shared" si="22"/>
        <v>0.21952513356238626</v>
      </c>
      <c r="O92" s="235">
        <f t="shared" si="22"/>
        <v>0.22109949793066019</v>
      </c>
      <c r="P92" s="235">
        <f t="shared" si="22"/>
        <v>0.22497679227898526</v>
      </c>
      <c r="Q92" s="235">
        <f t="shared" si="22"/>
        <v>0.22023157114137437</v>
      </c>
      <c r="R92" s="235">
        <f t="shared" si="22"/>
        <v>0.21808420486430824</v>
      </c>
      <c r="S92" s="235">
        <f t="shared" si="22"/>
        <v>0.22503912693603245</v>
      </c>
      <c r="T92" s="235">
        <f t="shared" si="22"/>
        <v>0.22919390900992481</v>
      </c>
      <c r="U92" s="235">
        <f t="shared" si="22"/>
        <v>0.24319052908379585</v>
      </c>
      <c r="V92" s="235">
        <f t="shared" si="22"/>
        <v>0.25364730244847522</v>
      </c>
      <c r="W92" s="235">
        <f t="shared" si="22"/>
        <v>0.25213833056744933</v>
      </c>
      <c r="X92" s="235">
        <f t="shared" si="22"/>
        <v>0.26165088759275346</v>
      </c>
      <c r="Y92" s="235">
        <f t="shared" si="22"/>
        <v>0.25402094467488268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0.37201164388166547</v>
      </c>
      <c r="C96" s="320">
        <f>IF(C$5=0,0,C$5/OIS_fec!C$5)</f>
        <v>0.37320029139625627</v>
      </c>
      <c r="D96" s="320">
        <f>IF(D$5=0,0,D$5/OIS_fec!D$5)</f>
        <v>0.37253543804838263</v>
      </c>
      <c r="E96" s="320">
        <f>IF(E$5=0,0,E$5/OIS_fec!E$5)</f>
        <v>0.37002523833184003</v>
      </c>
      <c r="F96" s="320">
        <f>IF(F$5=0,0,F$5/OIS_fec!F$5)</f>
        <v>0.37009709510111594</v>
      </c>
      <c r="G96" s="320">
        <f>IF(G$5=0,0,G$5/OIS_fec!G$5)</f>
        <v>0.36958062372063738</v>
      </c>
      <c r="H96" s="320">
        <f>IF(H$5=0,0,H$5/OIS_fec!H$5)</f>
        <v>0.36916219808742334</v>
      </c>
      <c r="I96" s="320">
        <f>IF(I$5=0,0,I$5/OIS_fec!I$5)</f>
        <v>0.3692283496352548</v>
      </c>
      <c r="J96" s="320">
        <f>IF(J$5=0,0,J$5/OIS_fec!J$5)</f>
        <v>0.3748070246206594</v>
      </c>
      <c r="K96" s="320">
        <f>IF(K$5=0,0,K$5/OIS_fec!K$5)</f>
        <v>0.36606442146590618</v>
      </c>
      <c r="L96" s="320">
        <f>IF(L$5=0,0,L$5/OIS_fec!L$5)</f>
        <v>0.37807401028093862</v>
      </c>
      <c r="M96" s="320">
        <f>IF(M$5=0,0,M$5/OIS_fec!M$5)</f>
        <v>0.36939435485025773</v>
      </c>
      <c r="N96" s="320">
        <f>IF(N$5=0,0,N$5/OIS_fec!N$5)</f>
        <v>0.37279295288361164</v>
      </c>
      <c r="O96" s="320">
        <f>IF(O$5=0,0,O$5/OIS_fec!O$5)</f>
        <v>0.37372606142683046</v>
      </c>
      <c r="P96" s="320">
        <f>IF(P$5=0,0,P$5/OIS_fec!P$5)</f>
        <v>0.37053036818783142</v>
      </c>
      <c r="Q96" s="320">
        <f>IF(Q$5=0,0,Q$5/OIS_fec!Q$5)</f>
        <v>0.37548022460477959</v>
      </c>
      <c r="R96" s="320">
        <f>IF(R$5=0,0,R$5/OIS_fec!R$5)</f>
        <v>0.37431019471718358</v>
      </c>
      <c r="S96" s="320">
        <f>IF(S$5=0,0,S$5/OIS_fec!S$5)</f>
        <v>0.37575637517079208</v>
      </c>
      <c r="T96" s="320">
        <f>IF(T$5=0,0,T$5/OIS_fec!T$5)</f>
        <v>0.37732008306166875</v>
      </c>
      <c r="U96" s="320">
        <f>IF(U$5=0,0,U$5/OIS_fec!U$5)</f>
        <v>0.37952953269091971</v>
      </c>
      <c r="V96" s="320">
        <f>IF(V$5=0,0,V$5/OIS_fec!V$5)</f>
        <v>0.38290016108616004</v>
      </c>
      <c r="W96" s="320">
        <f>IF(W$5=0,0,W$5/OIS_fec!W$5)</f>
        <v>0.38349191997548482</v>
      </c>
      <c r="X96" s="320">
        <f>IF(X$5=0,0,X$5/OIS_fec!X$5)</f>
        <v>0.38631732295662358</v>
      </c>
      <c r="Y96" s="320">
        <f>IF(Y$5=0,0,Y$5/OIS_fec!Y$5)</f>
        <v>0.38500054779579734</v>
      </c>
      <c r="DA96" s="95"/>
    </row>
    <row r="97" spans="1:105" ht="12" customHeight="1" x14ac:dyDescent="0.25">
      <c r="A97" s="55" t="s">
        <v>91</v>
      </c>
      <c r="B97" s="330">
        <f>IF(B$6=0,0,B$6/OIS_fec!B$6)</f>
        <v>0.50378812972208453</v>
      </c>
      <c r="C97" s="330">
        <f>IF(C$6=0,0,C$6/OIS_fec!C$6)</f>
        <v>0.5027097671511761</v>
      </c>
      <c r="D97" s="330">
        <f>IF(D$6=0,0,D$6/OIS_fec!D$6)</f>
        <v>0.50266150763029815</v>
      </c>
      <c r="E97" s="330">
        <f>IF(E$6=0,0,E$6/OIS_fec!E$6)</f>
        <v>0.50305934193759871</v>
      </c>
      <c r="F97" s="330">
        <f>IF(F$6=0,0,F$6/OIS_fec!F$6)</f>
        <v>0.50236050579199987</v>
      </c>
      <c r="G97" s="330">
        <f>IF(G$6=0,0,G$6/OIS_fec!G$6)</f>
        <v>0.50245208266243935</v>
      </c>
      <c r="H97" s="330">
        <f>IF(H$6=0,0,H$6/OIS_fec!H$6)</f>
        <v>0.502994147326011</v>
      </c>
      <c r="I97" s="330">
        <f>IF(I$6=0,0,I$6/OIS_fec!I$6)</f>
        <v>0.50338310386155138</v>
      </c>
      <c r="J97" s="330">
        <f>IF(J$6=0,0,J$6/OIS_fec!J$6)</f>
        <v>0.50383484358474673</v>
      </c>
      <c r="K97" s="330">
        <f>IF(K$6=0,0,K$6/OIS_fec!K$6)</f>
        <v>0.5039179872116093</v>
      </c>
      <c r="L97" s="330">
        <f>IF(L$6=0,0,L$6/OIS_fec!L$6)</f>
        <v>0.50518742843514941</v>
      </c>
      <c r="M97" s="330">
        <f>IF(M$6=0,0,M$6/OIS_fec!M$6)</f>
        <v>0.50380051528154202</v>
      </c>
      <c r="N97" s="330">
        <f>IF(N$6=0,0,N$6/OIS_fec!N$6)</f>
        <v>0.50332208769630327</v>
      </c>
      <c r="O97" s="330">
        <f>IF(O$6=0,0,O$6/OIS_fec!O$6)</f>
        <v>0.50377916046391857</v>
      </c>
      <c r="P97" s="330">
        <f>IF(P$6=0,0,P$6/OIS_fec!P$6)</f>
        <v>0.50302006770048646</v>
      </c>
      <c r="Q97" s="330">
        <f>IF(Q$6=0,0,Q$6/OIS_fec!Q$6)</f>
        <v>0.503218579798976</v>
      </c>
      <c r="R97" s="330">
        <f>IF(R$6=0,0,R$6/OIS_fec!R$6)</f>
        <v>0.50309369169891405</v>
      </c>
      <c r="S97" s="330">
        <f>IF(S$6=0,0,S$6/OIS_fec!S$6)</f>
        <v>0.50351673808584474</v>
      </c>
      <c r="T97" s="330">
        <f>IF(T$6=0,0,T$6/OIS_fec!T$6)</f>
        <v>0.50334826081221551</v>
      </c>
      <c r="U97" s="330">
        <f>IF(U$6=0,0,U$6/OIS_fec!U$6)</f>
        <v>0.50310808311269417</v>
      </c>
      <c r="V97" s="330">
        <f>IF(V$6=0,0,V$6/OIS_fec!V$6)</f>
        <v>0.50347363470247442</v>
      </c>
      <c r="W97" s="330">
        <f>IF(W$6=0,0,W$6/OIS_fec!W$6)</f>
        <v>0.5039592936700128</v>
      </c>
      <c r="X97" s="330">
        <f>IF(X$6=0,0,X$6/OIS_fec!X$6)</f>
        <v>0.50415488099266614</v>
      </c>
      <c r="Y97" s="330">
        <f>IF(Y$6=0,0,Y$6/OIS_fec!Y$6)</f>
        <v>0.504661326561054</v>
      </c>
      <c r="DA97" s="67"/>
    </row>
    <row r="98" spans="1:105" ht="12" customHeight="1" x14ac:dyDescent="0.25">
      <c r="A98" s="173" t="s">
        <v>92</v>
      </c>
      <c r="B98" s="331">
        <f>IF(B$7=0,0,B$7/OIS_fec!B$7)</f>
        <v>0.12890829492693501</v>
      </c>
      <c r="C98" s="331">
        <f>IF(C$7=0,0,C$7/OIS_fec!C$7)</f>
        <v>0.12860332974041602</v>
      </c>
      <c r="D98" s="331">
        <f>IF(D$7=0,0,D$7/OIS_fec!D$7)</f>
        <v>0.12858994772841495</v>
      </c>
      <c r="E98" s="331">
        <f>IF(E$7=0,0,E$7/OIS_fec!E$7)</f>
        <v>0.1287010677331164</v>
      </c>
      <c r="F98" s="331">
        <f>IF(F$7=0,0,F$7/OIS_fec!F$7)</f>
        <v>0.1285068314020742</v>
      </c>
      <c r="G98" s="331">
        <f>IF(G$7=0,0,G$7/OIS_fec!G$7)</f>
        <v>0.12853203133166979</v>
      </c>
      <c r="H98" s="331">
        <f>IF(H$7=0,0,H$7/OIS_fec!H$7)</f>
        <v>0.12868288330543376</v>
      </c>
      <c r="I98" s="331">
        <f>IF(I$7=0,0,I$7/OIS_fec!I$7)</f>
        <v>0.12879257941270847</v>
      </c>
      <c r="J98" s="331">
        <f>IF(J$7=0,0,J$7/OIS_fec!J$7)</f>
        <v>0.12892189708588681</v>
      </c>
      <c r="K98" s="331">
        <f>IF(K$7=0,0,K$7/OIS_fec!K$7)</f>
        <v>0.12894553855233579</v>
      </c>
      <c r="L98" s="331">
        <f>IF(L$7=0,0,L$7/OIS_fec!L$7)</f>
        <v>0.12932053935824186</v>
      </c>
      <c r="M98" s="331">
        <f>IF(M$7=0,0,M$7/OIS_fec!M$7)</f>
        <v>0.12891192723983463</v>
      </c>
      <c r="N98" s="331">
        <f>IF(N$7=0,0,N$7/OIS_fec!N$7)</f>
        <v>0.12877530291916886</v>
      </c>
      <c r="O98" s="331">
        <f>IF(O$7=0,0,O$7/OIS_fec!O$7)</f>
        <v>0.12890578095523123</v>
      </c>
      <c r="P98" s="331">
        <f>IF(P$7=0,0,P$7/OIS_fec!P$7)</f>
        <v>0.12869005786903934</v>
      </c>
      <c r="Q98" s="331">
        <f>IF(Q$7=0,0,Q$7/OIS_fec!Q$7)</f>
        <v>0.12874597967091095</v>
      </c>
      <c r="R98" s="331">
        <f>IF(R$7=0,0,R$7/OIS_fec!R$7)</f>
        <v>0.12871080484652239</v>
      </c>
      <c r="S98" s="331">
        <f>IF(S$7=0,0,S$7/OIS_fec!S$7)</f>
        <v>0.12883060453779724</v>
      </c>
      <c r="T98" s="331">
        <f>IF(T$7=0,0,T$7/OIS_fec!T$7)</f>
        <v>0.12878270559235225</v>
      </c>
      <c r="U98" s="331">
        <f>IF(U$7=0,0,U$7/OIS_fec!U$7)</f>
        <v>0.12871481995978373</v>
      </c>
      <c r="V98" s="331">
        <f>IF(V$7=0,0,V$7/OIS_fec!V$7)</f>
        <v>0.12881826181413317</v>
      </c>
      <c r="W98" s="331">
        <f>IF(W$7=0,0,W$7/OIS_fec!W$7)</f>
        <v>0.12895769683699246</v>
      </c>
      <c r="X98" s="331">
        <f>IF(X$7=0,0,X$7/OIS_fec!X$7)</f>
        <v>0.12901442313939679</v>
      </c>
      <c r="Y98" s="331">
        <f>IF(Y$7=0,0,Y$7/OIS_fec!Y$7)</f>
        <v>0.12916307067080221</v>
      </c>
      <c r="DA98" s="177"/>
    </row>
    <row r="99" spans="1:105" ht="12" customHeight="1" x14ac:dyDescent="0.25">
      <c r="A99" s="173" t="s">
        <v>93</v>
      </c>
      <c r="B99" s="331">
        <f>IF(B$8=0,0,B$8/OIS_fec!B$8)</f>
        <v>0.7011096337017777</v>
      </c>
      <c r="C99" s="331">
        <f>IF(C$8=0,0,C$8/OIS_fec!C$8)</f>
        <v>0.69943667256966591</v>
      </c>
      <c r="D99" s="331">
        <f>IF(D$8=0,0,D$8/OIS_fec!D$8)</f>
        <v>0.69936420589534531</v>
      </c>
      <c r="E99" s="331">
        <f>IF(E$8=0,0,E$8/OIS_fec!E$8)</f>
        <v>0.69996864852603635</v>
      </c>
      <c r="F99" s="331">
        <f>IF(F$8=0,0,F$8/OIS_fec!F$8)</f>
        <v>0.69891549864879432</v>
      </c>
      <c r="G99" s="331">
        <f>IF(G$8=0,0,G$8/OIS_fec!G$8)</f>
        <v>0.69905123317077678</v>
      </c>
      <c r="H99" s="331">
        <f>IF(H$8=0,0,H$8/OIS_fec!H$8)</f>
        <v>0.69986967380076837</v>
      </c>
      <c r="I99" s="331">
        <f>IF(I$8=0,0,I$8/OIS_fec!I$8)</f>
        <v>0.70047038877130796</v>
      </c>
      <c r="J99" s="331">
        <f>IF(J$8=0,0,J$8/OIS_fec!J$8)</f>
        <v>0.70118553865651356</v>
      </c>
      <c r="K99" s="331">
        <f>IF(K$8=0,0,K$8/OIS_fec!K$8)</f>
        <v>0.70131615895682964</v>
      </c>
      <c r="L99" s="331">
        <f>IF(L$8=0,0,L$8/OIS_fec!L$8)</f>
        <v>0.703435512239037</v>
      </c>
      <c r="M99" s="331">
        <f>IF(M$8=0,0,M$8/OIS_fec!M$8)</f>
        <v>0.70112996277297779</v>
      </c>
      <c r="N99" s="331">
        <f>IF(N$8=0,0,N$8/OIS_fec!N$8)</f>
        <v>0.7003754975793135</v>
      </c>
      <c r="O99" s="331">
        <f>IF(O$8=0,0,O$8/OIS_fec!O$8)</f>
        <v>0.70109584364314581</v>
      </c>
      <c r="P99" s="331">
        <f>IF(P$8=0,0,P$8/OIS_fec!P$8)</f>
        <v>0.69990858472228223</v>
      </c>
      <c r="Q99" s="331">
        <f>IF(Q$8=0,0,Q$8/OIS_fec!Q$8)</f>
        <v>0.70021450369650873</v>
      </c>
      <c r="R99" s="331">
        <f>IF(R$8=0,0,R$8/OIS_fec!R$8)</f>
        <v>0.70002204325220296</v>
      </c>
      <c r="S99" s="331">
        <f>IF(S$8=0,0,S$8/OIS_fec!S$8)</f>
        <v>0.70067985285218637</v>
      </c>
      <c r="T99" s="331">
        <f>IF(T$8=0,0,T$8/OIS_fec!T$8)</f>
        <v>0.70041613168252936</v>
      </c>
      <c r="U99" s="331">
        <f>IF(U$8=0,0,U$8/OIS_fec!U$8)</f>
        <v>0.7000439110879364</v>
      </c>
      <c r="V99" s="331">
        <f>IF(V$8=0,0,V$8/OIS_fec!V$8)</f>
        <v>0.70061164957638278</v>
      </c>
      <c r="W99" s="331">
        <f>IF(W$8=0,0,W$8/OIS_fec!W$8)</f>
        <v>0.70138439419212584</v>
      </c>
      <c r="X99" s="331">
        <f>IF(X$8=0,0,X$8/OIS_fec!X$8)</f>
        <v>0.70170103855564225</v>
      </c>
      <c r="Y99" s="331">
        <f>IF(Y$8=0,0,Y$8/OIS_fec!Y$8)</f>
        <v>0.70253760793723574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0.50015876058256847</v>
      </c>
      <c r="C100" s="331">
        <f>IF(C$9=0,0,C$9/OIS_fec!C$9)</f>
        <v>0.49912419910039241</v>
      </c>
      <c r="D100" s="331">
        <f>IF(D$9=0,0,D$9/OIS_fec!D$9)</f>
        <v>0.49907771246086235</v>
      </c>
      <c r="E100" s="331">
        <f>IF(E$9=0,0,E$9/OIS_fec!E$9)</f>
        <v>0.49946032518655248</v>
      </c>
      <c r="F100" s="331">
        <f>IF(F$9=0,0,F$9/OIS_fec!F$9)</f>
        <v>0.49878755426597049</v>
      </c>
      <c r="G100" s="331">
        <f>IF(G$9=0,0,G$9/OIS_fec!G$9)</f>
        <v>0.49887589452511327</v>
      </c>
      <c r="H100" s="331">
        <f>IF(H$9=0,0,H$9/OIS_fec!H$9)</f>
        <v>0.4993975742635966</v>
      </c>
      <c r="I100" s="331">
        <f>IF(I$9=0,0,I$9/OIS_fec!I$9)</f>
        <v>0.49977095474393279</v>
      </c>
      <c r="J100" s="331">
        <f>IF(J$9=0,0,J$9/OIS_fec!J$9)</f>
        <v>0.50020327685356913</v>
      </c>
      <c r="K100" s="331">
        <f>IF(K$9=0,0,K$9/OIS_fec!K$9)</f>
        <v>0.500283050921696</v>
      </c>
      <c r="L100" s="331">
        <f>IF(L$9=0,0,L$9/OIS_fec!L$9)</f>
        <v>0.5014904518815102</v>
      </c>
      <c r="M100" s="331">
        <f>IF(M$9=0,0,M$9/OIS_fec!M$9)</f>
        <v>0.50017053878428197</v>
      </c>
      <c r="N100" s="331">
        <f>IF(N$9=0,0,N$9/OIS_fec!N$9)</f>
        <v>0.49971242204059352</v>
      </c>
      <c r="O100" s="331">
        <f>IF(O$9=0,0,O$9/OIS_fec!O$9)</f>
        <v>0.5001501229604145</v>
      </c>
      <c r="P100" s="331">
        <f>IF(P$9=0,0,P$9/OIS_fec!P$9)</f>
        <v>0.49942257490009295</v>
      </c>
      <c r="Q100" s="331">
        <f>IF(Q$9=0,0,Q$9/OIS_fec!Q$9)</f>
        <v>0.49961316316295573</v>
      </c>
      <c r="R100" s="331">
        <f>IF(R$9=0,0,R$9/OIS_fec!R$9)</f>
        <v>0.49949324210205576</v>
      </c>
      <c r="S100" s="331">
        <f>IF(S$9=0,0,S$9/OIS_fec!S$9)</f>
        <v>0.49989900579328872</v>
      </c>
      <c r="T100" s="331">
        <f>IF(T$9=0,0,T$9/OIS_fec!T$9)</f>
        <v>0.49973753644362046</v>
      </c>
      <c r="U100" s="331">
        <f>IF(U$9=0,0,U$9/OIS_fec!U$9)</f>
        <v>0.49950709571642155</v>
      </c>
      <c r="V100" s="331">
        <f>IF(V$9=0,0,V$9/OIS_fec!V$9)</f>
        <v>0.49985777164954176</v>
      </c>
      <c r="W100" s="331">
        <f>IF(W$9=0,0,W$9/OIS_fec!W$9)</f>
        <v>0.50032230714031101</v>
      </c>
      <c r="X100" s="331">
        <f>IF(X$9=0,0,X$9/OIS_fec!X$9)</f>
        <v>0.50050902949053511</v>
      </c>
      <c r="Y100" s="331">
        <f>IF(Y$9=0,0,Y$9/OIS_fec!Y$9)</f>
        <v>0.5009913803836662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0.71662701250302707</v>
      </c>
      <c r="C101" s="332">
        <f>IF(C$10=0,0,C$10/OIS_fec!C$10)</f>
        <v>0.7215443385701068</v>
      </c>
      <c r="D101" s="332">
        <f>IF(D$10=0,0,D$10/OIS_fec!D$10)</f>
        <v>0.72441947405710971</v>
      </c>
      <c r="E101" s="332">
        <f>IF(E$10=0,0,E$10/OIS_fec!E$10)</f>
        <v>0.72180085230625712</v>
      </c>
      <c r="F101" s="332">
        <f>IF(F$10=0,0,F$10/OIS_fec!F$10)</f>
        <v>0.71882676754691599</v>
      </c>
      <c r="G101" s="332">
        <f>IF(G$10=0,0,G$10/OIS_fec!G$10)</f>
        <v>0.71719495117384846</v>
      </c>
      <c r="H101" s="332">
        <f>IF(H$10=0,0,H$10/OIS_fec!H$10)</f>
        <v>0.71655168525873603</v>
      </c>
      <c r="I101" s="332">
        <f>IF(I$10=0,0,I$10/OIS_fec!I$10)</f>
        <v>0.71612480792072586</v>
      </c>
      <c r="J101" s="332">
        <f>IF(J$10=0,0,J$10/OIS_fec!J$10)</f>
        <v>0.71738868379978582</v>
      </c>
      <c r="K101" s="332">
        <f>IF(K$10=0,0,K$10/OIS_fec!K$10)</f>
        <v>0.71227119649130599</v>
      </c>
      <c r="L101" s="332">
        <f>IF(L$10=0,0,L$10/OIS_fec!L$10)</f>
        <v>0.73744638943053553</v>
      </c>
      <c r="M101" s="332">
        <f>IF(M$10=0,0,M$10/OIS_fec!M$10)</f>
        <v>0.72116380377535161</v>
      </c>
      <c r="N101" s="332">
        <f>IF(N$10=0,0,N$10/OIS_fec!N$10)</f>
        <v>0.72710993191783146</v>
      </c>
      <c r="O101" s="332">
        <f>IF(O$10=0,0,O$10/OIS_fec!O$10)</f>
        <v>0.7276601283614309</v>
      </c>
      <c r="P101" s="332">
        <f>IF(P$10=0,0,P$10/OIS_fec!P$10)</f>
        <v>0.72493234002603846</v>
      </c>
      <c r="Q101" s="332">
        <f>IF(Q$10=0,0,Q$10/OIS_fec!Q$10)</f>
        <v>0.72995815024270594</v>
      </c>
      <c r="R101" s="332">
        <f>IF(R$10=0,0,R$10/OIS_fec!R$10)</f>
        <v>0.72681419405928194</v>
      </c>
      <c r="S101" s="332">
        <f>IF(S$10=0,0,S$10/OIS_fec!S$10)</f>
        <v>0.73311555941999751</v>
      </c>
      <c r="T101" s="332">
        <f>IF(T$10=0,0,T$10/OIS_fec!T$10)</f>
        <v>0.73494682694377556</v>
      </c>
      <c r="U101" s="332">
        <f>IF(U$10=0,0,U$10/OIS_fec!U$10)</f>
        <v>0.74208267919101756</v>
      </c>
      <c r="V101" s="332">
        <f>IF(V$10=0,0,V$10/OIS_fec!V$10)</f>
        <v>0.75001945892768607</v>
      </c>
      <c r="W101" s="332">
        <f>IF(W$10=0,0,W$10/OIS_fec!W$10)</f>
        <v>0.75175219889372635</v>
      </c>
      <c r="X101" s="332">
        <f>IF(X$10=0,0,X$10/OIS_fec!X$10)</f>
        <v>0.76292031779766512</v>
      </c>
      <c r="Y101" s="332">
        <f>IF(Y$10=0,0,Y$10/OIS_fec!Y$10)</f>
        <v>0.76096744689275997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0.4355493743343794</v>
      </c>
      <c r="C102" s="348">
        <f>IF(C$16=0,0,C$16/OIS_fec!C$16)</f>
        <v>0.43355474817832013</v>
      </c>
      <c r="D102" s="348">
        <f>IF(D$16=0,0,D$16/OIS_fec!D$16)</f>
        <v>0.42527195227847936</v>
      </c>
      <c r="E102" s="348">
        <f>IF(E$16=0,0,E$16/OIS_fec!E$16)</f>
        <v>0.42372941982182288</v>
      </c>
      <c r="F102" s="348">
        <f>IF(F$16=0,0,F$16/OIS_fec!F$16)</f>
        <v>0.42048692877858646</v>
      </c>
      <c r="G102" s="348">
        <f>IF(G$16=0,0,G$16/OIS_fec!G$16)</f>
        <v>0.41839331262114671</v>
      </c>
      <c r="H102" s="348">
        <f>IF(H$16=0,0,H$16/OIS_fec!H$16)</f>
        <v>0.4099197770294804</v>
      </c>
      <c r="I102" s="348">
        <f>IF(I$16=0,0,I$16/OIS_fec!I$16)</f>
        <v>0.41528956652331805</v>
      </c>
      <c r="J102" s="348">
        <f>IF(J$16=0,0,J$16/OIS_fec!J$16)</f>
        <v>0.43214343823066359</v>
      </c>
      <c r="K102" s="348">
        <f>IF(K$16=0,0,K$16/OIS_fec!K$16)</f>
        <v>0.41227845846718275</v>
      </c>
      <c r="L102" s="348">
        <f>IF(L$16=0,0,L$16/OIS_fec!L$16)</f>
        <v>0.43743113961177033</v>
      </c>
      <c r="M102" s="348">
        <f>IF(M$16=0,0,M$16/OIS_fec!M$16)</f>
        <v>0.41918611287874086</v>
      </c>
      <c r="N102" s="348">
        <f>IF(N$16=0,0,N$16/OIS_fec!N$16)</f>
        <v>0.42309255688348579</v>
      </c>
      <c r="O102" s="348">
        <f>IF(O$16=0,0,O$16/OIS_fec!O$16)</f>
        <v>0.42439527534434607</v>
      </c>
      <c r="P102" s="348">
        <f>IF(P$16=0,0,P$16/OIS_fec!P$16)</f>
        <v>0.40597663293395347</v>
      </c>
      <c r="Q102" s="348">
        <f>IF(Q$16=0,0,Q$16/OIS_fec!Q$16)</f>
        <v>0.41780647218683631</v>
      </c>
      <c r="R102" s="348">
        <f>IF(R$16=0,0,R$16/OIS_fec!R$16)</f>
        <v>0.41802758899706194</v>
      </c>
      <c r="S102" s="348">
        <f>IF(S$16=0,0,S$16/OIS_fec!S$16)</f>
        <v>0.41773254844728069</v>
      </c>
      <c r="T102" s="348">
        <f>IF(T$16=0,0,T$16/OIS_fec!T$16)</f>
        <v>0.42277702751663626</v>
      </c>
      <c r="U102" s="348">
        <f>IF(U$16=0,0,U$16/OIS_fec!U$16)</f>
        <v>0.42354046404819662</v>
      </c>
      <c r="V102" s="348">
        <f>IF(V$16=0,0,V$16/OIS_fec!V$16)</f>
        <v>0.42649191126329983</v>
      </c>
      <c r="W102" s="348">
        <f>IF(W$16=0,0,W$16/OIS_fec!W$16)</f>
        <v>0.42763576211298981</v>
      </c>
      <c r="X102" s="348">
        <f>IF(X$16=0,0,X$16/OIS_fec!X$16)</f>
        <v>0.42644728951263378</v>
      </c>
      <c r="Y102" s="348">
        <f>IF(Y$16=0,0,Y$16/OIS_fec!Y$16)</f>
        <v>0.42726517847546802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0.26426980165521841</v>
      </c>
      <c r="C103" s="348">
        <f>IF(C$27=0,0,C$27/OIS_fec!C$27)</f>
        <v>0.26485254526458613</v>
      </c>
      <c r="D103" s="348">
        <f>IF(D$27=0,0,D$27/OIS_fec!D$27)</f>
        <v>0.2652835784910384</v>
      </c>
      <c r="E103" s="348">
        <f>IF(E$27=0,0,E$27/OIS_fec!E$27)</f>
        <v>0.26588797078734833</v>
      </c>
      <c r="F103" s="348">
        <f>IF(F$27=0,0,F$27/OIS_fec!F$27)</f>
        <v>0.26569769625985235</v>
      </c>
      <c r="G103" s="348">
        <f>IF(G$27=0,0,G$27/OIS_fec!G$27)</f>
        <v>0.2650523891453937</v>
      </c>
      <c r="H103" s="348">
        <f>IF(H$27=0,0,H$27/OIS_fec!H$27)</f>
        <v>0.26486495936120602</v>
      </c>
      <c r="I103" s="348">
        <f>IF(I$27=0,0,I$27/OIS_fec!I$27)</f>
        <v>0.26408976358905328</v>
      </c>
      <c r="J103" s="348">
        <f>IF(J$27=0,0,J$27/OIS_fec!J$27)</f>
        <v>0.26417685234967081</v>
      </c>
      <c r="K103" s="348">
        <f>IF(K$27=0,0,K$27/OIS_fec!K$27)</f>
        <v>0.26303441582136911</v>
      </c>
      <c r="L103" s="348">
        <f>IF(L$27=0,0,L$27/OIS_fec!L$27)</f>
        <v>0.26509677981691382</v>
      </c>
      <c r="M103" s="348">
        <f>IF(M$27=0,0,M$27/OIS_fec!M$27)</f>
        <v>0.26437720690819466</v>
      </c>
      <c r="N103" s="348">
        <f>IF(N$27=0,0,N$27/OIS_fec!N$27)</f>
        <v>0.2651313441766302</v>
      </c>
      <c r="O103" s="348">
        <f>IF(O$27=0,0,O$27/OIS_fec!O$27)</f>
        <v>0.26549644419164203</v>
      </c>
      <c r="P103" s="348">
        <f>IF(P$27=0,0,P$27/OIS_fec!P$27)</f>
        <v>0.26449961145565487</v>
      </c>
      <c r="Q103" s="348">
        <f>IF(Q$27=0,0,Q$27/OIS_fec!Q$27)</f>
        <v>0.26461673198926972</v>
      </c>
      <c r="R103" s="348">
        <f>IF(R$27=0,0,R$27/OIS_fec!R$27)</f>
        <v>0.26383720333196847</v>
      </c>
      <c r="S103" s="348">
        <f>IF(S$27=0,0,S$27/OIS_fec!S$27)</f>
        <v>0.26462295936732966</v>
      </c>
      <c r="T103" s="348">
        <f>IF(T$27=0,0,T$27/OIS_fec!T$27)</f>
        <v>0.26503265641799306</v>
      </c>
      <c r="U103" s="348">
        <f>IF(U$27=0,0,U$27/OIS_fec!U$27)</f>
        <v>0.26461270026674094</v>
      </c>
      <c r="V103" s="348">
        <f>IF(V$27=0,0,V$27/OIS_fec!V$27)</f>
        <v>0.26386652189787174</v>
      </c>
      <c r="W103" s="348">
        <f>IF(W$27=0,0,W$27/OIS_fec!W$27)</f>
        <v>0.26461955948892169</v>
      </c>
      <c r="X103" s="348">
        <f>IF(X$27=0,0,X$27/OIS_fec!X$27)</f>
        <v>0.26453024296519628</v>
      </c>
      <c r="Y103" s="348">
        <f>IF(Y$27=0,0,Y$27/OIS_fec!Y$27)</f>
        <v>0.26405352692176842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0.27101436545192303</v>
      </c>
      <c r="C104" s="348">
        <f>IF(C$35=0,0,C$35/OIS_fec!C$35)</f>
        <v>0.27178920091581937</v>
      </c>
      <c r="D104" s="348">
        <f>IF(D$35=0,0,D$35/OIS_fec!D$35)</f>
        <v>0.27021729811760831</v>
      </c>
      <c r="E104" s="348">
        <f>IF(E$35=0,0,E$35/OIS_fec!E$35)</f>
        <v>0.26735310553376423</v>
      </c>
      <c r="F104" s="348">
        <f>IF(F$35=0,0,F$35/OIS_fec!F$35)</f>
        <v>0.26523203200836626</v>
      </c>
      <c r="G104" s="348">
        <f>IF(G$35=0,0,G$35/OIS_fec!G$35)</f>
        <v>0.26357551472908153</v>
      </c>
      <c r="H104" s="348">
        <f>IF(H$35=0,0,H$35/OIS_fec!H$35)</f>
        <v>0.25626934726313522</v>
      </c>
      <c r="I104" s="348">
        <f>IF(I$35=0,0,I$35/OIS_fec!I$35)</f>
        <v>0.2593448184018316</v>
      </c>
      <c r="J104" s="348">
        <f>IF(J$35=0,0,J$35/OIS_fec!J$35)</f>
        <v>0.25755535017440834</v>
      </c>
      <c r="K104" s="348">
        <f>IF(K$35=0,0,K$35/OIS_fec!K$35)</f>
        <v>0.25460524257760697</v>
      </c>
      <c r="L104" s="348">
        <f>IF(L$35=0,0,L$35/OIS_fec!L$35)</f>
        <v>0.25648754932523626</v>
      </c>
      <c r="M104" s="348">
        <f>IF(M$35=0,0,M$35/OIS_fec!M$35)</f>
        <v>0.25840460227627537</v>
      </c>
      <c r="N104" s="348">
        <f>IF(N$35=0,0,N$35/OIS_fec!N$35)</f>
        <v>0.25869099725328443</v>
      </c>
      <c r="O104" s="348">
        <f>IF(O$35=0,0,O$35/OIS_fec!O$35)</f>
        <v>0.26133511747843097</v>
      </c>
      <c r="P104" s="348">
        <f>IF(P$35=0,0,P$35/OIS_fec!P$35)</f>
        <v>0.25532580462195203</v>
      </c>
      <c r="Q104" s="348">
        <f>IF(Q$35=0,0,Q$35/OIS_fec!Q$35)</f>
        <v>0.25642512901234954</v>
      </c>
      <c r="R104" s="348">
        <f>IF(R$35=0,0,R$35/OIS_fec!R$35)</f>
        <v>0.25689498338136352</v>
      </c>
      <c r="S104" s="348">
        <f>IF(S$35=0,0,S$35/OIS_fec!S$35)</f>
        <v>0.25671744133163649</v>
      </c>
      <c r="T104" s="348">
        <f>IF(T$35=0,0,T$35/OIS_fec!T$35)</f>
        <v>0.26080630043157654</v>
      </c>
      <c r="U104" s="348">
        <f>IF(U$35=0,0,U$35/OIS_fec!U$35)</f>
        <v>0.26226820577528348</v>
      </c>
      <c r="V104" s="348">
        <f>IF(V$35=0,0,V$35/OIS_fec!V$35)</f>
        <v>0.26642531832187638</v>
      </c>
      <c r="W104" s="348">
        <f>IF(W$35=0,0,W$35/OIS_fec!W$35)</f>
        <v>0.26584077174929271</v>
      </c>
      <c r="X104" s="348">
        <f>IF(X$35=0,0,X$35/OIS_fec!X$35)</f>
        <v>0.26354651928394945</v>
      </c>
      <c r="Y104" s="348">
        <f>IF(Y$35=0,0,Y$35/OIS_fec!Y$35)</f>
        <v>0.26453997510993732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0.68054768872433702</v>
      </c>
      <c r="C105" s="348">
        <f>IF(C$54=0,0,C$54/OIS_fec!C$54)</f>
        <v>0.68777867261029457</v>
      </c>
      <c r="D105" s="348">
        <f>IF(D$54=0,0,D$54/OIS_fec!D$54)</f>
        <v>0.68682885795694026</v>
      </c>
      <c r="E105" s="348">
        <f>IF(E$54=0,0,E$54/OIS_fec!E$54)</f>
        <v>0.68210423674024845</v>
      </c>
      <c r="F105" s="348">
        <f>IF(F$54=0,0,F$54/OIS_fec!F$54)</f>
        <v>0.67645337470448574</v>
      </c>
      <c r="G105" s="348">
        <f>IF(G$54=0,0,G$54/OIS_fec!G$54)</f>
        <v>0.67430247848059732</v>
      </c>
      <c r="H105" s="348">
        <f>IF(H$54=0,0,H$54/OIS_fec!H$54)</f>
        <v>0.65861820595310194</v>
      </c>
      <c r="I105" s="348">
        <f>IF(I$54=0,0,I$54/OIS_fec!I$54)</f>
        <v>0.66466434582366329</v>
      </c>
      <c r="J105" s="348">
        <f>IF(J$54=0,0,J$54/OIS_fec!J$54)</f>
        <v>0.65733385639026876</v>
      </c>
      <c r="K105" s="348">
        <f>IF(K$54=0,0,K$54/OIS_fec!K$54)</f>
        <v>0.66183701398994854</v>
      </c>
      <c r="L105" s="348">
        <f>IF(L$54=0,0,L$54/OIS_fec!L$54)</f>
        <v>0.66999378806125076</v>
      </c>
      <c r="M105" s="348">
        <f>IF(M$54=0,0,M$54/OIS_fec!M$54)</f>
        <v>0.66614270784724572</v>
      </c>
      <c r="N105" s="348">
        <f>IF(N$54=0,0,N$54/OIS_fec!N$54)</f>
        <v>0.66899097061036694</v>
      </c>
      <c r="O105" s="348">
        <f>IF(O$54=0,0,O$54/OIS_fec!O$54)</f>
        <v>0.67028724223641478</v>
      </c>
      <c r="P105" s="348">
        <f>IF(P$54=0,0,P$54/OIS_fec!P$54)</f>
        <v>0.66502645009997519</v>
      </c>
      <c r="Q105" s="348">
        <f>IF(Q$54=0,0,Q$54/OIS_fec!Q$54)</f>
        <v>0.66083421321606794</v>
      </c>
      <c r="R105" s="348">
        <f>IF(R$54=0,0,R$54/OIS_fec!R$54)</f>
        <v>0.65970003515935838</v>
      </c>
      <c r="S105" s="348">
        <f>IF(S$54=0,0,S$54/OIS_fec!S$54)</f>
        <v>0.66108685934645606</v>
      </c>
      <c r="T105" s="348">
        <f>IF(T$54=0,0,T$54/OIS_fec!T$54)</f>
        <v>0.66818967857780742</v>
      </c>
      <c r="U105" s="348">
        <f>IF(U$54=0,0,U$54/OIS_fec!U$54)</f>
        <v>0.68016543216586667</v>
      </c>
      <c r="V105" s="348">
        <f>IF(V$54=0,0,V$54/OIS_fec!V$54)</f>
        <v>0.68911030697528086</v>
      </c>
      <c r="W105" s="348">
        <f>IF(W$54=0,0,W$54/OIS_fec!W$54)</f>
        <v>0.68325713879898287</v>
      </c>
      <c r="X105" s="348">
        <f>IF(X$54=0,0,X$54/OIS_fec!X$54)</f>
        <v>0.68998050257018295</v>
      </c>
      <c r="Y105" s="348">
        <f>IF(Y$54=0,0,Y$54/OIS_fec!Y$54)</f>
        <v>0.69231010896860412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0.36857166078076226</v>
      </c>
      <c r="C106" s="348">
        <f>IF(C$68=0,0,C$68/OIS_fec!C$68)</f>
        <v>0.36857355882875037</v>
      </c>
      <c r="D106" s="348">
        <f>IF(D$68=0,0,D$68/OIS_fec!D$68)</f>
        <v>0.36857129886011814</v>
      </c>
      <c r="E106" s="348">
        <f>IF(E$68=0,0,E$68/OIS_fec!E$68)</f>
        <v>0.36857035911266339</v>
      </c>
      <c r="F106" s="348">
        <f>IF(F$68=0,0,F$68/OIS_fec!F$68)</f>
        <v>0.36856972749009531</v>
      </c>
      <c r="G106" s="348">
        <f>IF(G$68=0,0,G$68/OIS_fec!G$68)</f>
        <v>0.36857163420748074</v>
      </c>
      <c r="H106" s="348">
        <f>IF(H$68=0,0,H$68/OIS_fec!H$68)</f>
        <v>0.36857233488510754</v>
      </c>
      <c r="I106" s="348">
        <f>IF(I$68=0,0,I$68/OIS_fec!I$68)</f>
        <v>0.36857232927417527</v>
      </c>
      <c r="J106" s="348">
        <f>IF(J$68=0,0,J$68/OIS_fec!J$68)</f>
        <v>0.36857309454684484</v>
      </c>
      <c r="K106" s="348">
        <f>IF(K$68=0,0,K$68/OIS_fec!K$68)</f>
        <v>0.368573620041031</v>
      </c>
      <c r="L106" s="348">
        <f>IF(L$68=0,0,L$68/OIS_fec!L$68)</f>
        <v>0.36857325126377638</v>
      </c>
      <c r="M106" s="348">
        <f>IF(M$68=0,0,M$68/OIS_fec!M$68)</f>
        <v>0.36857357074398478</v>
      </c>
      <c r="N106" s="348">
        <f>IF(N$68=0,0,N$68/OIS_fec!N$68)</f>
        <v>0.36857303355522864</v>
      </c>
      <c r="O106" s="348">
        <f>IF(O$68=0,0,O$68/OIS_fec!O$68)</f>
        <v>0.36857289577462404</v>
      </c>
      <c r="P106" s="348">
        <f>IF(P$68=0,0,P$68/OIS_fec!P$68)</f>
        <v>0.36857289123676745</v>
      </c>
      <c r="Q106" s="348">
        <f>IF(Q$68=0,0,Q$68/OIS_fec!Q$68)</f>
        <v>0.36857309429553076</v>
      </c>
      <c r="R106" s="348">
        <f>IF(R$68=0,0,R$68/OIS_fec!R$68)</f>
        <v>0.36857343920799801</v>
      </c>
      <c r="S106" s="348">
        <f>IF(S$68=0,0,S$68/OIS_fec!S$68)</f>
        <v>0.36857363000817117</v>
      </c>
      <c r="T106" s="348">
        <f>IF(T$68=0,0,T$68/OIS_fec!T$68)</f>
        <v>0.36857348888227875</v>
      </c>
      <c r="U106" s="348">
        <f>IF(U$68=0,0,U$68/OIS_fec!U$68)</f>
        <v>0.36857367743915415</v>
      </c>
      <c r="V106" s="348">
        <f>IF(V$68=0,0,V$68/OIS_fec!V$68)</f>
        <v>0.36857349440939186</v>
      </c>
      <c r="W106" s="348">
        <f>IF(W$68=0,0,W$68/OIS_fec!W$68)</f>
        <v>0.36857342133806947</v>
      </c>
      <c r="X106" s="348">
        <f>IF(X$68=0,0,X$68/OIS_fec!X$68)</f>
        <v>0.36857353961075939</v>
      </c>
      <c r="Y106" s="348">
        <f>IF(Y$68=0,0,Y$68/OIS_fec!Y$68)</f>
        <v>0.36857378135723928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0.52319183353533638</v>
      </c>
      <c r="C107" s="333">
        <f>IF(C$69=0,0,C$69/OIS_fec!C$69)</f>
        <v>0.52203832375711179</v>
      </c>
      <c r="D107" s="333">
        <f>IF(D$69=0,0,D$69/OIS_fec!D$69)</f>
        <v>0.52198932844845791</v>
      </c>
      <c r="E107" s="333">
        <f>IF(E$69=0,0,E$69/OIS_fec!E$69)</f>
        <v>0.52240066879497526</v>
      </c>
      <c r="F107" s="333">
        <f>IF(F$69=0,0,F$69/OIS_fec!F$69)</f>
        <v>0.52168744188381333</v>
      </c>
      <c r="G107" s="333">
        <f>IF(G$69=0,0,G$69/OIS_fec!G$69)</f>
        <v>0.52177845225788799</v>
      </c>
      <c r="H107" s="333">
        <f>IF(H$69=0,0,H$69/OIS_fec!H$69)</f>
        <v>0.52233316475490943</v>
      </c>
      <c r="I107" s="333">
        <f>IF(I$69=0,0,I$69/OIS_fec!I$69)</f>
        <v>0.52274626381654943</v>
      </c>
      <c r="J107" s="333">
        <f>IF(J$69=0,0,J$69/OIS_fec!J$69)</f>
        <v>0.52324544962490138</v>
      </c>
      <c r="K107" s="333">
        <f>IF(K$69=0,0,K$69/OIS_fec!K$69)</f>
        <v>0.52333678162948638</v>
      </c>
      <c r="L107" s="333">
        <f>IF(L$69=0,0,L$69/OIS_fec!L$69)</f>
        <v>0.52486781972107521</v>
      </c>
      <c r="M107" s="333">
        <f>IF(M$69=0,0,M$69/OIS_fec!M$69)</f>
        <v>0.52320623547320455</v>
      </c>
      <c r="N107" s="333">
        <f>IF(N$69=0,0,N$69/OIS_fec!N$69)</f>
        <v>0.52268069296540087</v>
      </c>
      <c r="O107" s="333">
        <f>IF(O$69=0,0,O$69/OIS_fec!O$69)</f>
        <v>0.52318227696463415</v>
      </c>
      <c r="P107" s="333">
        <f>IF(P$69=0,0,P$69/OIS_fec!P$69)</f>
        <v>0.52235959487839001</v>
      </c>
      <c r="Q107" s="333">
        <f>IF(Q$69=0,0,Q$69/OIS_fec!Q$69)</f>
        <v>0.52256958362001482</v>
      </c>
      <c r="R107" s="333">
        <f>IF(R$69=0,0,R$69/OIS_fec!R$69)</f>
        <v>0.52243739976776504</v>
      </c>
      <c r="S107" s="333">
        <f>IF(S$69=0,0,S$69/OIS_fec!S$69)</f>
        <v>0.52289160873923279</v>
      </c>
      <c r="T107" s="333">
        <f>IF(T$69=0,0,T$69/OIS_fec!T$69)</f>
        <v>0.52270874784538213</v>
      </c>
      <c r="U107" s="333">
        <f>IF(U$69=0,0,U$69/OIS_fec!U$69)</f>
        <v>0.5224523354929288</v>
      </c>
      <c r="V107" s="333">
        <f>IF(V$69=0,0,V$69/OIS_fec!V$69)</f>
        <v>0.52284410112695046</v>
      </c>
      <c r="W107" s="333">
        <f>IF(W$69=0,0,W$69/OIS_fec!W$69)</f>
        <v>0.52338534268203341</v>
      </c>
      <c r="X107" s="333">
        <f>IF(X$69=0,0,X$69/OIS_fec!X$69)</f>
        <v>0.52360967968654071</v>
      </c>
      <c r="Y107" s="333">
        <f>IF(Y$69=0,0,Y$69/OIS_fec!Y$69)</f>
        <v>0.52421007506755657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NL: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3111.9859773078078</v>
      </c>
      <c r="C5" s="223">
        <v>3108.3297985715199</v>
      </c>
      <c r="D5" s="223">
        <v>3036.1173611728982</v>
      </c>
      <c r="E5" s="223">
        <v>3034.3635555727028</v>
      </c>
      <c r="F5" s="223">
        <v>3065.513012696837</v>
      </c>
      <c r="G5" s="223">
        <v>3029.6043768358459</v>
      </c>
      <c r="H5" s="223">
        <v>3093.7934081430558</v>
      </c>
      <c r="I5" s="223">
        <v>2953.290862825279</v>
      </c>
      <c r="J5" s="223">
        <v>3029.4604978799648</v>
      </c>
      <c r="K5" s="223">
        <v>2787.8010100541669</v>
      </c>
      <c r="L5" s="223">
        <v>2664.7854529323072</v>
      </c>
      <c r="M5" s="223">
        <v>2772.599750825219</v>
      </c>
      <c r="N5" s="223">
        <v>2541.8173621907972</v>
      </c>
      <c r="O5" s="223">
        <v>2519.6601982193192</v>
      </c>
      <c r="P5" s="223">
        <v>2386.692978928405</v>
      </c>
      <c r="Q5" s="223">
        <v>2307.0377715578688</v>
      </c>
      <c r="R5" s="223">
        <v>2516.429009301708</v>
      </c>
      <c r="S5" s="223">
        <v>2423.494222381386</v>
      </c>
      <c r="T5" s="223">
        <v>2401.0305584090388</v>
      </c>
      <c r="U5" s="223">
        <v>2189.6602676898351</v>
      </c>
      <c r="V5" s="223">
        <v>2132.7583154977528</v>
      </c>
      <c r="W5" s="223">
        <v>2155.7604542550348</v>
      </c>
      <c r="X5" s="223">
        <v>1989.1999665880601</v>
      </c>
      <c r="Y5" s="223">
        <v>1951.680545460478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42.958445133458838</v>
      </c>
      <c r="C10" s="260">
        <v>43.0966840976158</v>
      </c>
      <c r="D10" s="260">
        <v>41.447404975112491</v>
      </c>
      <c r="E10" s="260">
        <v>42.321797476056709</v>
      </c>
      <c r="F10" s="260">
        <v>43.356008267157357</v>
      </c>
      <c r="G10" s="260">
        <v>43.065819933269097</v>
      </c>
      <c r="H10" s="260">
        <v>43.183726325010937</v>
      </c>
      <c r="I10" s="260">
        <v>41.491030502282662</v>
      </c>
      <c r="J10" s="260">
        <v>42.914868397507988</v>
      </c>
      <c r="K10" s="260">
        <v>38.350784368761502</v>
      </c>
      <c r="L10" s="260">
        <v>35.393217548067263</v>
      </c>
      <c r="M10" s="260">
        <v>39.147271463319584</v>
      </c>
      <c r="N10" s="260">
        <v>35.584933250972227</v>
      </c>
      <c r="O10" s="260">
        <v>35.238245900416871</v>
      </c>
      <c r="P10" s="260">
        <v>33.561547887431139</v>
      </c>
      <c r="Q10" s="260">
        <v>32.254856912255541</v>
      </c>
      <c r="R10" s="260">
        <v>35.253901715820191</v>
      </c>
      <c r="S10" s="260">
        <v>33.401622834613839</v>
      </c>
      <c r="T10" s="260">
        <v>32.682953661529147</v>
      </c>
      <c r="U10" s="260">
        <v>28.356355341291358</v>
      </c>
      <c r="V10" s="260">
        <v>26.296555994165541</v>
      </c>
      <c r="W10" s="260">
        <v>26.930771603938329</v>
      </c>
      <c r="X10" s="260">
        <v>23.6299002805786</v>
      </c>
      <c r="Y10" s="260">
        <v>23.172667642327681</v>
      </c>
      <c r="DA10" s="68" t="s">
        <v>3190</v>
      </c>
    </row>
    <row r="11" spans="1:105" ht="12" customHeight="1" x14ac:dyDescent="0.25">
      <c r="A11" s="37" t="s">
        <v>159</v>
      </c>
      <c r="B11" s="226">
        <v>28.430345308808839</v>
      </c>
      <c r="C11" s="226">
        <v>27.943868998799051</v>
      </c>
      <c r="D11" s="226">
        <v>25.614036609195999</v>
      </c>
      <c r="E11" s="226">
        <v>24.583484480513778</v>
      </c>
      <c r="F11" s="226">
        <v>24.955545106539589</v>
      </c>
      <c r="G11" s="226">
        <v>25.84972700849347</v>
      </c>
      <c r="H11" s="226">
        <v>24.988402445312239</v>
      </c>
      <c r="I11" s="226">
        <v>24.74317236459547</v>
      </c>
      <c r="J11" s="226">
        <v>24.678883454777989</v>
      </c>
      <c r="K11" s="226">
        <v>24.055947102377349</v>
      </c>
      <c r="L11" s="226">
        <v>20.311044866008011</v>
      </c>
      <c r="M11" s="226">
        <v>22.519251157136349</v>
      </c>
      <c r="N11" s="226">
        <v>18.978030595975831</v>
      </c>
      <c r="O11" s="226">
        <v>19.08221731105068</v>
      </c>
      <c r="P11" s="226">
        <v>19.944931585371918</v>
      </c>
      <c r="Q11" s="226">
        <v>18.592238937204129</v>
      </c>
      <c r="R11" s="226">
        <v>20.932478855392091</v>
      </c>
      <c r="S11" s="226">
        <v>18.521331694857061</v>
      </c>
      <c r="T11" s="226">
        <v>18.16095762298454</v>
      </c>
      <c r="U11" s="226">
        <v>17.069107105406431</v>
      </c>
      <c r="V11" s="226">
        <v>18.17970139311841</v>
      </c>
      <c r="W11" s="226">
        <v>17.21010873441907</v>
      </c>
      <c r="X11" s="226">
        <v>16.372077094428601</v>
      </c>
      <c r="Y11" s="226">
        <v>16.944574856150439</v>
      </c>
      <c r="DA11" s="69" t="s">
        <v>3191</v>
      </c>
    </row>
    <row r="12" spans="1:105" ht="12" customHeight="1" x14ac:dyDescent="0.25">
      <c r="A12" s="37" t="s">
        <v>35</v>
      </c>
      <c r="B12" s="226">
        <v>14.528099824650001</v>
      </c>
      <c r="C12" s="226">
        <v>15.152815098816751</v>
      </c>
      <c r="D12" s="226">
        <v>15.83336836591649</v>
      </c>
      <c r="E12" s="226">
        <v>17.73831299554293</v>
      </c>
      <c r="F12" s="226">
        <v>18.400463160617772</v>
      </c>
      <c r="G12" s="226">
        <v>17.216092924775619</v>
      </c>
      <c r="H12" s="226">
        <v>18.195323879698709</v>
      </c>
      <c r="I12" s="226">
        <v>16.747858137687199</v>
      </c>
      <c r="J12" s="226">
        <v>18.235984942729999</v>
      </c>
      <c r="K12" s="226">
        <v>14.294837266384141</v>
      </c>
      <c r="L12" s="226">
        <v>15.08217268205925</v>
      </c>
      <c r="M12" s="226">
        <v>16.628020306183231</v>
      </c>
      <c r="N12" s="226">
        <v>16.606902654996389</v>
      </c>
      <c r="O12" s="226">
        <v>16.156028589366191</v>
      </c>
      <c r="P12" s="226">
        <v>13.616616302059221</v>
      </c>
      <c r="Q12" s="226">
        <v>13.662617975051401</v>
      </c>
      <c r="R12" s="226">
        <v>14.3214228604281</v>
      </c>
      <c r="S12" s="226">
        <v>14.88029113975678</v>
      </c>
      <c r="T12" s="226">
        <v>14.5219960385446</v>
      </c>
      <c r="U12" s="226">
        <v>11.287248235884929</v>
      </c>
      <c r="V12" s="226">
        <v>8.1168546010471321</v>
      </c>
      <c r="W12" s="226">
        <v>9.7206628695192503</v>
      </c>
      <c r="X12" s="226">
        <v>7.2578231861500022</v>
      </c>
      <c r="Y12" s="226">
        <v>6.2280927861772408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439.02005614125079</v>
      </c>
      <c r="C16" s="261">
        <v>445.25470438211897</v>
      </c>
      <c r="D16" s="261">
        <v>447.95733792278389</v>
      </c>
      <c r="E16" s="261">
        <v>438.8141355024581</v>
      </c>
      <c r="F16" s="261">
        <v>445.53324899286849</v>
      </c>
      <c r="G16" s="261">
        <v>442.22541156514569</v>
      </c>
      <c r="H16" s="261">
        <v>530.40404188416881</v>
      </c>
      <c r="I16" s="261">
        <v>440.79564534543022</v>
      </c>
      <c r="J16" s="261">
        <v>448.43819482633819</v>
      </c>
      <c r="K16" s="261">
        <v>404.78731514509218</v>
      </c>
      <c r="L16" s="261">
        <v>367.96765751040601</v>
      </c>
      <c r="M16" s="261">
        <v>419.41489432209607</v>
      </c>
      <c r="N16" s="261">
        <v>380.23220598893101</v>
      </c>
      <c r="O16" s="261">
        <v>371.75751230167742</v>
      </c>
      <c r="P16" s="261">
        <v>340.119344607551</v>
      </c>
      <c r="Q16" s="261">
        <v>327.44020792597689</v>
      </c>
      <c r="R16" s="261">
        <v>372.92765082938189</v>
      </c>
      <c r="S16" s="261">
        <v>359.07627201089792</v>
      </c>
      <c r="T16" s="261">
        <v>367.33628344707722</v>
      </c>
      <c r="U16" s="261">
        <v>340.50776175460538</v>
      </c>
      <c r="V16" s="261">
        <v>316.27701180246561</v>
      </c>
      <c r="W16" s="261">
        <v>317.83004667301452</v>
      </c>
      <c r="X16" s="261">
        <v>266.18248681552018</v>
      </c>
      <c r="Y16" s="261">
        <v>252.1224309410922</v>
      </c>
      <c r="DA16" s="70" t="s">
        <v>3196</v>
      </c>
    </row>
    <row r="17" spans="1:105" ht="12" customHeight="1" x14ac:dyDescent="0.25">
      <c r="A17" s="46" t="s">
        <v>28</v>
      </c>
      <c r="B17" s="229">
        <v>7.3349958399150141</v>
      </c>
      <c r="C17" s="229">
        <v>9.1869357198133095</v>
      </c>
      <c r="D17" s="229">
        <v>12.051327920062061</v>
      </c>
      <c r="E17" s="229">
        <v>14.01973090055721</v>
      </c>
      <c r="F17" s="229">
        <v>10.49355724222589</v>
      </c>
      <c r="G17" s="229">
        <v>14.66736920162001</v>
      </c>
      <c r="H17" s="229">
        <v>11.69550820891082</v>
      </c>
      <c r="I17" s="229">
        <v>37.216638941168497</v>
      </c>
      <c r="J17" s="229">
        <v>43.651085156947808</v>
      </c>
      <c r="K17" s="229">
        <v>53.322041006431171</v>
      </c>
      <c r="L17" s="229">
        <v>55.389069710564122</v>
      </c>
      <c r="M17" s="229">
        <v>55.57712835991434</v>
      </c>
      <c r="N17" s="229">
        <v>54.269642153464552</v>
      </c>
      <c r="O17" s="229">
        <v>32.823306130584001</v>
      </c>
      <c r="P17" s="229">
        <v>18.119926130326249</v>
      </c>
      <c r="Q17" s="229">
        <v>11.82150765652522</v>
      </c>
      <c r="R17" s="229">
        <v>26.733127954687031</v>
      </c>
      <c r="S17" s="229">
        <v>28.303454913167041</v>
      </c>
      <c r="T17" s="229">
        <v>26.979099358871832</v>
      </c>
      <c r="U17" s="229">
        <v>31.379045086190349</v>
      </c>
      <c r="V17" s="229">
        <v>9.1530367014353384</v>
      </c>
      <c r="W17" s="229">
        <v>9.0980163582490636</v>
      </c>
      <c r="X17" s="229">
        <v>8.2254883685340882E-2</v>
      </c>
      <c r="Y17" s="229">
        <v>0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1.2708113645703061</v>
      </c>
      <c r="C19" s="229">
        <v>2.5035392984153009</v>
      </c>
      <c r="D19" s="229">
        <v>1.2020892045756719</v>
      </c>
      <c r="E19" s="229">
        <v>1.150113655741875</v>
      </c>
      <c r="F19" s="229">
        <v>1.1450288738236241</v>
      </c>
      <c r="G19" s="229">
        <v>1.13232840549869</v>
      </c>
      <c r="H19" s="229">
        <v>0.95687590808764633</v>
      </c>
      <c r="I19" s="229">
        <v>1.1494556505378071</v>
      </c>
      <c r="J19" s="229">
        <v>1.130882138706691</v>
      </c>
      <c r="K19" s="229">
        <v>0</v>
      </c>
      <c r="L19" s="229">
        <v>1.148946467388825</v>
      </c>
      <c r="M19" s="229">
        <v>1.1536421822384419</v>
      </c>
      <c r="N19" s="229">
        <v>1.1490628721950531</v>
      </c>
      <c r="O19" s="229">
        <v>0</v>
      </c>
      <c r="P19" s="229">
        <v>0.97437710259140553</v>
      </c>
      <c r="Q19" s="229">
        <v>10.892581902658851</v>
      </c>
      <c r="R19" s="229">
        <v>10.601063839369569</v>
      </c>
      <c r="S19" s="229">
        <v>9.57058391428113</v>
      </c>
      <c r="T19" s="229">
        <v>9.5111964753766127</v>
      </c>
      <c r="U19" s="229">
        <v>9.0501889864472567</v>
      </c>
      <c r="V19" s="229">
        <v>8.5897496009865417</v>
      </c>
      <c r="W19" s="229">
        <v>8.4832977114050827</v>
      </c>
      <c r="X19" s="229">
        <v>7.7662170932338483</v>
      </c>
      <c r="Y19" s="229">
        <v>7.3568117443344923</v>
      </c>
      <c r="DA19" s="73" t="s">
        <v>3199</v>
      </c>
    </row>
    <row r="20" spans="1:105" ht="12" customHeight="1" x14ac:dyDescent="0.25">
      <c r="A20" s="46" t="s">
        <v>159</v>
      </c>
      <c r="B20" s="229">
        <v>233.97424793890161</v>
      </c>
      <c r="C20" s="229">
        <v>228.49637591251039</v>
      </c>
      <c r="D20" s="229">
        <v>211.8820752378565</v>
      </c>
      <c r="E20" s="229">
        <v>202.7516362084331</v>
      </c>
      <c r="F20" s="229">
        <v>205.173943637376</v>
      </c>
      <c r="G20" s="229">
        <v>211.6058617332566</v>
      </c>
      <c r="H20" s="229">
        <v>204.86379270611309</v>
      </c>
      <c r="I20" s="229">
        <v>204.17568000489149</v>
      </c>
      <c r="J20" s="229">
        <v>203.27681744382181</v>
      </c>
      <c r="K20" s="229">
        <v>198.4565288722201</v>
      </c>
      <c r="L20" s="229">
        <v>170.187232612907</v>
      </c>
      <c r="M20" s="229">
        <v>185.67424142552181</v>
      </c>
      <c r="N20" s="229">
        <v>156.3387513126859</v>
      </c>
      <c r="O20" s="229">
        <v>158.78650666148769</v>
      </c>
      <c r="P20" s="229">
        <v>164.5208830196199</v>
      </c>
      <c r="Q20" s="229">
        <v>144.47286789174569</v>
      </c>
      <c r="R20" s="229">
        <v>160.5577060052222</v>
      </c>
      <c r="S20" s="229">
        <v>144.4200863420038</v>
      </c>
      <c r="T20" s="229">
        <v>142.1477806289067</v>
      </c>
      <c r="U20" s="229">
        <v>134.7113135271828</v>
      </c>
      <c r="V20" s="229">
        <v>147.23113380862841</v>
      </c>
      <c r="W20" s="229">
        <v>142.55724965743121</v>
      </c>
      <c r="X20" s="229">
        <v>141.34175455101649</v>
      </c>
      <c r="Y20" s="229">
        <v>137.22360668795861</v>
      </c>
      <c r="DA20" s="73" t="s">
        <v>3200</v>
      </c>
    </row>
    <row r="21" spans="1:105" ht="12" customHeight="1" x14ac:dyDescent="0.25">
      <c r="A21" s="46" t="s">
        <v>32</v>
      </c>
      <c r="B21" s="229">
        <v>1.4141522213217479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3201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118.8521969716883</v>
      </c>
      <c r="I22" s="229">
        <v>0</v>
      </c>
      <c r="J22" s="229">
        <v>29.712992309269559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19.940788437693708</v>
      </c>
      <c r="R22" s="229">
        <v>21.768792057784829</v>
      </c>
      <c r="S22" s="229">
        <v>20.32781621989211</v>
      </c>
      <c r="T22" s="229">
        <v>20.324856119502211</v>
      </c>
      <c r="U22" s="229">
        <v>19.82448095950506</v>
      </c>
      <c r="V22" s="229">
        <v>19.483140600026449</v>
      </c>
      <c r="W22" s="229">
        <v>19.054451341581728</v>
      </c>
      <c r="X22" s="229">
        <v>17.26259463703936</v>
      </c>
      <c r="Y22" s="229">
        <v>18.093524760017569</v>
      </c>
      <c r="DA22" s="73" t="s">
        <v>3202</v>
      </c>
    </row>
    <row r="23" spans="1:105" ht="12" customHeight="1" x14ac:dyDescent="0.25">
      <c r="A23" s="46" t="s">
        <v>35</v>
      </c>
      <c r="B23" s="229">
        <v>195.02584877654209</v>
      </c>
      <c r="C23" s="229">
        <v>205.0678534513799</v>
      </c>
      <c r="D23" s="229">
        <v>222.82184556028969</v>
      </c>
      <c r="E23" s="229">
        <v>220.89265473772591</v>
      </c>
      <c r="F23" s="229">
        <v>228.72071923944301</v>
      </c>
      <c r="G23" s="229">
        <v>214.81985222477039</v>
      </c>
      <c r="H23" s="229">
        <v>194.03566808936901</v>
      </c>
      <c r="I23" s="229">
        <v>198.2538707488325</v>
      </c>
      <c r="J23" s="229">
        <v>170.66641777759239</v>
      </c>
      <c r="K23" s="229">
        <v>153.00874526644091</v>
      </c>
      <c r="L23" s="229">
        <v>141.24240871954601</v>
      </c>
      <c r="M23" s="229">
        <v>177.00988235442159</v>
      </c>
      <c r="N23" s="229">
        <v>168.47474965058561</v>
      </c>
      <c r="O23" s="229">
        <v>180.1476995096057</v>
      </c>
      <c r="P23" s="229">
        <v>156.50415835501349</v>
      </c>
      <c r="Q23" s="229">
        <v>140.3124620373535</v>
      </c>
      <c r="R23" s="229">
        <v>153.26696097231829</v>
      </c>
      <c r="S23" s="229">
        <v>156.45433062155379</v>
      </c>
      <c r="T23" s="229">
        <v>168.37335086441979</v>
      </c>
      <c r="U23" s="229">
        <v>145.54273319527991</v>
      </c>
      <c r="V23" s="229">
        <v>131.8199510913889</v>
      </c>
      <c r="W23" s="229">
        <v>138.63703160434741</v>
      </c>
      <c r="X23" s="229">
        <v>99.729665650545158</v>
      </c>
      <c r="Y23" s="229">
        <v>89.448487748781488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1519.0480739141101</v>
      </c>
      <c r="C27" s="261">
        <f t="shared" si="0"/>
        <v>1544.239733291502</v>
      </c>
      <c r="D27" s="261">
        <f t="shared" si="0"/>
        <v>1492.5065905131221</v>
      </c>
      <c r="E27" s="261">
        <f t="shared" si="0"/>
        <v>1509.1294222759971</v>
      </c>
      <c r="F27" s="261">
        <f t="shared" si="0"/>
        <v>1513.104803899872</v>
      </c>
      <c r="G27" s="261">
        <f t="shared" si="0"/>
        <v>1503.6571121130801</v>
      </c>
      <c r="H27" s="261">
        <f t="shared" si="0"/>
        <v>1501.705024713687</v>
      </c>
      <c r="I27" s="261">
        <f t="shared" si="0"/>
        <v>1474.693307891835</v>
      </c>
      <c r="J27" s="261">
        <f t="shared" si="0"/>
        <v>1530.9402700615969</v>
      </c>
      <c r="K27" s="261">
        <f t="shared" si="0"/>
        <v>1386.049863073983</v>
      </c>
      <c r="L27" s="261">
        <f t="shared" si="0"/>
        <v>1381.969055386191</v>
      </c>
      <c r="M27" s="261">
        <f t="shared" si="0"/>
        <v>1413.182781205443</v>
      </c>
      <c r="N27" s="261">
        <f t="shared" si="0"/>
        <v>1303.957323690488</v>
      </c>
      <c r="O27" s="261">
        <f t="shared" si="0"/>
        <v>1281.770015131965</v>
      </c>
      <c r="P27" s="261">
        <f t="shared" si="0"/>
        <v>1206.1508982189339</v>
      </c>
      <c r="Q27" s="261">
        <f t="shared" si="0"/>
        <v>1167.024831859806</v>
      </c>
      <c r="R27" s="261">
        <f t="shared" si="0"/>
        <v>1265.5368230952811</v>
      </c>
      <c r="S27" s="261">
        <f t="shared" si="0"/>
        <v>1228.89821901098</v>
      </c>
      <c r="T27" s="261">
        <f t="shared" si="0"/>
        <v>1209.5502677151201</v>
      </c>
      <c r="U27" s="261">
        <f t="shared" si="0"/>
        <v>1102.062167614582</v>
      </c>
      <c r="V27" s="261">
        <f t="shared" si="0"/>
        <v>1060.202327278203</v>
      </c>
      <c r="W27" s="261">
        <f t="shared" si="0"/>
        <v>1087.0992994367709</v>
      </c>
      <c r="X27" s="261">
        <f t="shared" si="0"/>
        <v>1016.466564884357</v>
      </c>
      <c r="Y27" s="261">
        <f t="shared" si="0"/>
        <v>992.06956579543612</v>
      </c>
      <c r="DA27" s="70"/>
    </row>
    <row r="28" spans="1:105" ht="12" customHeight="1" x14ac:dyDescent="0.25">
      <c r="A28" s="60" t="s">
        <v>3070</v>
      </c>
      <c r="B28" s="262">
        <v>1519.0480739141101</v>
      </c>
      <c r="C28" s="262">
        <v>1544.239733291502</v>
      </c>
      <c r="D28" s="262">
        <v>1492.5065905131221</v>
      </c>
      <c r="E28" s="262">
        <v>1509.1294222759971</v>
      </c>
      <c r="F28" s="262">
        <v>1513.104803899872</v>
      </c>
      <c r="G28" s="262">
        <v>1503.6571121130801</v>
      </c>
      <c r="H28" s="262">
        <v>1501.705024713687</v>
      </c>
      <c r="I28" s="262">
        <v>1474.693307891835</v>
      </c>
      <c r="J28" s="262">
        <v>1530.9402700615969</v>
      </c>
      <c r="K28" s="262">
        <v>1386.049863073983</v>
      </c>
      <c r="L28" s="262">
        <v>1381.969055386191</v>
      </c>
      <c r="M28" s="262">
        <v>1413.182781205443</v>
      </c>
      <c r="N28" s="262">
        <v>1303.957323690488</v>
      </c>
      <c r="O28" s="262">
        <v>1281.770015131965</v>
      </c>
      <c r="P28" s="262">
        <v>1206.1508982189339</v>
      </c>
      <c r="Q28" s="262">
        <v>1167.024831859806</v>
      </c>
      <c r="R28" s="262">
        <v>1265.5368230952811</v>
      </c>
      <c r="S28" s="262">
        <v>1228.89821901098</v>
      </c>
      <c r="T28" s="262">
        <v>1209.5502677151201</v>
      </c>
      <c r="U28" s="262">
        <v>1102.062167614582</v>
      </c>
      <c r="V28" s="262">
        <v>1060.202327278203</v>
      </c>
      <c r="W28" s="262">
        <v>1087.0992994367709</v>
      </c>
      <c r="X28" s="262">
        <v>1016.466564884357</v>
      </c>
      <c r="Y28" s="262">
        <v>992.06956579543612</v>
      </c>
      <c r="DA28" s="72" t="s">
        <v>3207</v>
      </c>
    </row>
    <row r="29" spans="1:105" ht="12" customHeight="1" x14ac:dyDescent="0.25">
      <c r="A29" s="59" t="s">
        <v>28</v>
      </c>
      <c r="B29" s="230">
        <v>14.285960788347429</v>
      </c>
      <c r="C29" s="230">
        <v>17.841310487026419</v>
      </c>
      <c r="D29" s="230">
        <v>22.733781769798739</v>
      </c>
      <c r="E29" s="230">
        <v>25.851069863796649</v>
      </c>
      <c r="F29" s="230">
        <v>18.236936498942761</v>
      </c>
      <c r="G29" s="230">
        <v>22.206691872738329</v>
      </c>
      <c r="H29" s="230">
        <v>23.832745144194501</v>
      </c>
      <c r="I29" s="230">
        <v>51.443457653238497</v>
      </c>
      <c r="J29" s="230">
        <v>65.341322065783814</v>
      </c>
      <c r="K29" s="230">
        <v>72.612600643417295</v>
      </c>
      <c r="L29" s="230">
        <v>79.3259449482197</v>
      </c>
      <c r="M29" s="230">
        <v>75.748014692917096</v>
      </c>
      <c r="N29" s="230">
        <v>80.048963471463722</v>
      </c>
      <c r="O29" s="230">
        <v>53.774020948746653</v>
      </c>
      <c r="P29" s="230">
        <v>39.724059114731837</v>
      </c>
      <c r="Q29" s="230">
        <v>36.804373101994308</v>
      </c>
      <c r="R29" s="230">
        <v>54.982005566148928</v>
      </c>
      <c r="S29" s="230">
        <v>57.248791626615272</v>
      </c>
      <c r="T29" s="230">
        <v>46.419335008296308</v>
      </c>
      <c r="U29" s="230">
        <v>45.227874770278603</v>
      </c>
      <c r="V29" s="230">
        <v>21.655702152230099</v>
      </c>
      <c r="W29" s="230">
        <v>16.86439952950558</v>
      </c>
      <c r="X29" s="230">
        <v>3.0203439163171288</v>
      </c>
      <c r="Y29" s="230">
        <v>0</v>
      </c>
      <c r="DA29" s="71" t="s">
        <v>3208</v>
      </c>
    </row>
    <row r="30" spans="1:105" ht="12" customHeight="1" x14ac:dyDescent="0.25">
      <c r="A30" s="59" t="s">
        <v>31</v>
      </c>
      <c r="B30" s="230">
        <v>1.204590236162502</v>
      </c>
      <c r="C30" s="230">
        <v>2.4479185345269978</v>
      </c>
      <c r="D30" s="230">
        <v>1.274135685769215</v>
      </c>
      <c r="E30" s="230">
        <v>1.326733900269889</v>
      </c>
      <c r="F30" s="230">
        <v>1.33187959772055</v>
      </c>
      <c r="G30" s="230">
        <v>1.3447322173147549</v>
      </c>
      <c r="H30" s="230">
        <v>1.5222866308929759</v>
      </c>
      <c r="I30" s="230">
        <v>1.327399788339332</v>
      </c>
      <c r="J30" s="230">
        <v>1.3461958103420859</v>
      </c>
      <c r="K30" s="230">
        <v>0</v>
      </c>
      <c r="L30" s="230">
        <v>1.327915071486655</v>
      </c>
      <c r="M30" s="230">
        <v>1.323163102103557</v>
      </c>
      <c r="N30" s="230">
        <v>1.3277972721594331</v>
      </c>
      <c r="O30" s="230">
        <v>0</v>
      </c>
      <c r="P30" s="230">
        <v>1.5045757725497451</v>
      </c>
      <c r="Q30" s="230">
        <v>24.694675357093889</v>
      </c>
      <c r="R30" s="230">
        <v>23.073020957918111</v>
      </c>
      <c r="S30" s="230">
        <v>20.66139902680785</v>
      </c>
      <c r="T30" s="230">
        <v>19.042021940038161</v>
      </c>
      <c r="U30" s="230">
        <v>17.027821824106759</v>
      </c>
      <c r="V30" s="230">
        <v>16.140681622296409</v>
      </c>
      <c r="W30" s="230">
        <v>16.09620603041876</v>
      </c>
      <c r="X30" s="230">
        <v>16.71368747746104</v>
      </c>
      <c r="Y30" s="230">
        <v>15.769963727114529</v>
      </c>
      <c r="DA30" s="71" t="s">
        <v>3209</v>
      </c>
    </row>
    <row r="31" spans="1:105" ht="12" customHeight="1" x14ac:dyDescent="0.25">
      <c r="A31" s="59" t="s">
        <v>159</v>
      </c>
      <c r="B31" s="230">
        <v>1019.478910603642</v>
      </c>
      <c r="C31" s="230">
        <v>1001.968403923642</v>
      </c>
      <c r="D31" s="230">
        <v>929.53209724490193</v>
      </c>
      <c r="E31" s="230">
        <v>889.67381579144637</v>
      </c>
      <c r="F31" s="230">
        <v>900.36079283789741</v>
      </c>
      <c r="G31" s="230">
        <v>929.12261029548449</v>
      </c>
      <c r="H31" s="230">
        <v>903.89991164398339</v>
      </c>
      <c r="I31" s="230">
        <v>901.48584760444623</v>
      </c>
      <c r="J31" s="230">
        <v>897.82400738190415</v>
      </c>
      <c r="K31" s="230">
        <v>876.32247924835815</v>
      </c>
      <c r="L31" s="230">
        <v>752.8512112707507</v>
      </c>
      <c r="M31" s="230">
        <v>821.3316403823419</v>
      </c>
      <c r="N31" s="230">
        <v>694.5741429942218</v>
      </c>
      <c r="O31" s="230">
        <v>704.55412381950271</v>
      </c>
      <c r="P31" s="230">
        <v>727.65644646366923</v>
      </c>
      <c r="Q31" s="230">
        <v>677.06276052269675</v>
      </c>
      <c r="R31" s="230">
        <v>754.86094035799943</v>
      </c>
      <c r="S31" s="230">
        <v>684.69082209782141</v>
      </c>
      <c r="T31" s="230">
        <v>670.19053304987767</v>
      </c>
      <c r="U31" s="230">
        <v>639.86921579460568</v>
      </c>
      <c r="V31" s="230">
        <v>701.44705613822032</v>
      </c>
      <c r="W31" s="230">
        <v>679.45966065085429</v>
      </c>
      <c r="X31" s="230">
        <v>673.10711298780177</v>
      </c>
      <c r="Y31" s="230">
        <v>687.70516051453421</v>
      </c>
      <c r="DA31" s="71" t="s">
        <v>3210</v>
      </c>
    </row>
    <row r="32" spans="1:105" ht="12" customHeight="1" x14ac:dyDescent="0.25">
      <c r="A32" s="59" t="s">
        <v>32</v>
      </c>
      <c r="B32" s="230">
        <v>1.3404616969471941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3211</v>
      </c>
    </row>
    <row r="33" spans="1:105" ht="12" customHeight="1" x14ac:dyDescent="0.25">
      <c r="A33" s="59" t="s">
        <v>35</v>
      </c>
      <c r="B33" s="230">
        <v>482.73815058901022</v>
      </c>
      <c r="C33" s="230">
        <v>521.98210034630677</v>
      </c>
      <c r="D33" s="230">
        <v>538.9665758126522</v>
      </c>
      <c r="E33" s="230">
        <v>592.27780272048403</v>
      </c>
      <c r="F33" s="230">
        <v>593.17519496531088</v>
      </c>
      <c r="G33" s="230">
        <v>550.98307772754208</v>
      </c>
      <c r="H33" s="230">
        <v>572.45008129461621</v>
      </c>
      <c r="I33" s="230">
        <v>520.43660284581108</v>
      </c>
      <c r="J33" s="230">
        <v>566.42874480356727</v>
      </c>
      <c r="K33" s="230">
        <v>437.11478318220742</v>
      </c>
      <c r="L33" s="230">
        <v>548.46398409573362</v>
      </c>
      <c r="M33" s="230">
        <v>514.77996302808094</v>
      </c>
      <c r="N33" s="230">
        <v>528.00641995264323</v>
      </c>
      <c r="O33" s="230">
        <v>523.44187036371602</v>
      </c>
      <c r="P33" s="230">
        <v>437.26581686798312</v>
      </c>
      <c r="Q33" s="230">
        <v>428.46302287802149</v>
      </c>
      <c r="R33" s="230">
        <v>432.62085621321421</v>
      </c>
      <c r="S33" s="230">
        <v>466.29720625973562</v>
      </c>
      <c r="T33" s="230">
        <v>473.89837771690748</v>
      </c>
      <c r="U33" s="230">
        <v>399.93725522559117</v>
      </c>
      <c r="V33" s="230">
        <v>320.95888736545601</v>
      </c>
      <c r="W33" s="230">
        <v>374.67903322599261</v>
      </c>
      <c r="X33" s="230">
        <v>323.62542050277722</v>
      </c>
      <c r="Y33" s="230">
        <v>288.59444155378742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43.870249824245164</v>
      </c>
      <c r="C35" s="261">
        <f t="shared" si="1"/>
        <v>44.36477021789603</v>
      </c>
      <c r="D35" s="261">
        <f t="shared" si="1"/>
        <v>43.237516543162052</v>
      </c>
      <c r="E35" s="261">
        <f t="shared" si="1"/>
        <v>40.942215756904275</v>
      </c>
      <c r="F35" s="261">
        <f t="shared" si="1"/>
        <v>43.752276871718749</v>
      </c>
      <c r="G35" s="261">
        <f t="shared" si="1"/>
        <v>44.13269368995384</v>
      </c>
      <c r="H35" s="261">
        <f t="shared" si="1"/>
        <v>59.38846999435755</v>
      </c>
      <c r="I35" s="261">
        <f t="shared" si="1"/>
        <v>45.360267172912238</v>
      </c>
      <c r="J35" s="261">
        <f t="shared" si="1"/>
        <v>54.908561397068169</v>
      </c>
      <c r="K35" s="261">
        <f t="shared" si="1"/>
        <v>40.172902827125256</v>
      </c>
      <c r="L35" s="261">
        <f t="shared" si="1"/>
        <v>42.967450274985381</v>
      </c>
      <c r="M35" s="261">
        <f t="shared" si="1"/>
        <v>50.294230285607483</v>
      </c>
      <c r="N35" s="261">
        <f t="shared" si="1"/>
        <v>49.048132278515247</v>
      </c>
      <c r="O35" s="261">
        <f t="shared" si="1"/>
        <v>45.228672570085067</v>
      </c>
      <c r="P35" s="261">
        <f t="shared" si="1"/>
        <v>38.77001833323164</v>
      </c>
      <c r="Q35" s="261">
        <f t="shared" si="1"/>
        <v>42.011156724323214</v>
      </c>
      <c r="R35" s="261">
        <f t="shared" si="1"/>
        <v>49.347632745860466</v>
      </c>
      <c r="S35" s="261">
        <f t="shared" si="1"/>
        <v>48.088989203795578</v>
      </c>
      <c r="T35" s="261">
        <f t="shared" si="1"/>
        <v>47.998736517118388</v>
      </c>
      <c r="U35" s="261">
        <f t="shared" si="1"/>
        <v>43.208617445961025</v>
      </c>
      <c r="V35" s="261">
        <f t="shared" si="1"/>
        <v>35.935871869763474</v>
      </c>
      <c r="W35" s="261">
        <f t="shared" si="1"/>
        <v>38.150279712160525</v>
      </c>
      <c r="X35" s="261">
        <f t="shared" si="1"/>
        <v>28.938962433497856</v>
      </c>
      <c r="Y35" s="261">
        <f t="shared" si="1"/>
        <v>25.600878704904048</v>
      </c>
      <c r="DA35" s="70"/>
    </row>
    <row r="36" spans="1:105" ht="12" customHeight="1" x14ac:dyDescent="0.25">
      <c r="A36" s="60" t="s">
        <v>3080</v>
      </c>
      <c r="B36" s="262">
        <v>21.152743690555699</v>
      </c>
      <c r="C36" s="262">
        <v>21.735277021253161</v>
      </c>
      <c r="D36" s="262">
        <v>22.054932304891331</v>
      </c>
      <c r="E36" s="262">
        <v>21.74898409883868</v>
      </c>
      <c r="F36" s="262">
        <v>23.332150216144001</v>
      </c>
      <c r="G36" s="262">
        <v>23.76285964631143</v>
      </c>
      <c r="H36" s="262">
        <v>25.516523020377338</v>
      </c>
      <c r="I36" s="262">
        <v>24.108036751736329</v>
      </c>
      <c r="J36" s="262">
        <v>27.233141690839169</v>
      </c>
      <c r="K36" s="262">
        <v>21.780328204065459</v>
      </c>
      <c r="L36" s="262">
        <v>22.845197342311291</v>
      </c>
      <c r="M36" s="262">
        <v>26.64475029072473</v>
      </c>
      <c r="N36" s="262">
        <v>26.075890896301718</v>
      </c>
      <c r="O36" s="262">
        <v>23.548139183058321</v>
      </c>
      <c r="P36" s="262">
        <v>23.365667666993101</v>
      </c>
      <c r="Q36" s="262">
        <v>24.808089074764041</v>
      </c>
      <c r="R36" s="262">
        <v>27.89820271149781</v>
      </c>
      <c r="S36" s="262">
        <v>27.276515570422919</v>
      </c>
      <c r="T36" s="262">
        <v>25.836999466056842</v>
      </c>
      <c r="U36" s="262">
        <v>22.348044991619009</v>
      </c>
      <c r="V36" s="262">
        <v>18.545608303960719</v>
      </c>
      <c r="W36" s="262">
        <v>20.316850674342842</v>
      </c>
      <c r="X36" s="262">
        <v>17.158213965253879</v>
      </c>
      <c r="Y36" s="262">
        <v>14.97030016361283</v>
      </c>
      <c r="DA36" s="72" t="s">
        <v>3214</v>
      </c>
    </row>
    <row r="37" spans="1:105" ht="12" customHeight="1" x14ac:dyDescent="0.25">
      <c r="A37" s="59" t="s">
        <v>28</v>
      </c>
      <c r="B37" s="230">
        <v>0.95546242394098579</v>
      </c>
      <c r="C37" s="230">
        <v>1.213505563759677</v>
      </c>
      <c r="D37" s="230">
        <v>1.389620474495207</v>
      </c>
      <c r="E37" s="230">
        <v>1.841627248146352</v>
      </c>
      <c r="F37" s="230">
        <v>1.4525981645648309</v>
      </c>
      <c r="G37" s="230">
        <v>2.2665813804929509</v>
      </c>
      <c r="H37" s="230">
        <v>2.263990418122761</v>
      </c>
      <c r="I37" s="230">
        <v>5.7908492614060529</v>
      </c>
      <c r="J37" s="230">
        <v>7.4745445680012912</v>
      </c>
      <c r="K37" s="230">
        <v>8.8603749949940287</v>
      </c>
      <c r="L37" s="230">
        <v>9.2163104067166515</v>
      </c>
      <c r="M37" s="230">
        <v>8.9209515155559167</v>
      </c>
      <c r="N37" s="230">
        <v>8.6888986542334994</v>
      </c>
      <c r="O37" s="230">
        <v>4.8995726339729151</v>
      </c>
      <c r="P37" s="230">
        <v>3.1327318979316021</v>
      </c>
      <c r="Q37" s="230">
        <v>2.1973308514553311</v>
      </c>
      <c r="R37" s="230">
        <v>4.83854932059762</v>
      </c>
      <c r="S37" s="230">
        <v>5.1591708522933297</v>
      </c>
      <c r="T37" s="230">
        <v>4.411859236287623</v>
      </c>
      <c r="U37" s="230">
        <v>4.7810990354416427</v>
      </c>
      <c r="V37" s="230">
        <v>1.276882307505333</v>
      </c>
      <c r="W37" s="230">
        <v>1.4352301386109549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0.17466558424356279</v>
      </c>
      <c r="C38" s="230">
        <v>0.35494818750641471</v>
      </c>
      <c r="D38" s="230">
        <v>0.1847496744365362</v>
      </c>
      <c r="E38" s="230">
        <v>0.1923764155391339</v>
      </c>
      <c r="F38" s="230">
        <v>0.19312254166947959</v>
      </c>
      <c r="G38" s="230">
        <v>0.19498617151063949</v>
      </c>
      <c r="H38" s="230">
        <v>0.22073156147948139</v>
      </c>
      <c r="I38" s="230">
        <v>0.1924729693092031</v>
      </c>
      <c r="J38" s="230">
        <v>0.1951983924996025</v>
      </c>
      <c r="K38" s="230">
        <v>0</v>
      </c>
      <c r="L38" s="230">
        <v>0.19254768536556499</v>
      </c>
      <c r="M38" s="230">
        <v>0.1918586498050158</v>
      </c>
      <c r="N38" s="230">
        <v>0.19253060446311779</v>
      </c>
      <c r="O38" s="230">
        <v>0</v>
      </c>
      <c r="P38" s="230">
        <v>0.218163487019713</v>
      </c>
      <c r="Q38" s="230">
        <v>1.775356474690265</v>
      </c>
      <c r="R38" s="230">
        <v>1.5449078157746261</v>
      </c>
      <c r="S38" s="230">
        <v>1.423083364323656</v>
      </c>
      <c r="T38" s="230">
        <v>1.278839851590204</v>
      </c>
      <c r="U38" s="230">
        <v>1.1440596716910409</v>
      </c>
      <c r="V38" s="230">
        <v>1.076624831613781</v>
      </c>
      <c r="W38" s="230">
        <v>1.1494337642311201</v>
      </c>
      <c r="X38" s="230">
        <v>1.345652369019535</v>
      </c>
      <c r="Y38" s="230">
        <v>1.235885932292399</v>
      </c>
      <c r="DA38" s="71" t="s">
        <v>3216</v>
      </c>
    </row>
    <row r="39" spans="1:105" ht="12" customHeight="1" x14ac:dyDescent="0.25">
      <c r="A39" s="59" t="s">
        <v>159</v>
      </c>
      <c r="B39" s="230">
        <v>0.76931278104148937</v>
      </c>
      <c r="C39" s="230">
        <v>0.19580291146351719</v>
      </c>
      <c r="D39" s="230">
        <v>0.20378072838243161</v>
      </c>
      <c r="E39" s="230">
        <v>0.21187883443974601</v>
      </c>
      <c r="F39" s="230">
        <v>0.2123731138254373</v>
      </c>
      <c r="G39" s="230">
        <v>0.21425760367642371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0.23956880117843629</v>
      </c>
      <c r="Q39" s="230">
        <v>0.24677098464662639</v>
      </c>
      <c r="R39" s="230">
        <v>0.2123372202546257</v>
      </c>
      <c r="S39" s="230">
        <v>6.5255646981414468E-3</v>
      </c>
      <c r="T39" s="230">
        <v>4.0863998571852821E-3</v>
      </c>
      <c r="U39" s="230">
        <v>4.3379630331119136E-3</v>
      </c>
      <c r="V39" s="230">
        <v>4.5012858938613141E-2</v>
      </c>
      <c r="W39" s="230">
        <v>5.1935221889045681E-2</v>
      </c>
      <c r="X39" s="230">
        <v>3.084957571780618E-2</v>
      </c>
      <c r="Y39" s="230">
        <v>1.5457644457049729E-2</v>
      </c>
      <c r="DA39" s="71" t="s">
        <v>3217</v>
      </c>
    </row>
    <row r="40" spans="1:105" ht="12" customHeight="1" x14ac:dyDescent="0.25">
      <c r="A40" s="59" t="s">
        <v>32</v>
      </c>
      <c r="B40" s="230">
        <v>0.19436694605734309</v>
      </c>
      <c r="C40" s="230">
        <v>0</v>
      </c>
      <c r="D40" s="230">
        <v>0</v>
      </c>
      <c r="E40" s="230">
        <v>0</v>
      </c>
      <c r="F40" s="230">
        <v>0</v>
      </c>
      <c r="G40" s="230">
        <v>0</v>
      </c>
      <c r="H40" s="230">
        <v>0</v>
      </c>
      <c r="I40" s="230">
        <v>0</v>
      </c>
      <c r="J40" s="230">
        <v>0</v>
      </c>
      <c r="K40" s="230">
        <v>0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3218</v>
      </c>
    </row>
    <row r="41" spans="1:105" ht="12" customHeight="1" x14ac:dyDescent="0.25">
      <c r="A41" s="59" t="s">
        <v>35</v>
      </c>
      <c r="B41" s="230">
        <v>19.058935955272322</v>
      </c>
      <c r="C41" s="230">
        <v>19.97102035852355</v>
      </c>
      <c r="D41" s="230">
        <v>20.276781427577159</v>
      </c>
      <c r="E41" s="230">
        <v>19.503101600713439</v>
      </c>
      <c r="F41" s="230">
        <v>21.474056396084251</v>
      </c>
      <c r="G41" s="230">
        <v>21.087034490631421</v>
      </c>
      <c r="H41" s="230">
        <v>23.0318010407751</v>
      </c>
      <c r="I41" s="230">
        <v>18.124714521021069</v>
      </c>
      <c r="J41" s="230">
        <v>19.563398730338271</v>
      </c>
      <c r="K41" s="230">
        <v>12.919953209071419</v>
      </c>
      <c r="L41" s="230">
        <v>13.43633925022907</v>
      </c>
      <c r="M41" s="230">
        <v>17.5319401253638</v>
      </c>
      <c r="N41" s="230">
        <v>17.194461637605109</v>
      </c>
      <c r="O41" s="230">
        <v>18.648566549085398</v>
      </c>
      <c r="P41" s="230">
        <v>19.77520348086335</v>
      </c>
      <c r="Q41" s="230">
        <v>20.588630763971821</v>
      </c>
      <c r="R41" s="230">
        <v>21.302408354870931</v>
      </c>
      <c r="S41" s="230">
        <v>20.687735789107791</v>
      </c>
      <c r="T41" s="230">
        <v>20.142213978321831</v>
      </c>
      <c r="U41" s="230">
        <v>16.418548321453219</v>
      </c>
      <c r="V41" s="230">
        <v>16.14708830590299</v>
      </c>
      <c r="W41" s="230">
        <v>17.680251549611722</v>
      </c>
      <c r="X41" s="230">
        <v>15.78171202051654</v>
      </c>
      <c r="Y41" s="230">
        <v>13.71895658686338</v>
      </c>
      <c r="DA41" s="71" t="s">
        <v>3219</v>
      </c>
    </row>
    <row r="42" spans="1:105" ht="12" customHeight="1" x14ac:dyDescent="0.25">
      <c r="A42" s="60" t="s">
        <v>3087</v>
      </c>
      <c r="B42" s="262">
        <v>22.717506133689469</v>
      </c>
      <c r="C42" s="262">
        <v>22.629493196642869</v>
      </c>
      <c r="D42" s="262">
        <v>21.182584238270721</v>
      </c>
      <c r="E42" s="262">
        <v>19.193231658065599</v>
      </c>
      <c r="F42" s="262">
        <v>20.420126655574752</v>
      </c>
      <c r="G42" s="262">
        <v>20.36983404364241</v>
      </c>
      <c r="H42" s="262">
        <v>33.871946973980208</v>
      </c>
      <c r="I42" s="262">
        <v>21.252230421175909</v>
      </c>
      <c r="J42" s="262">
        <v>27.675419706229</v>
      </c>
      <c r="K42" s="262">
        <v>18.392574623059801</v>
      </c>
      <c r="L42" s="262">
        <v>20.12225293267409</v>
      </c>
      <c r="M42" s="262">
        <v>23.64947999488275</v>
      </c>
      <c r="N42" s="262">
        <v>22.972241382213529</v>
      </c>
      <c r="O42" s="262">
        <v>21.680533387026749</v>
      </c>
      <c r="P42" s="262">
        <v>15.404350666238541</v>
      </c>
      <c r="Q42" s="262">
        <v>17.20306764955917</v>
      </c>
      <c r="R42" s="262">
        <v>21.44943003436266</v>
      </c>
      <c r="S42" s="262">
        <v>20.812473633372662</v>
      </c>
      <c r="T42" s="262">
        <v>22.16173705106155</v>
      </c>
      <c r="U42" s="262">
        <v>20.860572454342019</v>
      </c>
      <c r="V42" s="262">
        <v>17.390263565802758</v>
      </c>
      <c r="W42" s="262">
        <v>17.83342903781768</v>
      </c>
      <c r="X42" s="262">
        <v>11.78074846824398</v>
      </c>
      <c r="Y42" s="262">
        <v>10.63057854129122</v>
      </c>
      <c r="DA42" s="72" t="s">
        <v>3220</v>
      </c>
    </row>
    <row r="43" spans="1:105" ht="12" customHeight="1" x14ac:dyDescent="0.25">
      <c r="A43" s="64" t="s">
        <v>28</v>
      </c>
      <c r="B43" s="229">
        <v>1.026142225042908</v>
      </c>
      <c r="C43" s="229">
        <v>1.2634306833235189</v>
      </c>
      <c r="D43" s="229">
        <v>1.334656228062518</v>
      </c>
      <c r="E43" s="229">
        <v>1.625215147560211</v>
      </c>
      <c r="F43" s="229">
        <v>1.2713032543200991</v>
      </c>
      <c r="G43" s="229">
        <v>1.9429432001976239</v>
      </c>
      <c r="H43" s="229">
        <v>1.4487250412316841</v>
      </c>
      <c r="I43" s="229">
        <v>5.1048728731025372</v>
      </c>
      <c r="J43" s="229">
        <v>6.3921365167721271</v>
      </c>
      <c r="K43" s="229">
        <v>7.482215454095047</v>
      </c>
      <c r="L43" s="229">
        <v>8.1178081472079899</v>
      </c>
      <c r="M43" s="229">
        <v>7.9181025192756671</v>
      </c>
      <c r="N43" s="229">
        <v>7.6547136212688924</v>
      </c>
      <c r="O43" s="229">
        <v>4.5109869296779133</v>
      </c>
      <c r="P43" s="229">
        <v>2.0653251337311178</v>
      </c>
      <c r="Q43" s="229">
        <v>1.5230992135732551</v>
      </c>
      <c r="R43" s="229">
        <v>3.7189341030805232</v>
      </c>
      <c r="S43" s="229">
        <v>3.9364656245118899</v>
      </c>
      <c r="T43" s="229">
        <v>3.7840106591828011</v>
      </c>
      <c r="U43" s="229">
        <v>4.4625333240159621</v>
      </c>
      <c r="V43" s="229">
        <v>1.1973357522754231</v>
      </c>
      <c r="W43" s="229">
        <v>1.2594866755085321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0.18758637363762959</v>
      </c>
      <c r="C45" s="229">
        <v>0.36955119488392041</v>
      </c>
      <c r="D45" s="229">
        <v>0.17744219241503151</v>
      </c>
      <c r="E45" s="229">
        <v>0.16977000361079139</v>
      </c>
      <c r="F45" s="229">
        <v>0.16901943131707761</v>
      </c>
      <c r="G45" s="229">
        <v>0.1671446961179795</v>
      </c>
      <c r="H45" s="229">
        <v>0.1412458895345714</v>
      </c>
      <c r="I45" s="229">
        <v>0.16967287447462909</v>
      </c>
      <c r="J45" s="229">
        <v>0.16693121050525411</v>
      </c>
      <c r="K45" s="229">
        <v>0</v>
      </c>
      <c r="L45" s="229">
        <v>0.1695977131854734</v>
      </c>
      <c r="M45" s="229">
        <v>0.17029085470500471</v>
      </c>
      <c r="N45" s="229">
        <v>0.16961489587370149</v>
      </c>
      <c r="O45" s="229">
        <v>0</v>
      </c>
      <c r="P45" s="229">
        <v>0.14382926713317909</v>
      </c>
      <c r="Q45" s="229">
        <v>1.230603961448042</v>
      </c>
      <c r="R45" s="229">
        <v>1.1874241599112749</v>
      </c>
      <c r="S45" s="229">
        <v>1.0858176449001811</v>
      </c>
      <c r="T45" s="229">
        <v>1.096849054023084</v>
      </c>
      <c r="U45" s="229">
        <v>1.0678307166905261</v>
      </c>
      <c r="V45" s="229">
        <v>1.009553813301078</v>
      </c>
      <c r="W45" s="229">
        <v>1.008685974104349</v>
      </c>
      <c r="X45" s="229">
        <v>0.92389745406618873</v>
      </c>
      <c r="Y45" s="229">
        <v>0.87761650252312551</v>
      </c>
      <c r="DA45" s="73" t="s">
        <v>3223</v>
      </c>
    </row>
    <row r="46" spans="1:105" ht="12" customHeight="1" x14ac:dyDescent="0.25">
      <c r="A46" s="64" t="s">
        <v>159</v>
      </c>
      <c r="B46" s="229">
        <v>0.82622226590108172</v>
      </c>
      <c r="C46" s="229">
        <v>0.20385848537904019</v>
      </c>
      <c r="D46" s="229">
        <v>0.19572050303413049</v>
      </c>
      <c r="E46" s="229">
        <v>0.18698066697561841</v>
      </c>
      <c r="F46" s="229">
        <v>0.1858673908053953</v>
      </c>
      <c r="G46" s="229">
        <v>0.183664419789422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0.1579412099255422</v>
      </c>
      <c r="Q46" s="229">
        <v>0.17105147929772979</v>
      </c>
      <c r="R46" s="229">
        <v>0.163203488780541</v>
      </c>
      <c r="S46" s="229">
        <v>4.9790289661261278E-3</v>
      </c>
      <c r="T46" s="229">
        <v>3.5048671748384198E-3</v>
      </c>
      <c r="U46" s="229">
        <v>4.0489235738709363E-3</v>
      </c>
      <c r="V46" s="229">
        <v>4.2208671075275893E-2</v>
      </c>
      <c r="W46" s="229">
        <v>4.5575770880995327E-2</v>
      </c>
      <c r="X46" s="229">
        <v>2.1180689099867721E-2</v>
      </c>
      <c r="Y46" s="229">
        <v>1.097664720600801E-2</v>
      </c>
      <c r="DA46" s="73" t="s">
        <v>3224</v>
      </c>
    </row>
    <row r="47" spans="1:105" ht="12" customHeight="1" x14ac:dyDescent="0.25">
      <c r="A47" s="64" t="s">
        <v>32</v>
      </c>
      <c r="B47" s="229">
        <v>0.20874513272789461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3225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17.54395125064277</v>
      </c>
      <c r="I48" s="229">
        <v>0</v>
      </c>
      <c r="J48" s="229">
        <v>4.3859794085987609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7.1224258334880233E-3</v>
      </c>
      <c r="R48" s="229">
        <v>6.7267355094051372E-3</v>
      </c>
      <c r="S48" s="229">
        <v>3.9569032408272428E-4</v>
      </c>
      <c r="T48" s="229">
        <v>1.5827612963301521E-3</v>
      </c>
      <c r="U48" s="229">
        <v>1.58276129633987E-3</v>
      </c>
      <c r="V48" s="229">
        <v>0</v>
      </c>
      <c r="W48" s="229">
        <v>4.3701125384944407E-3</v>
      </c>
      <c r="X48" s="229">
        <v>2.6893000236898518E-4</v>
      </c>
      <c r="Y48" s="229">
        <v>0</v>
      </c>
      <c r="DA48" s="73" t="s">
        <v>3226</v>
      </c>
    </row>
    <row r="49" spans="1:105" ht="12" customHeight="1" x14ac:dyDescent="0.25">
      <c r="A49" s="64" t="s">
        <v>35</v>
      </c>
      <c r="B49" s="229">
        <v>20.468810136379961</v>
      </c>
      <c r="C49" s="229">
        <v>20.79265283305639</v>
      </c>
      <c r="D49" s="229">
        <v>19.47476531475904</v>
      </c>
      <c r="E49" s="229">
        <v>17.21126583991898</v>
      </c>
      <c r="F49" s="229">
        <v>18.793936579132179</v>
      </c>
      <c r="G49" s="229">
        <v>18.076081727537389</v>
      </c>
      <c r="H49" s="229">
        <v>14.73802479257118</v>
      </c>
      <c r="I49" s="229">
        <v>15.977684673598739</v>
      </c>
      <c r="J49" s="229">
        <v>16.730372570352859</v>
      </c>
      <c r="K49" s="229">
        <v>10.910359168964749</v>
      </c>
      <c r="L49" s="229">
        <v>11.834847072280629</v>
      </c>
      <c r="M49" s="229">
        <v>15.56108662090208</v>
      </c>
      <c r="N49" s="229">
        <v>15.147912865070939</v>
      </c>
      <c r="O49" s="229">
        <v>17.169546457348829</v>
      </c>
      <c r="P49" s="229">
        <v>13.0372550554487</v>
      </c>
      <c r="Q49" s="229">
        <v>14.271190569406651</v>
      </c>
      <c r="R49" s="229">
        <v>16.373141547080909</v>
      </c>
      <c r="S49" s="229">
        <v>15.784815644670379</v>
      </c>
      <c r="T49" s="229">
        <v>17.27578970938449</v>
      </c>
      <c r="U49" s="229">
        <v>15.324576728765321</v>
      </c>
      <c r="V49" s="229">
        <v>15.141165329150979</v>
      </c>
      <c r="W49" s="229">
        <v>15.51531050478531</v>
      </c>
      <c r="X49" s="229">
        <v>10.83540139507555</v>
      </c>
      <c r="Y49" s="229">
        <v>9.741985391562082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9.6408924762657886</v>
      </c>
      <c r="C54" s="261">
        <f t="shared" si="2"/>
        <v>9.8887919684899952</v>
      </c>
      <c r="D54" s="261">
        <f t="shared" si="2"/>
        <v>9.8818269566329437</v>
      </c>
      <c r="E54" s="261">
        <f t="shared" si="2"/>
        <v>9.5357751751558819</v>
      </c>
      <c r="F54" s="261">
        <f t="shared" si="2"/>
        <v>10.883450867657519</v>
      </c>
      <c r="G54" s="261">
        <f t="shared" si="2"/>
        <v>10.952679328977842</v>
      </c>
      <c r="H54" s="261">
        <f t="shared" si="2"/>
        <v>13.758953101064108</v>
      </c>
      <c r="I54" s="261">
        <f t="shared" si="2"/>
        <v>11.831231886683199</v>
      </c>
      <c r="J54" s="261">
        <f t="shared" si="2"/>
        <v>13.315911478642564</v>
      </c>
      <c r="K54" s="261">
        <f t="shared" si="2"/>
        <v>10.172859861518646</v>
      </c>
      <c r="L54" s="261">
        <f t="shared" si="2"/>
        <v>9.6182009598726239</v>
      </c>
      <c r="M54" s="261">
        <f t="shared" si="2"/>
        <v>10.631626514322742</v>
      </c>
      <c r="N54" s="261">
        <f t="shared" si="2"/>
        <v>10.314491881558784</v>
      </c>
      <c r="O54" s="261">
        <f t="shared" si="2"/>
        <v>9.9084401021838246</v>
      </c>
      <c r="P54" s="261">
        <f t="shared" si="2"/>
        <v>9.6381836838021293</v>
      </c>
      <c r="Q54" s="261">
        <f t="shared" si="2"/>
        <v>10.408509224847553</v>
      </c>
      <c r="R54" s="261">
        <f t="shared" si="2"/>
        <v>11.480638474684426</v>
      </c>
      <c r="S54" s="261">
        <f t="shared" si="2"/>
        <v>11.152217723128253</v>
      </c>
      <c r="T54" s="261">
        <f t="shared" si="2"/>
        <v>10.83453752210089</v>
      </c>
      <c r="U54" s="261">
        <f t="shared" si="2"/>
        <v>9.3197529437810278</v>
      </c>
      <c r="V54" s="261">
        <f t="shared" si="2"/>
        <v>8.2032834331670639</v>
      </c>
      <c r="W54" s="261">
        <f t="shared" si="2"/>
        <v>8.8888685589774976</v>
      </c>
      <c r="X54" s="261">
        <f t="shared" si="2"/>
        <v>7.4567782395555913</v>
      </c>
      <c r="Y54" s="261">
        <f t="shared" si="2"/>
        <v>6.5275233537874158</v>
      </c>
      <c r="DA54" s="70"/>
    </row>
    <row r="55" spans="1:105" ht="12" customHeight="1" x14ac:dyDescent="0.25">
      <c r="A55" s="60" t="s">
        <v>3102</v>
      </c>
      <c r="B55" s="262">
        <v>7.9317384097813148</v>
      </c>
      <c r="C55" s="262">
        <v>8.1862595649808156</v>
      </c>
      <c r="D55" s="262">
        <v>8.2881529073586577</v>
      </c>
      <c r="E55" s="262">
        <v>8.0917702855208535</v>
      </c>
      <c r="F55" s="262">
        <v>9.3471403982725842</v>
      </c>
      <c r="G55" s="262">
        <v>9.4201526297696354</v>
      </c>
      <c r="H55" s="262">
        <v>11.210593454118889</v>
      </c>
      <c r="I55" s="262">
        <v>10.23231799919661</v>
      </c>
      <c r="J55" s="262">
        <v>11.23374824055637</v>
      </c>
      <c r="K55" s="262">
        <v>8.7890924917586624</v>
      </c>
      <c r="L55" s="262">
        <v>8.1043010527121915</v>
      </c>
      <c r="M55" s="262">
        <v>8.8523552921372062</v>
      </c>
      <c r="N55" s="262">
        <v>8.5861727807025918</v>
      </c>
      <c r="O55" s="262">
        <v>8.2773027940689605</v>
      </c>
      <c r="P55" s="262">
        <v>8.4792356712951555</v>
      </c>
      <c r="Q55" s="262">
        <v>9.1142345427490579</v>
      </c>
      <c r="R55" s="262">
        <v>9.8668882526634114</v>
      </c>
      <c r="S55" s="262">
        <v>9.5863889858212179</v>
      </c>
      <c r="T55" s="262">
        <v>9.1671968035257265</v>
      </c>
      <c r="U55" s="262">
        <v>7.7503054864010643</v>
      </c>
      <c r="V55" s="262">
        <v>6.8949250457712443</v>
      </c>
      <c r="W55" s="262">
        <v>7.5471685686714656</v>
      </c>
      <c r="X55" s="262">
        <v>6.5704523359886462</v>
      </c>
      <c r="Y55" s="262">
        <v>5.7277306108689547</v>
      </c>
      <c r="DA55" s="72" t="s">
        <v>3232</v>
      </c>
    </row>
    <row r="56" spans="1:105" ht="12" customHeight="1" x14ac:dyDescent="0.25">
      <c r="A56" s="60" t="s">
        <v>3104</v>
      </c>
      <c r="B56" s="262">
        <v>1.709154066484474</v>
      </c>
      <c r="C56" s="262">
        <v>1.70253240350918</v>
      </c>
      <c r="D56" s="262">
        <v>1.593674049274286</v>
      </c>
      <c r="E56" s="262">
        <v>1.444004889635029</v>
      </c>
      <c r="F56" s="262">
        <v>1.5363104693849341</v>
      </c>
      <c r="G56" s="262">
        <v>1.5325266992082061</v>
      </c>
      <c r="H56" s="262">
        <v>2.5483596469452179</v>
      </c>
      <c r="I56" s="262">
        <v>1.5989138874865889</v>
      </c>
      <c r="J56" s="262">
        <v>2.0821632380861939</v>
      </c>
      <c r="K56" s="262">
        <v>1.3837673697599839</v>
      </c>
      <c r="L56" s="262">
        <v>1.5138999071604331</v>
      </c>
      <c r="M56" s="262">
        <v>1.779271222185536</v>
      </c>
      <c r="N56" s="262">
        <v>1.7283191008561909</v>
      </c>
      <c r="O56" s="262">
        <v>1.631137308114865</v>
      </c>
      <c r="P56" s="262">
        <v>1.158948012506974</v>
      </c>
      <c r="Q56" s="262">
        <v>1.2942746820984949</v>
      </c>
      <c r="R56" s="262">
        <v>1.613750222021014</v>
      </c>
      <c r="S56" s="262">
        <v>1.5658287373070341</v>
      </c>
      <c r="T56" s="262">
        <v>1.667340718575163</v>
      </c>
      <c r="U56" s="262">
        <v>1.5694474573799639</v>
      </c>
      <c r="V56" s="262">
        <v>1.3083583873958189</v>
      </c>
      <c r="W56" s="262">
        <v>1.341699990306032</v>
      </c>
      <c r="X56" s="262">
        <v>0.88632590356694485</v>
      </c>
      <c r="Y56" s="262">
        <v>0.79979274291846125</v>
      </c>
      <c r="DA56" s="72" t="s">
        <v>3233</v>
      </c>
    </row>
    <row r="57" spans="1:105" ht="12" customHeight="1" x14ac:dyDescent="0.25">
      <c r="A57" s="64" t="s">
        <v>28</v>
      </c>
      <c r="B57" s="229">
        <v>7.720192288724069E-2</v>
      </c>
      <c r="C57" s="229">
        <v>9.5054346080766308E-2</v>
      </c>
      <c r="D57" s="229">
        <v>0.1004130077539199</v>
      </c>
      <c r="E57" s="229">
        <v>0.12227323994183401</v>
      </c>
      <c r="F57" s="229">
        <v>9.5646639823455726E-2</v>
      </c>
      <c r="G57" s="229">
        <v>0.14617754484245449</v>
      </c>
      <c r="H57" s="229">
        <v>0.108994987428089</v>
      </c>
      <c r="I57" s="229">
        <v>0.38406567070363912</v>
      </c>
      <c r="J57" s="229">
        <v>0.48091309217094369</v>
      </c>
      <c r="K57" s="229">
        <v>0.56292530062157076</v>
      </c>
      <c r="L57" s="229">
        <v>0.61074418662379859</v>
      </c>
      <c r="M57" s="229">
        <v>0.59571931179503457</v>
      </c>
      <c r="N57" s="229">
        <v>0.57590321915502629</v>
      </c>
      <c r="O57" s="229">
        <v>0.33938459659018783</v>
      </c>
      <c r="P57" s="229">
        <v>0.15538496303933169</v>
      </c>
      <c r="Q57" s="229">
        <v>0.1145905364443828</v>
      </c>
      <c r="R57" s="229">
        <v>0.27979441527878529</v>
      </c>
      <c r="S57" s="229">
        <v>0.29616042316076902</v>
      </c>
      <c r="T57" s="229">
        <v>0.28469045711720131</v>
      </c>
      <c r="U57" s="229">
        <v>0.33573918425198462</v>
      </c>
      <c r="V57" s="229">
        <v>9.0081686691567867E-2</v>
      </c>
      <c r="W57" s="229">
        <v>9.4757618220077583E-2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1.411308140220411E-2</v>
      </c>
      <c r="C59" s="229">
        <v>2.7803224693461089E-2</v>
      </c>
      <c r="D59" s="229">
        <v>1.334988281492399E-2</v>
      </c>
      <c r="E59" s="229">
        <v>1.2772664848460791E-2</v>
      </c>
      <c r="F59" s="229">
        <v>1.2716195459592039E-2</v>
      </c>
      <c r="G59" s="229">
        <v>1.2575149551195951E-2</v>
      </c>
      <c r="H59" s="229">
        <v>1.0626649996331391E-2</v>
      </c>
      <c r="I59" s="229">
        <v>1.276535732724482E-2</v>
      </c>
      <c r="J59" s="229">
        <v>1.255908793769937E-2</v>
      </c>
      <c r="K59" s="229">
        <v>0</v>
      </c>
      <c r="L59" s="229">
        <v>1.2759702559408651E-2</v>
      </c>
      <c r="M59" s="229">
        <v>1.28118511376806E-2</v>
      </c>
      <c r="N59" s="229">
        <v>1.2760995300842751E-2</v>
      </c>
      <c r="O59" s="229">
        <v>0</v>
      </c>
      <c r="P59" s="229">
        <v>1.082101069340533E-2</v>
      </c>
      <c r="Q59" s="229">
        <v>9.2584624058786827E-2</v>
      </c>
      <c r="R59" s="229">
        <v>8.9335986952572374E-2</v>
      </c>
      <c r="S59" s="229">
        <v>8.1691609647662478E-2</v>
      </c>
      <c r="T59" s="229">
        <v>8.2521558923366767E-2</v>
      </c>
      <c r="U59" s="229">
        <v>8.0338361130321709E-2</v>
      </c>
      <c r="V59" s="229">
        <v>7.5953891909798926E-2</v>
      </c>
      <c r="W59" s="229">
        <v>7.5888599932615625E-2</v>
      </c>
      <c r="X59" s="229">
        <v>6.9509526324728926E-2</v>
      </c>
      <c r="Y59" s="229">
        <v>6.6027573857539226E-2</v>
      </c>
      <c r="DA59" s="73" t="s">
        <v>3236</v>
      </c>
    </row>
    <row r="60" spans="1:105" ht="12" customHeight="1" x14ac:dyDescent="0.25">
      <c r="A60" s="64" t="s">
        <v>159</v>
      </c>
      <c r="B60" s="229">
        <v>6.2160922826413653E-2</v>
      </c>
      <c r="C60" s="229">
        <v>1.533731551441055E-2</v>
      </c>
      <c r="D60" s="229">
        <v>1.4725053519809191E-2</v>
      </c>
      <c r="E60" s="229">
        <v>1.4067510995030841E-2</v>
      </c>
      <c r="F60" s="229">
        <v>1.398375354021782E-2</v>
      </c>
      <c r="G60" s="229">
        <v>1.3818012774125791E-2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1.188272425772104E-2</v>
      </c>
      <c r="Q60" s="229">
        <v>1.2869076812368379E-2</v>
      </c>
      <c r="R60" s="229">
        <v>1.227863238474289E-2</v>
      </c>
      <c r="S60" s="229">
        <v>3.7459779055494378E-4</v>
      </c>
      <c r="T60" s="229">
        <v>2.6368906644552367E-4</v>
      </c>
      <c r="U60" s="229">
        <v>3.0462120931944338E-4</v>
      </c>
      <c r="V60" s="229">
        <v>3.1755739993937961E-3</v>
      </c>
      <c r="W60" s="229">
        <v>3.4288981227081111E-3</v>
      </c>
      <c r="X60" s="229">
        <v>1.593531468328606E-3</v>
      </c>
      <c r="Y60" s="229">
        <v>8.2582925687834513E-4</v>
      </c>
      <c r="DA60" s="73" t="s">
        <v>3237</v>
      </c>
    </row>
    <row r="61" spans="1:105" ht="12" customHeight="1" x14ac:dyDescent="0.25">
      <c r="A61" s="64" t="s">
        <v>32</v>
      </c>
      <c r="B61" s="229">
        <v>1.5704962963854131E-2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3238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1.3199210972270421</v>
      </c>
      <c r="I62" s="229">
        <v>0</v>
      </c>
      <c r="J62" s="229">
        <v>0.32997964202623897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5.3585648903985118E-4</v>
      </c>
      <c r="R62" s="229">
        <v>5.060866840931763E-4</v>
      </c>
      <c r="S62" s="229">
        <v>2.9769804946662631E-5</v>
      </c>
      <c r="T62" s="229">
        <v>1.190792197865944E-4</v>
      </c>
      <c r="U62" s="229">
        <v>1.190792197873256E-4</v>
      </c>
      <c r="V62" s="229">
        <v>0</v>
      </c>
      <c r="W62" s="229">
        <v>3.2878589631306132E-4</v>
      </c>
      <c r="X62" s="229">
        <v>2.0232978234657201E-5</v>
      </c>
      <c r="Y62" s="229">
        <v>0</v>
      </c>
      <c r="DA62" s="73" t="s">
        <v>3239</v>
      </c>
    </row>
    <row r="63" spans="1:105" ht="12" customHeight="1" x14ac:dyDescent="0.25">
      <c r="A63" s="64" t="s">
        <v>35</v>
      </c>
      <c r="B63" s="229">
        <v>1.5399731764047611</v>
      </c>
      <c r="C63" s="229">
        <v>1.564337517220542</v>
      </c>
      <c r="D63" s="229">
        <v>1.465186105185633</v>
      </c>
      <c r="E63" s="229">
        <v>1.294891473849703</v>
      </c>
      <c r="F63" s="229">
        <v>1.413963880561669</v>
      </c>
      <c r="G63" s="229">
        <v>1.3599559920404301</v>
      </c>
      <c r="H63" s="229">
        <v>1.1088169122937559</v>
      </c>
      <c r="I63" s="229">
        <v>1.2020828594557049</v>
      </c>
      <c r="J63" s="229">
        <v>1.258711415951312</v>
      </c>
      <c r="K63" s="229">
        <v>0.82084206913841362</v>
      </c>
      <c r="L63" s="229">
        <v>0.89039601797722601</v>
      </c>
      <c r="M63" s="229">
        <v>1.170740059252821</v>
      </c>
      <c r="N63" s="229">
        <v>1.139654886400322</v>
      </c>
      <c r="O63" s="229">
        <v>1.291752711524677</v>
      </c>
      <c r="P63" s="229">
        <v>0.98085931451651609</v>
      </c>
      <c r="Q63" s="229">
        <v>1.0736945882939171</v>
      </c>
      <c r="R63" s="229">
        <v>1.2318351007208199</v>
      </c>
      <c r="S63" s="229">
        <v>1.187572336903101</v>
      </c>
      <c r="T63" s="229">
        <v>1.299745934248363</v>
      </c>
      <c r="U63" s="229">
        <v>1.1529462115685509</v>
      </c>
      <c r="V63" s="229">
        <v>1.139147234795058</v>
      </c>
      <c r="W63" s="229">
        <v>1.167296088134318</v>
      </c>
      <c r="X63" s="229">
        <v>0.81520261279565276</v>
      </c>
      <c r="Y63" s="229">
        <v>0.73293933980404369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1057.4482598184779</v>
      </c>
      <c r="C68" s="261">
        <v>1021.4851146138971</v>
      </c>
      <c r="D68" s="261">
        <v>1001.086684262084</v>
      </c>
      <c r="E68" s="261">
        <v>993.62020938613045</v>
      </c>
      <c r="F68" s="261">
        <v>1008.883223797563</v>
      </c>
      <c r="G68" s="261">
        <v>985.57066020541959</v>
      </c>
      <c r="H68" s="261">
        <v>945.35319212476759</v>
      </c>
      <c r="I68" s="261">
        <v>939.11938002613579</v>
      </c>
      <c r="J68" s="261">
        <v>938.94269171881058</v>
      </c>
      <c r="K68" s="261">
        <v>908.26728477768631</v>
      </c>
      <c r="L68" s="261">
        <v>826.86987125278426</v>
      </c>
      <c r="M68" s="261">
        <v>839.92894703442914</v>
      </c>
      <c r="N68" s="261">
        <v>762.68027510033153</v>
      </c>
      <c r="O68" s="261">
        <v>775.75731221299054</v>
      </c>
      <c r="P68" s="261">
        <v>758.45298619745506</v>
      </c>
      <c r="Q68" s="261">
        <v>727.89820891065949</v>
      </c>
      <c r="R68" s="261">
        <v>781.88236244068116</v>
      </c>
      <c r="S68" s="261">
        <v>742.8769015979708</v>
      </c>
      <c r="T68" s="261">
        <v>732.62777954609396</v>
      </c>
      <c r="U68" s="261">
        <v>666.20561258961413</v>
      </c>
      <c r="V68" s="261">
        <v>685.84326511998847</v>
      </c>
      <c r="W68" s="261">
        <v>676.86118827017276</v>
      </c>
      <c r="X68" s="261">
        <v>646.52527393455034</v>
      </c>
      <c r="Y68" s="261">
        <v>652.18747902293092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1.0000000000000002</v>
      </c>
      <c r="C73" s="232">
        <f t="shared" si="3"/>
        <v>1</v>
      </c>
      <c r="D73" s="232">
        <f t="shared" si="3"/>
        <v>0.99999999999999989</v>
      </c>
      <c r="E73" s="232">
        <f t="shared" si="3"/>
        <v>0.99999999999999978</v>
      </c>
      <c r="F73" s="232">
        <f t="shared" si="3"/>
        <v>0.99999999999999989</v>
      </c>
      <c r="G73" s="232">
        <f t="shared" si="3"/>
        <v>1</v>
      </c>
      <c r="H73" s="232">
        <f t="shared" si="3"/>
        <v>1</v>
      </c>
      <c r="I73" s="232">
        <f t="shared" si="3"/>
        <v>1</v>
      </c>
      <c r="J73" s="232">
        <f t="shared" si="3"/>
        <v>0.99999999999999989</v>
      </c>
      <c r="K73" s="232">
        <f t="shared" si="3"/>
        <v>1</v>
      </c>
      <c r="L73" s="232">
        <f t="shared" si="3"/>
        <v>0.99999999999999967</v>
      </c>
      <c r="M73" s="232">
        <f t="shared" si="3"/>
        <v>0.99999999999999967</v>
      </c>
      <c r="N73" s="232">
        <f t="shared" si="3"/>
        <v>0.99999999999999978</v>
      </c>
      <c r="O73" s="232">
        <f t="shared" si="3"/>
        <v>0.99999999999999978</v>
      </c>
      <c r="P73" s="232">
        <f t="shared" si="3"/>
        <v>0.99999999999999989</v>
      </c>
      <c r="Q73" s="232">
        <f t="shared" si="3"/>
        <v>0.99999999999999989</v>
      </c>
      <c r="R73" s="232">
        <f t="shared" si="3"/>
        <v>1.0000000000000004</v>
      </c>
      <c r="S73" s="232">
        <f t="shared" si="3"/>
        <v>1.0000000000000002</v>
      </c>
      <c r="T73" s="232">
        <f t="shared" si="3"/>
        <v>1.0000000000000002</v>
      </c>
      <c r="U73" s="232">
        <f t="shared" si="3"/>
        <v>1</v>
      </c>
      <c r="V73" s="232">
        <f t="shared" si="3"/>
        <v>1.0000000000000002</v>
      </c>
      <c r="W73" s="232">
        <f t="shared" si="3"/>
        <v>1</v>
      </c>
      <c r="X73" s="232">
        <f t="shared" si="3"/>
        <v>0.99999999999999967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1.3804189815348195E-2</v>
      </c>
      <c r="C78" s="300">
        <f t="shared" si="8"/>
        <v>1.3864900731390066E-2</v>
      </c>
      <c r="D78" s="300">
        <f t="shared" si="8"/>
        <v>1.3651450205831545E-2</v>
      </c>
      <c r="E78" s="300">
        <f t="shared" si="8"/>
        <v>1.3947503883749005E-2</v>
      </c>
      <c r="F78" s="300">
        <f t="shared" si="8"/>
        <v>1.414314931549274E-2</v>
      </c>
      <c r="G78" s="300">
        <f t="shared" si="8"/>
        <v>1.4214997925982515E-2</v>
      </c>
      <c r="H78" s="300">
        <f t="shared" si="8"/>
        <v>1.3958180339821236E-2</v>
      </c>
      <c r="I78" s="300">
        <f t="shared" si="8"/>
        <v>1.404908369322962E-2</v>
      </c>
      <c r="J78" s="300">
        <f t="shared" si="8"/>
        <v>1.4165845181853362E-2</v>
      </c>
      <c r="K78" s="300">
        <f t="shared" si="8"/>
        <v>1.3756643401178891E-2</v>
      </c>
      <c r="L78" s="300">
        <f t="shared" si="8"/>
        <v>1.3281826313304461E-2</v>
      </c>
      <c r="M78" s="300">
        <f t="shared" si="8"/>
        <v>1.4119337438325903E-2</v>
      </c>
      <c r="N78" s="300">
        <f t="shared" si="8"/>
        <v>1.3999799427092396E-2</v>
      </c>
      <c r="O78" s="300">
        <f t="shared" si="8"/>
        <v>1.3985316720611873E-2</v>
      </c>
      <c r="P78" s="300">
        <f t="shared" si="8"/>
        <v>1.4061946041547351E-2</v>
      </c>
      <c r="Q78" s="300">
        <f t="shared" si="8"/>
        <v>1.3981070145407662E-2</v>
      </c>
      <c r="R78" s="300">
        <f t="shared" si="8"/>
        <v>1.4009495831397569E-2</v>
      </c>
      <c r="S78" s="300">
        <f t="shared" si="8"/>
        <v>1.3782423133566446E-2</v>
      </c>
      <c r="T78" s="300">
        <f t="shared" si="8"/>
        <v>1.361205235271366E-2</v>
      </c>
      <c r="U78" s="300">
        <f t="shared" si="8"/>
        <v>1.2950116399202084E-2</v>
      </c>
      <c r="V78" s="300">
        <f t="shared" si="8"/>
        <v>1.2329834000918352E-2</v>
      </c>
      <c r="W78" s="300">
        <f t="shared" si="8"/>
        <v>1.2492469444266146E-2</v>
      </c>
      <c r="X78" s="300">
        <f t="shared" si="8"/>
        <v>1.1879097465052429E-2</v>
      </c>
      <c r="Y78" s="300">
        <f t="shared" si="8"/>
        <v>1.1873186775482429E-2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0.14107391850173082</v>
      </c>
      <c r="C79" s="301">
        <f t="shared" si="9"/>
        <v>0.14324564419989877</v>
      </c>
      <c r="D79" s="301">
        <f t="shared" si="9"/>
        <v>0.14754282678642278</v>
      </c>
      <c r="E79" s="301">
        <f t="shared" si="9"/>
        <v>0.14461488462599095</v>
      </c>
      <c r="F79" s="301">
        <f t="shared" si="9"/>
        <v>0.14533725583533491</v>
      </c>
      <c r="G79" s="301">
        <f t="shared" si="9"/>
        <v>0.14596803957188995</v>
      </c>
      <c r="H79" s="301">
        <f t="shared" si="9"/>
        <v>0.17144132523138506</v>
      </c>
      <c r="I79" s="301">
        <f t="shared" si="9"/>
        <v>0.14925575089604992</v>
      </c>
      <c r="J79" s="301">
        <f t="shared" si="9"/>
        <v>0.1480257607386391</v>
      </c>
      <c r="K79" s="301">
        <f t="shared" si="9"/>
        <v>0.14519950085577563</v>
      </c>
      <c r="L79" s="301">
        <f t="shared" si="9"/>
        <v>0.13808528454157445</v>
      </c>
      <c r="M79" s="301">
        <f t="shared" si="9"/>
        <v>0.15127134531309977</v>
      </c>
      <c r="N79" s="301">
        <f t="shared" si="9"/>
        <v>0.14959068721649149</v>
      </c>
      <c r="O79" s="301">
        <f t="shared" si="9"/>
        <v>0.14754271729354773</v>
      </c>
      <c r="P79" s="301">
        <f t="shared" si="9"/>
        <v>0.14250653419203516</v>
      </c>
      <c r="Q79" s="301">
        <f t="shared" si="9"/>
        <v>0.14193101299111674</v>
      </c>
      <c r="R79" s="301">
        <f t="shared" si="9"/>
        <v>0.14819716727588783</v>
      </c>
      <c r="S79" s="301">
        <f t="shared" si="9"/>
        <v>0.14816469075715832</v>
      </c>
      <c r="T79" s="301">
        <f t="shared" si="9"/>
        <v>0.15299109049677406</v>
      </c>
      <c r="U79" s="301">
        <f t="shared" si="9"/>
        <v>0.15550711988479038</v>
      </c>
      <c r="V79" s="301">
        <f t="shared" si="9"/>
        <v>0.14829482061058166</v>
      </c>
      <c r="W79" s="301">
        <f t="shared" si="9"/>
        <v>0.14743291447140258</v>
      </c>
      <c r="X79" s="301">
        <f t="shared" si="9"/>
        <v>0.13381384038130917</v>
      </c>
      <c r="Y79" s="301">
        <f t="shared" si="9"/>
        <v>0.12918222274004715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0.48812818727038254</v>
      </c>
      <c r="C80" s="301">
        <f t="shared" si="10"/>
        <v>0.49680691347526279</v>
      </c>
      <c r="D80" s="301">
        <f t="shared" si="10"/>
        <v>0.4915839583804969</v>
      </c>
      <c r="E80" s="301">
        <f t="shared" si="10"/>
        <v>0.49734627859751152</v>
      </c>
      <c r="F80" s="301">
        <f t="shared" si="10"/>
        <v>0.49358942455401345</v>
      </c>
      <c r="G80" s="301">
        <f t="shared" si="10"/>
        <v>0.49632127666897452</v>
      </c>
      <c r="H80" s="301">
        <f t="shared" si="10"/>
        <v>0.4853927934428674</v>
      </c>
      <c r="I80" s="301">
        <f t="shared" si="10"/>
        <v>0.49933900058901176</v>
      </c>
      <c r="J80" s="301">
        <f t="shared" si="10"/>
        <v>0.50535079468207567</v>
      </c>
      <c r="K80" s="301">
        <f t="shared" si="10"/>
        <v>0.49718393030033808</v>
      </c>
      <c r="L80" s="301">
        <f t="shared" si="10"/>
        <v>0.51860424780744885</v>
      </c>
      <c r="M80" s="301">
        <f t="shared" si="10"/>
        <v>0.5096959201503326</v>
      </c>
      <c r="N80" s="301">
        <f t="shared" si="10"/>
        <v>0.51300197374000334</v>
      </c>
      <c r="O80" s="301">
        <f t="shared" si="10"/>
        <v>0.50870749001703108</v>
      </c>
      <c r="P80" s="301">
        <f t="shared" si="10"/>
        <v>0.50536491658867677</v>
      </c>
      <c r="Q80" s="301">
        <f t="shared" si="10"/>
        <v>0.5058542370859197</v>
      </c>
      <c r="R80" s="301">
        <f t="shared" si="10"/>
        <v>0.50290980529049734</v>
      </c>
      <c r="S80" s="301">
        <f t="shared" si="10"/>
        <v>0.50707701617849699</v>
      </c>
      <c r="T80" s="301">
        <f t="shared" si="10"/>
        <v>0.50376296273238075</v>
      </c>
      <c r="U80" s="301">
        <f t="shared" si="10"/>
        <v>0.5033028108864096</v>
      </c>
      <c r="V80" s="301">
        <f t="shared" si="10"/>
        <v>0.49710383008436104</v>
      </c>
      <c r="W80" s="301">
        <f t="shared" si="10"/>
        <v>0.5042764827098748</v>
      </c>
      <c r="X80" s="301">
        <f t="shared" si="10"/>
        <v>0.51099265129580373</v>
      </c>
      <c r="Y80" s="301">
        <f t="shared" si="10"/>
        <v>0.50831554790200972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0.48812818727038254</v>
      </c>
      <c r="C81" s="302">
        <f t="shared" si="11"/>
        <v>0.49680691347526279</v>
      </c>
      <c r="D81" s="302">
        <f t="shared" si="11"/>
        <v>0.4915839583804969</v>
      </c>
      <c r="E81" s="302">
        <f t="shared" si="11"/>
        <v>0.49734627859751152</v>
      </c>
      <c r="F81" s="302">
        <f t="shared" si="11"/>
        <v>0.49358942455401345</v>
      </c>
      <c r="G81" s="302">
        <f t="shared" si="11"/>
        <v>0.49632127666897452</v>
      </c>
      <c r="H81" s="302">
        <f t="shared" si="11"/>
        <v>0.4853927934428674</v>
      </c>
      <c r="I81" s="302">
        <f t="shared" si="11"/>
        <v>0.49933900058901176</v>
      </c>
      <c r="J81" s="302">
        <f t="shared" si="11"/>
        <v>0.50535079468207567</v>
      </c>
      <c r="K81" s="302">
        <f t="shared" si="11"/>
        <v>0.49718393030033808</v>
      </c>
      <c r="L81" s="302">
        <f t="shared" si="11"/>
        <v>0.51860424780744885</v>
      </c>
      <c r="M81" s="302">
        <f t="shared" si="11"/>
        <v>0.5096959201503326</v>
      </c>
      <c r="N81" s="302">
        <f t="shared" si="11"/>
        <v>0.51300197374000334</v>
      </c>
      <c r="O81" s="302">
        <f t="shared" si="11"/>
        <v>0.50870749001703108</v>
      </c>
      <c r="P81" s="302">
        <f t="shared" si="11"/>
        <v>0.50536491658867677</v>
      </c>
      <c r="Q81" s="302">
        <f t="shared" si="11"/>
        <v>0.5058542370859197</v>
      </c>
      <c r="R81" s="302">
        <f t="shared" si="11"/>
        <v>0.50290980529049734</v>
      </c>
      <c r="S81" s="302">
        <f t="shared" si="11"/>
        <v>0.50707701617849699</v>
      </c>
      <c r="T81" s="302">
        <f t="shared" si="11"/>
        <v>0.50376296273238075</v>
      </c>
      <c r="U81" s="302">
        <f t="shared" si="11"/>
        <v>0.5033028108864096</v>
      </c>
      <c r="V81" s="302">
        <f t="shared" si="11"/>
        <v>0.49710383008436104</v>
      </c>
      <c r="W81" s="302">
        <f t="shared" si="11"/>
        <v>0.5042764827098748</v>
      </c>
      <c r="X81" s="302">
        <f t="shared" si="11"/>
        <v>0.51099265129580373</v>
      </c>
      <c r="Y81" s="302">
        <f t="shared" si="11"/>
        <v>0.50831554790200972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1.4097187501531579E-2</v>
      </c>
      <c r="C83" s="301">
        <f t="shared" si="13"/>
        <v>1.427286455841479E-2</v>
      </c>
      <c r="D83" s="301">
        <f t="shared" si="13"/>
        <v>1.4241055729959906E-2</v>
      </c>
      <c r="E83" s="301">
        <f t="shared" si="13"/>
        <v>1.3492851138985185E-2</v>
      </c>
      <c r="F83" s="301">
        <f t="shared" si="13"/>
        <v>1.4272415967736627E-2</v>
      </c>
      <c r="G83" s="301">
        <f t="shared" si="13"/>
        <v>1.4567147455750159E-2</v>
      </c>
      <c r="H83" s="301">
        <f t="shared" si="13"/>
        <v>1.9196003791993162E-2</v>
      </c>
      <c r="I83" s="301">
        <f t="shared" si="13"/>
        <v>1.5359227817309581E-2</v>
      </c>
      <c r="J83" s="301">
        <f t="shared" si="13"/>
        <v>1.8124864620447607E-2</v>
      </c>
      <c r="K83" s="301">
        <f t="shared" si="13"/>
        <v>1.4410247604560807E-2</v>
      </c>
      <c r="L83" s="301">
        <f t="shared" si="13"/>
        <v>1.6124168730996473E-2</v>
      </c>
      <c r="M83" s="301">
        <f t="shared" si="13"/>
        <v>1.813973699977367E-2</v>
      </c>
      <c r="N83" s="301">
        <f t="shared" si="13"/>
        <v>1.9296481725280437E-2</v>
      </c>
      <c r="O83" s="301">
        <f t="shared" si="13"/>
        <v>1.7950306395302363E-2</v>
      </c>
      <c r="P83" s="301">
        <f t="shared" si="13"/>
        <v>1.6244242001599591E-2</v>
      </c>
      <c r="Q83" s="301">
        <f t="shared" si="13"/>
        <v>1.8209999525042202E-2</v>
      </c>
      <c r="R83" s="301">
        <f t="shared" si="13"/>
        <v>1.9610182748431317E-2</v>
      </c>
      <c r="S83" s="301">
        <f t="shared" si="13"/>
        <v>1.9842832204709008E-2</v>
      </c>
      <c r="T83" s="301">
        <f t="shared" si="13"/>
        <v>1.9990889474111116E-2</v>
      </c>
      <c r="U83" s="301">
        <f t="shared" si="13"/>
        <v>1.973302346648851E-2</v>
      </c>
      <c r="V83" s="301">
        <f t="shared" si="13"/>
        <v>1.6849481541642283E-2</v>
      </c>
      <c r="W83" s="301">
        <f t="shared" si="13"/>
        <v>1.7696901173254013E-2</v>
      </c>
      <c r="X83" s="301">
        <f t="shared" si="13"/>
        <v>1.4548040880542994E-2</v>
      </c>
      <c r="Y83" s="301">
        <f t="shared" si="13"/>
        <v>1.311735097449762E-2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6.7971847703680935E-3</v>
      </c>
      <c r="C84" s="302">
        <f t="shared" si="14"/>
        <v>6.9925903716014743E-3</v>
      </c>
      <c r="D84" s="302">
        <f t="shared" si="14"/>
        <v>7.2641896479163689E-3</v>
      </c>
      <c r="E84" s="302">
        <f t="shared" si="14"/>
        <v>7.1675604127580542E-3</v>
      </c>
      <c r="F84" s="302">
        <f t="shared" si="14"/>
        <v>7.6111731118107071E-3</v>
      </c>
      <c r="G84" s="302">
        <f t="shared" si="14"/>
        <v>7.8435520584802017E-3</v>
      </c>
      <c r="H84" s="302">
        <f t="shared" si="14"/>
        <v>8.2476492946220222E-3</v>
      </c>
      <c r="I84" s="302">
        <f t="shared" si="14"/>
        <v>8.1631095179948744E-3</v>
      </c>
      <c r="J84" s="302">
        <f t="shared" si="14"/>
        <v>8.989436142143821E-3</v>
      </c>
      <c r="K84" s="302">
        <f t="shared" si="14"/>
        <v>7.8127269936107344E-3</v>
      </c>
      <c r="L84" s="302">
        <f t="shared" si="14"/>
        <v>8.5729968681616114E-3</v>
      </c>
      <c r="M84" s="302">
        <f t="shared" si="14"/>
        <v>9.6100240515402044E-3</v>
      </c>
      <c r="N84" s="302">
        <f t="shared" si="14"/>
        <v>1.0258758667785186E-2</v>
      </c>
      <c r="O84" s="302">
        <f t="shared" si="14"/>
        <v>9.3457598765500742E-3</v>
      </c>
      <c r="P84" s="302">
        <f t="shared" si="14"/>
        <v>9.7899762865536182E-3</v>
      </c>
      <c r="Q84" s="302">
        <f t="shared" si="14"/>
        <v>1.0753221893723887E-2</v>
      </c>
      <c r="R84" s="302">
        <f t="shared" si="14"/>
        <v>1.1086425489602574E-2</v>
      </c>
      <c r="S84" s="302">
        <f t="shared" si="14"/>
        <v>1.1255036351446439E-2</v>
      </c>
      <c r="T84" s="302">
        <f t="shared" si="14"/>
        <v>1.0760795765621929E-2</v>
      </c>
      <c r="U84" s="302">
        <f t="shared" si="14"/>
        <v>1.0206170026182621E-2</v>
      </c>
      <c r="V84" s="302">
        <f t="shared" si="14"/>
        <v>8.6955977004982213E-3</v>
      </c>
      <c r="W84" s="302">
        <f t="shared" si="14"/>
        <v>9.424447245166544E-3</v>
      </c>
      <c r="X84" s="302">
        <f t="shared" si="14"/>
        <v>8.6256858302105246E-3</v>
      </c>
      <c r="Y84" s="302">
        <f t="shared" si="14"/>
        <v>7.6704664594997784E-3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7.3000027311634864E-3</v>
      </c>
      <c r="C85" s="302">
        <f t="shared" si="15"/>
        <v>7.2802741868133155E-3</v>
      </c>
      <c r="D85" s="302">
        <f t="shared" si="15"/>
        <v>6.9768660820435369E-3</v>
      </c>
      <c r="E85" s="302">
        <f t="shared" si="15"/>
        <v>6.3252907262271304E-3</v>
      </c>
      <c r="F85" s="302">
        <f t="shared" si="15"/>
        <v>6.6612428559259208E-3</v>
      </c>
      <c r="G85" s="302">
        <f t="shared" si="15"/>
        <v>6.7235953972699571E-3</v>
      </c>
      <c r="H85" s="302">
        <f t="shared" si="15"/>
        <v>1.0948354497371139E-2</v>
      </c>
      <c r="I85" s="302">
        <f t="shared" si="15"/>
        <v>7.1961182993147063E-3</v>
      </c>
      <c r="J85" s="302">
        <f t="shared" si="15"/>
        <v>9.1354284783037865E-3</v>
      </c>
      <c r="K85" s="302">
        <f t="shared" si="15"/>
        <v>6.5975206109500743E-3</v>
      </c>
      <c r="L85" s="302">
        <f t="shared" si="15"/>
        <v>7.5511718628348615E-3</v>
      </c>
      <c r="M85" s="302">
        <f t="shared" si="15"/>
        <v>8.5297129482334658E-3</v>
      </c>
      <c r="N85" s="302">
        <f t="shared" si="15"/>
        <v>9.0377230574952526E-3</v>
      </c>
      <c r="O85" s="302">
        <f t="shared" si="15"/>
        <v>8.6045465187522905E-3</v>
      </c>
      <c r="P85" s="302">
        <f t="shared" si="15"/>
        <v>6.454265715045971E-3</v>
      </c>
      <c r="Q85" s="302">
        <f t="shared" si="15"/>
        <v>7.4567776313183157E-3</v>
      </c>
      <c r="R85" s="302">
        <f t="shared" si="15"/>
        <v>8.5237572588287448E-3</v>
      </c>
      <c r="S85" s="302">
        <f t="shared" si="15"/>
        <v>8.5877958532625687E-3</v>
      </c>
      <c r="T85" s="302">
        <f t="shared" si="15"/>
        <v>9.2300937084891874E-3</v>
      </c>
      <c r="U85" s="302">
        <f t="shared" si="15"/>
        <v>9.526853440305889E-3</v>
      </c>
      <c r="V85" s="302">
        <f t="shared" si="15"/>
        <v>8.153883841144063E-3</v>
      </c>
      <c r="W85" s="302">
        <f t="shared" si="15"/>
        <v>8.2724539280874653E-3</v>
      </c>
      <c r="X85" s="302">
        <f t="shared" si="15"/>
        <v>5.9223550503324706E-3</v>
      </c>
      <c r="Y85" s="302">
        <f t="shared" si="15"/>
        <v>5.446884514997842E-3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3.0979871203038536E-3</v>
      </c>
      <c r="C87" s="301">
        <f t="shared" si="17"/>
        <v>3.1813844119869582E-3</v>
      </c>
      <c r="D87" s="301">
        <f t="shared" si="17"/>
        <v>3.254757896715641E-3</v>
      </c>
      <c r="E87" s="301">
        <f t="shared" si="17"/>
        <v>3.1425948145347104E-3</v>
      </c>
      <c r="F87" s="301">
        <f t="shared" si="17"/>
        <v>3.5502869577066234E-3</v>
      </c>
      <c r="G87" s="301">
        <f t="shared" si="17"/>
        <v>3.6152176874054255E-3</v>
      </c>
      <c r="H87" s="301">
        <f t="shared" si="17"/>
        <v>4.4472759767506427E-3</v>
      </c>
      <c r="I87" s="301">
        <f t="shared" si="17"/>
        <v>4.0061180683587652E-3</v>
      </c>
      <c r="J87" s="301">
        <f t="shared" si="17"/>
        <v>4.3954728863311206E-3</v>
      </c>
      <c r="K87" s="301">
        <f t="shared" si="17"/>
        <v>3.6490624061152007E-3</v>
      </c>
      <c r="L87" s="301">
        <f t="shared" si="17"/>
        <v>3.6093716097439807E-3</v>
      </c>
      <c r="M87" s="301">
        <f t="shared" si="17"/>
        <v>3.8345334594935354E-3</v>
      </c>
      <c r="N87" s="301">
        <f t="shared" si="17"/>
        <v>4.057920146028393E-3</v>
      </c>
      <c r="O87" s="301">
        <f t="shared" si="17"/>
        <v>3.9324509349261717E-3</v>
      </c>
      <c r="P87" s="301">
        <f t="shared" si="17"/>
        <v>4.0383005978965724E-3</v>
      </c>
      <c r="Q87" s="301">
        <f t="shared" si="17"/>
        <v>4.5116336425731858E-3</v>
      </c>
      <c r="R87" s="301">
        <f t="shared" si="17"/>
        <v>4.5622739335174911E-3</v>
      </c>
      <c r="S87" s="301">
        <f t="shared" si="17"/>
        <v>4.6017100516005374E-3</v>
      </c>
      <c r="T87" s="301">
        <f t="shared" si="17"/>
        <v>4.5124529898861541E-3</v>
      </c>
      <c r="U87" s="301">
        <f t="shared" si="17"/>
        <v>4.2562552197257884E-3</v>
      </c>
      <c r="V87" s="301">
        <f t="shared" si="17"/>
        <v>3.8463258464672984E-3</v>
      </c>
      <c r="W87" s="301">
        <f t="shared" si="17"/>
        <v>4.1233099630493125E-3</v>
      </c>
      <c r="X87" s="301">
        <f t="shared" si="17"/>
        <v>3.7486317940904142E-3</v>
      </c>
      <c r="Y87" s="301">
        <f t="shared" si="17"/>
        <v>3.344565466397738E-3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2.5487706138840301E-3</v>
      </c>
      <c r="C88" s="302">
        <f t="shared" si="18"/>
        <v>2.6336521847658942E-3</v>
      </c>
      <c r="D88" s="302">
        <f t="shared" si="18"/>
        <v>2.7298526115462213E-3</v>
      </c>
      <c r="E88" s="302">
        <f t="shared" si="18"/>
        <v>2.6667108727495975E-3</v>
      </c>
      <c r="F88" s="302">
        <f t="shared" si="18"/>
        <v>3.04912762058367E-3</v>
      </c>
      <c r="G88" s="302">
        <f t="shared" si="18"/>
        <v>3.1093672499932657E-3</v>
      </c>
      <c r="H88" s="302">
        <f t="shared" si="18"/>
        <v>3.6235753249108079E-3</v>
      </c>
      <c r="I88" s="302">
        <f t="shared" si="18"/>
        <v>3.4647173185670633E-3</v>
      </c>
      <c r="J88" s="302">
        <f t="shared" si="18"/>
        <v>3.7081679224461967E-3</v>
      </c>
      <c r="K88" s="302">
        <f t="shared" si="18"/>
        <v>3.1526972190844748E-3</v>
      </c>
      <c r="L88" s="302">
        <f t="shared" si="18"/>
        <v>3.0412583661451197E-3</v>
      </c>
      <c r="M88" s="302">
        <f t="shared" si="18"/>
        <v>3.1927995699712686E-3</v>
      </c>
      <c r="N88" s="302">
        <f t="shared" si="18"/>
        <v>3.377966060198028E-3</v>
      </c>
      <c r="O88" s="302">
        <f t="shared" si="18"/>
        <v>3.2850869335153414E-3</v>
      </c>
      <c r="P88" s="302">
        <f t="shared" si="18"/>
        <v>3.5527132086768131E-3</v>
      </c>
      <c r="Q88" s="302">
        <f t="shared" si="18"/>
        <v>3.9506221593392059E-3</v>
      </c>
      <c r="R88" s="302">
        <f t="shared" si="18"/>
        <v>3.9209881209410335E-3</v>
      </c>
      <c r="S88" s="302">
        <f t="shared" si="18"/>
        <v>3.9556062883456733E-3</v>
      </c>
      <c r="T88" s="302">
        <f t="shared" si="18"/>
        <v>3.8180258770217643E-3</v>
      </c>
      <c r="U88" s="302">
        <f t="shared" si="18"/>
        <v>3.5395013558783234E-3</v>
      </c>
      <c r="V88" s="302">
        <f t="shared" si="18"/>
        <v>3.2328675010520709E-3</v>
      </c>
      <c r="W88" s="302">
        <f t="shared" si="18"/>
        <v>3.500930984133642E-3</v>
      </c>
      <c r="X88" s="302">
        <f t="shared" si="18"/>
        <v>3.3030627620904791E-3</v>
      </c>
      <c r="Y88" s="302">
        <f t="shared" si="18"/>
        <v>2.9347685122913178E-3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5.4921650641982333E-4</v>
      </c>
      <c r="C89" s="302">
        <f t="shared" si="19"/>
        <v>5.4773222722106411E-4</v>
      </c>
      <c r="D89" s="302">
        <f t="shared" si="19"/>
        <v>5.2490528516941964E-4</v>
      </c>
      <c r="E89" s="302">
        <f t="shared" si="19"/>
        <v>4.7588394178511314E-4</v>
      </c>
      <c r="F89" s="302">
        <f t="shared" si="19"/>
        <v>5.0115933712295319E-4</v>
      </c>
      <c r="G89" s="302">
        <f t="shared" si="19"/>
        <v>5.0585043741215962E-4</v>
      </c>
      <c r="H89" s="302">
        <f t="shared" si="19"/>
        <v>8.2370065183983441E-4</v>
      </c>
      <c r="I89" s="302">
        <f t="shared" si="19"/>
        <v>5.4140074979170207E-4</v>
      </c>
      <c r="J89" s="302">
        <f t="shared" si="19"/>
        <v>6.8730496388492426E-4</v>
      </c>
      <c r="K89" s="302">
        <f t="shared" si="19"/>
        <v>4.9636518703072622E-4</v>
      </c>
      <c r="L89" s="302">
        <f t="shared" si="19"/>
        <v>5.68113243598861E-4</v>
      </c>
      <c r="M89" s="302">
        <f t="shared" si="19"/>
        <v>6.4173388952226695E-4</v>
      </c>
      <c r="N89" s="302">
        <f t="shared" si="19"/>
        <v>6.7995408583036406E-4</v>
      </c>
      <c r="O89" s="302">
        <f t="shared" si="19"/>
        <v>6.4736400141083054E-4</v>
      </c>
      <c r="P89" s="302">
        <f t="shared" si="19"/>
        <v>4.8558738921975923E-4</v>
      </c>
      <c r="Q89" s="302">
        <f t="shared" si="19"/>
        <v>5.6101148323397956E-4</v>
      </c>
      <c r="R89" s="302">
        <f t="shared" si="19"/>
        <v>6.4128581257645687E-4</v>
      </c>
      <c r="S89" s="302">
        <f t="shared" si="19"/>
        <v>6.4610376325486413E-4</v>
      </c>
      <c r="T89" s="302">
        <f t="shared" si="19"/>
        <v>6.9442711286438999E-4</v>
      </c>
      <c r="U89" s="302">
        <f t="shared" si="19"/>
        <v>7.1675386384746501E-4</v>
      </c>
      <c r="V89" s="302">
        <f t="shared" si="19"/>
        <v>6.1345834541522734E-4</v>
      </c>
      <c r="W89" s="302">
        <f t="shared" si="19"/>
        <v>6.2237897891567122E-4</v>
      </c>
      <c r="X89" s="302">
        <f t="shared" si="19"/>
        <v>4.4556903199993492E-4</v>
      </c>
      <c r="Y89" s="302">
        <f t="shared" si="19"/>
        <v>4.0979695410642053E-4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0.33979852979070324</v>
      </c>
      <c r="C91" s="301">
        <f t="shared" si="21"/>
        <v>0.32862829262304666</v>
      </c>
      <c r="D91" s="301">
        <f t="shared" si="21"/>
        <v>0.329725951000573</v>
      </c>
      <c r="E91" s="301">
        <f t="shared" si="21"/>
        <v>0.3274558869392285</v>
      </c>
      <c r="F91" s="301">
        <f t="shared" si="21"/>
        <v>0.32910746736971563</v>
      </c>
      <c r="G91" s="301">
        <f t="shared" si="21"/>
        <v>0.32531332068999752</v>
      </c>
      <c r="H91" s="301">
        <f t="shared" si="21"/>
        <v>0.30556442121718258</v>
      </c>
      <c r="I91" s="301">
        <f t="shared" si="21"/>
        <v>0.31799081893604036</v>
      </c>
      <c r="J91" s="301">
        <f t="shared" si="21"/>
        <v>0.30993726189065296</v>
      </c>
      <c r="K91" s="301">
        <f t="shared" si="21"/>
        <v>0.32580061543203137</v>
      </c>
      <c r="L91" s="301">
        <f t="shared" si="21"/>
        <v>0.31029510099693158</v>
      </c>
      <c r="M91" s="301">
        <f t="shared" si="21"/>
        <v>0.30293912663897415</v>
      </c>
      <c r="N91" s="301">
        <f t="shared" si="21"/>
        <v>0.30005313774510373</v>
      </c>
      <c r="O91" s="301">
        <f t="shared" si="21"/>
        <v>0.30788171863858055</v>
      </c>
      <c r="P91" s="301">
        <f t="shared" si="21"/>
        <v>0.31778406057824449</v>
      </c>
      <c r="Q91" s="301">
        <f t="shared" si="21"/>
        <v>0.31551204660994048</v>
      </c>
      <c r="R91" s="301">
        <f t="shared" si="21"/>
        <v>0.31071107492026895</v>
      </c>
      <c r="S91" s="301">
        <f t="shared" si="21"/>
        <v>0.30653132767446889</v>
      </c>
      <c r="T91" s="301">
        <f t="shared" si="21"/>
        <v>0.30513055195413458</v>
      </c>
      <c r="U91" s="301">
        <f t="shared" si="21"/>
        <v>0.30425067414338358</v>
      </c>
      <c r="V91" s="301">
        <f t="shared" si="21"/>
        <v>0.32157570791602952</v>
      </c>
      <c r="W91" s="301">
        <f t="shared" si="21"/>
        <v>0.31397792223815302</v>
      </c>
      <c r="X91" s="301">
        <f t="shared" si="21"/>
        <v>0.32501773818320101</v>
      </c>
      <c r="Y91" s="301">
        <f t="shared" si="21"/>
        <v>0.33416712614156552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2.171368411825084</v>
      </c>
      <c r="C96" s="320">
        <f>IF(C$5=0,0,C$5/OIS_fec!C$5)</f>
        <v>2.1367649891705378</v>
      </c>
      <c r="D96" s="320">
        <f>IF(D$5=0,0,D$5/OIS_fec!D$5)</f>
        <v>2.1470169611960093</v>
      </c>
      <c r="E96" s="320">
        <f>IF(E$5=0,0,E$5/OIS_fec!E$5)</f>
        <v>2.1572654325675451</v>
      </c>
      <c r="F96" s="320">
        <f>IF(F$5=0,0,F$5/OIS_fec!F$5)</f>
        <v>2.121273332092819</v>
      </c>
      <c r="G96" s="320">
        <f>IF(G$5=0,0,G$5/OIS_fec!G$5)</f>
        <v>2.1233502669954971</v>
      </c>
      <c r="H96" s="320">
        <f>IF(H$5=0,0,H$5/OIS_fec!H$5)</f>
        <v>2.0908700865061118</v>
      </c>
      <c r="I96" s="320">
        <f>IF(I$5=0,0,I$5/OIS_fec!I$5)</f>
        <v>2.0856662544325633</v>
      </c>
      <c r="J96" s="320">
        <f>IF(J$5=0,0,J$5/OIS_fec!J$5)</f>
        <v>1.9632413429678615</v>
      </c>
      <c r="K96" s="320">
        <f>IF(K$5=0,0,K$5/OIS_fec!K$5)</f>
        <v>2.1445784877777259</v>
      </c>
      <c r="L96" s="320">
        <f>IF(L$5=0,0,L$5/OIS_fec!L$5)</f>
        <v>1.9435689586912095</v>
      </c>
      <c r="M96" s="320">
        <f>IF(M$5=0,0,M$5/OIS_fec!M$5)</f>
        <v>2.1325872211898345</v>
      </c>
      <c r="N96" s="320">
        <f>IF(N$5=0,0,N$5/OIS_fec!N$5)</f>
        <v>2.0250135358282053</v>
      </c>
      <c r="O96" s="320">
        <f>IF(O$5=0,0,O$5/OIS_fec!O$5)</f>
        <v>2.0192495353059163</v>
      </c>
      <c r="P96" s="320">
        <f>IF(P$5=0,0,P$5/OIS_fec!P$5)</f>
        <v>2.0043271593005252</v>
      </c>
      <c r="Q96" s="320">
        <f>IF(Q$5=0,0,Q$5/OIS_fec!Q$5)</f>
        <v>1.8991075173128322</v>
      </c>
      <c r="R96" s="320">
        <f>IF(R$5=0,0,R$5/OIS_fec!R$5)</f>
        <v>1.9565822013067908</v>
      </c>
      <c r="S96" s="320">
        <f>IF(S$5=0,0,S$5/OIS_fec!S$5)</f>
        <v>1.9106530844090404</v>
      </c>
      <c r="T96" s="320">
        <f>IF(T$5=0,0,T$5/OIS_fec!T$5)</f>
        <v>1.89425702771469</v>
      </c>
      <c r="U96" s="320">
        <f>IF(U$5=0,0,U$5/OIS_fec!U$5)</f>
        <v>1.8732885669813764</v>
      </c>
      <c r="V96" s="320">
        <f>IF(V$5=0,0,V$5/OIS_fec!V$5)</f>
        <v>1.8606553143822109</v>
      </c>
      <c r="W96" s="320">
        <f>IF(W$5=0,0,W$5/OIS_fec!W$5)</f>
        <v>1.8037923342880591</v>
      </c>
      <c r="X96" s="320">
        <f>IF(X$5=0,0,X$5/OIS_fec!X$5)</f>
        <v>1.7412171129361111</v>
      </c>
      <c r="Y96" s="320">
        <f>IF(Y$5=0,0,Y$5/OIS_fec!Y$5)</f>
        <v>1.7726022937188981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2.1111884741412914</v>
      </c>
      <c r="C101" s="332">
        <f>IF(C$10=0,0,C$10/OIS_fec!C$10)</f>
        <v>2.0363133636085147</v>
      </c>
      <c r="D101" s="332">
        <f>IF(D$10=0,0,D$10/OIS_fec!D$10)</f>
        <v>1.9968465149382231</v>
      </c>
      <c r="E101" s="332">
        <f>IF(E$10=0,0,E$10/OIS_fec!E$10)</f>
        <v>2.0479442852078553</v>
      </c>
      <c r="F101" s="332">
        <f>IF(F$10=0,0,F$10/OIS_fec!F$10)</f>
        <v>2.051293365603549</v>
      </c>
      <c r="G101" s="332">
        <f>IF(G$10=0,0,G$10/OIS_fec!G$10)</f>
        <v>2.0650410320119681</v>
      </c>
      <c r="H101" s="332">
        <f>IF(H$10=0,0,H$10/OIS_fec!H$10)</f>
        <v>2.0100953517150444</v>
      </c>
      <c r="I101" s="332">
        <f>IF(I$10=0,0,I$10/OIS_fec!I$10)</f>
        <v>2.0005300997702316</v>
      </c>
      <c r="J101" s="332">
        <f>IF(J$10=0,0,J$10/OIS_fec!J$10)</f>
        <v>1.9775195971786326</v>
      </c>
      <c r="K101" s="332">
        <f>IF(K$10=0,0,K$10/OIS_fec!K$10)</f>
        <v>2.0398767478762005</v>
      </c>
      <c r="L101" s="332">
        <f>IF(L$10=0,0,L$10/OIS_fec!L$10)</f>
        <v>1.8091820243340302</v>
      </c>
      <c r="M101" s="332">
        <f>IF(M$10=0,0,M$10/OIS_fec!M$10)</f>
        <v>2.0510991920152444</v>
      </c>
      <c r="N101" s="332">
        <f>IF(N$10=0,0,N$10/OIS_fec!N$10)</f>
        <v>1.9422370234996804</v>
      </c>
      <c r="O101" s="332">
        <f>IF(O$10=0,0,O$10/OIS_fec!O$10)</f>
        <v>1.938834021225702</v>
      </c>
      <c r="P101" s="332">
        <f>IF(P$10=0,0,P$10/OIS_fec!P$10)</f>
        <v>1.9474120590865902</v>
      </c>
      <c r="Q101" s="332">
        <f>IF(Q$10=0,0,Q$10/OIS_fec!Q$10)</f>
        <v>1.8776520899043063</v>
      </c>
      <c r="R101" s="332">
        <f>IF(R$10=0,0,R$10/OIS_fec!R$10)</f>
        <v>1.9223627007687965</v>
      </c>
      <c r="S101" s="332">
        <f>IF(S$10=0,0,S$10/OIS_fec!S$10)</f>
        <v>1.8353032538312686</v>
      </c>
      <c r="T101" s="332">
        <f>IF(T$10=0,0,T$10/OIS_fec!T$10)</f>
        <v>1.7837844539246146</v>
      </c>
      <c r="U101" s="332">
        <f>IF(U$10=0,0,U$10/OIS_fec!U$10)</f>
        <v>1.6605377496630289</v>
      </c>
      <c r="V101" s="332">
        <f>IF(V$10=0,0,V$10/OIS_fec!V$10)</f>
        <v>1.5603599006365223</v>
      </c>
      <c r="W101" s="332">
        <f>IF(W$10=0,0,W$10/OIS_fec!W$10)</f>
        <v>1.5353627313245513</v>
      </c>
      <c r="X101" s="332">
        <f>IF(X$10=0,0,X$10/OIS_fec!X$10)</f>
        <v>1.3986439139043303</v>
      </c>
      <c r="Y101" s="332">
        <f>IF(Y$10=0,0,Y$10/OIS_fec!Y$10)</f>
        <v>1.4289152546951496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1.9217352396034897</v>
      </c>
      <c r="C102" s="348">
        <f>IF(C$16=0,0,C$16/OIS_fec!C$16)</f>
        <v>1.9783903241374379</v>
      </c>
      <c r="D102" s="348">
        <f>IF(D$16=0,0,D$16/OIS_fec!D$16)</f>
        <v>2.1935574696559632</v>
      </c>
      <c r="E102" s="348">
        <f>IF(E$16=0,0,E$16/OIS_fec!E$16)</f>
        <v>2.1177239067295672</v>
      </c>
      <c r="F102" s="348">
        <f>IF(F$16=0,0,F$16/OIS_fec!F$16)</f>
        <v>2.0138304866963272</v>
      </c>
      <c r="G102" s="348">
        <f>IF(G$16=0,0,G$16/OIS_fec!G$16)</f>
        <v>1.9992693796464986</v>
      </c>
      <c r="H102" s="348">
        <f>IF(H$16=0,0,H$16/OIS_fec!H$16)</f>
        <v>2.0615549698906745</v>
      </c>
      <c r="I102" s="348">
        <f>IF(I$16=0,0,I$16/OIS_fec!I$16)</f>
        <v>1.9358425583204022</v>
      </c>
      <c r="J102" s="348">
        <f>IF(J$16=0,0,J$16/OIS_fec!J$16)</f>
        <v>1.4008008828226259</v>
      </c>
      <c r="K102" s="348">
        <f>IF(K$16=0,0,K$16/OIS_fec!K$16)</f>
        <v>1.9628569102901403</v>
      </c>
      <c r="L102" s="348">
        <f>IF(L$16=0,0,L$16/OIS_fec!L$16)</f>
        <v>1.3316504932692577</v>
      </c>
      <c r="M102" s="348">
        <f>IF(M$16=0,0,M$16/OIS_fec!M$16)</f>
        <v>1.9602873795168301</v>
      </c>
      <c r="N102" s="348">
        <f>IF(N$16=0,0,N$16/OIS_fec!N$16)</f>
        <v>1.7426813836400841</v>
      </c>
      <c r="O102" s="348">
        <f>IF(O$16=0,0,O$16/OIS_fec!O$16)</f>
        <v>1.7451882447414941</v>
      </c>
      <c r="P102" s="348">
        <f>IF(P$16=0,0,P$16/OIS_fec!P$16)</f>
        <v>1.7041763058419179</v>
      </c>
      <c r="Q102" s="348">
        <f>IF(Q$16=0,0,Q$16/OIS_fec!Q$16)</f>
        <v>1.3664819196933695</v>
      </c>
      <c r="R102" s="348">
        <f>IF(R$16=0,0,R$16/OIS_fec!R$16)</f>
        <v>1.4914684596024481</v>
      </c>
      <c r="S102" s="348">
        <f>IF(S$16=0,0,S$16/OIS_fec!S$16)</f>
        <v>1.4702673260175483</v>
      </c>
      <c r="T102" s="348">
        <f>IF(T$16=0,0,T$16/OIS_fec!T$16)</f>
        <v>1.5644785745105285</v>
      </c>
      <c r="U102" s="348">
        <f>IF(U$16=0,0,U$16/OIS_fec!U$16)</f>
        <v>1.6666993075390195</v>
      </c>
      <c r="V102" s="348">
        <f>IF(V$16=0,0,V$16/OIS_fec!V$16)</f>
        <v>1.6336886593283699</v>
      </c>
      <c r="W102" s="348">
        <f>IF(W$16=0,0,W$16/OIS_fec!W$16)</f>
        <v>1.5145884418231799</v>
      </c>
      <c r="X102" s="348">
        <f>IF(X$16=0,0,X$16/OIS_fec!X$16)</f>
        <v>1.3128014230153113</v>
      </c>
      <c r="Y102" s="348">
        <f>IF(Y$16=0,0,Y$16/OIS_fec!Y$16)</f>
        <v>1.2972665409711766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2.757658942298328</v>
      </c>
      <c r="C103" s="348">
        <f>IF(C$27=0,0,C$27/OIS_fec!C$27)</f>
        <v>2.7364058051826761</v>
      </c>
      <c r="D103" s="348">
        <f>IF(D$27=0,0,D$27/OIS_fec!D$27)</f>
        <v>2.7183736248546757</v>
      </c>
      <c r="E103" s="348">
        <f>IF(E$27=0,0,E$27/OIS_fec!E$27)</f>
        <v>2.7024500940459628</v>
      </c>
      <c r="F103" s="348">
        <f>IF(F$27=0,0,F$27/OIS_fec!F$27)</f>
        <v>2.6760963650542915</v>
      </c>
      <c r="G103" s="348">
        <f>IF(G$27=0,0,G$27/OIS_fec!G$27)</f>
        <v>2.6954768136990515</v>
      </c>
      <c r="H103" s="348">
        <f>IF(H$27=0,0,H$27/OIS_fec!H$27)</f>
        <v>2.6444458304776415</v>
      </c>
      <c r="I103" s="348">
        <f>IF(I$27=0,0,I$27/OIS_fec!I$27)</f>
        <v>2.670576705564363</v>
      </c>
      <c r="J103" s="348">
        <f>IF(J$27=0,0,J$27/OIS_fec!J$27)</f>
        <v>2.664211009525467</v>
      </c>
      <c r="K103" s="348">
        <f>IF(K$27=0,0,K$27/OIS_fec!K$27)</f>
        <v>2.7112525971580053</v>
      </c>
      <c r="L103" s="348">
        <f>IF(L$27=0,0,L$27/OIS_fec!L$27)</f>
        <v>2.6931032947184526</v>
      </c>
      <c r="M103" s="348">
        <f>IF(M$27=0,0,M$27/OIS_fec!M$27)</f>
        <v>2.747501081397937</v>
      </c>
      <c r="N103" s="348">
        <f>IF(N$27=0,0,N$27/OIS_fec!N$27)</f>
        <v>2.6837104248931962</v>
      </c>
      <c r="O103" s="348">
        <f>IF(O$27=0,0,O$27/OIS_fec!O$27)</f>
        <v>2.6700687913962655</v>
      </c>
      <c r="P103" s="348">
        <f>IF(P$27=0,0,P$27/OIS_fec!P$27)</f>
        <v>2.6854622224353637</v>
      </c>
      <c r="Q103" s="348">
        <f>IF(Q$27=0,0,Q$27/OIS_fec!Q$27)</f>
        <v>2.6679280458979981</v>
      </c>
      <c r="R103" s="348">
        <f>IF(R$27=0,0,R$27/OIS_fec!R$27)</f>
        <v>2.7049219555970687</v>
      </c>
      <c r="S103" s="348">
        <f>IF(S$27=0,0,S$27/OIS_fec!S$27)</f>
        <v>2.663137208108914</v>
      </c>
      <c r="T103" s="348">
        <f>IF(T$27=0,0,T$27/OIS_fec!T$27)</f>
        <v>2.6107521595104584</v>
      </c>
      <c r="U103" s="348">
        <f>IF(U$27=0,0,U$27/OIS_fec!U$27)</f>
        <v>2.5962375393375727</v>
      </c>
      <c r="V103" s="348">
        <f>IF(V$27=0,0,V$27/OIS_fec!V$27)</f>
        <v>2.628436120727363</v>
      </c>
      <c r="W103" s="348">
        <f>IF(W$27=0,0,W$27/OIS_fec!W$27)</f>
        <v>2.5782113717624142</v>
      </c>
      <c r="X103" s="348">
        <f>IF(X$27=0,0,X$27/OIS_fec!X$27)</f>
        <v>2.594374284994994</v>
      </c>
      <c r="Y103" s="348">
        <f>IF(Y$27=0,0,Y$27/OIS_fec!Y$27)</f>
        <v>2.6132728638258289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1.899565764280253</v>
      </c>
      <c r="C104" s="348">
        <f>IF(C$35=0,0,C$35/OIS_fec!C$35)</f>
        <v>1.8474179362443759</v>
      </c>
      <c r="D104" s="348">
        <f>IF(D$35=0,0,D$35/OIS_fec!D$35)</f>
        <v>1.7525333320736969</v>
      </c>
      <c r="E104" s="348">
        <f>IF(E$35=0,0,E$35/OIS_fec!E$35)</f>
        <v>1.6808918109959561</v>
      </c>
      <c r="F104" s="348">
        <f>IF(F$35=0,0,F$35/OIS_fec!F$35)</f>
        <v>1.5646544366881805</v>
      </c>
      <c r="G104" s="348">
        <f>IF(G$35=0,0,G$35/OIS_fec!G$35)</f>
        <v>1.5603102792844454</v>
      </c>
      <c r="H104" s="348">
        <f>IF(H$35=0,0,H$35/OIS_fec!H$35)</f>
        <v>1.6615466746143006</v>
      </c>
      <c r="I104" s="348">
        <f>IF(I$35=0,0,I$35/OIS_fec!I$35)</f>
        <v>1.4866613859723556</v>
      </c>
      <c r="J104" s="348">
        <f>IF(J$35=0,0,J$35/OIS_fec!J$35)</f>
        <v>1.6335742022719353</v>
      </c>
      <c r="K104" s="348">
        <f>IF(K$35=0,0,K$35/OIS_fec!K$35)</f>
        <v>1.5135256438092761</v>
      </c>
      <c r="L104" s="348">
        <f>IF(L$35=0,0,L$35/OIS_fec!L$35)</f>
        <v>1.7677417841913772</v>
      </c>
      <c r="M104" s="348">
        <f>IF(M$35=0,0,M$35/OIS_fec!M$35)</f>
        <v>1.9076762675366357</v>
      </c>
      <c r="N104" s="348">
        <f>IF(N$35=0,0,N$35/OIS_fec!N$35)</f>
        <v>1.8775536817261054</v>
      </c>
      <c r="O104" s="348">
        <f>IF(O$35=0,0,O$35/OIS_fec!O$35)</f>
        <v>1.8080899663831942</v>
      </c>
      <c r="P104" s="348">
        <f>IF(P$35=0,0,P$35/OIS_fec!P$35)</f>
        <v>1.41494281462175</v>
      </c>
      <c r="Q104" s="348">
        <f>IF(Q$35=0,0,Q$35/OIS_fec!Q$35)</f>
        <v>1.4527356244048832</v>
      </c>
      <c r="R104" s="348">
        <f>IF(R$35=0,0,R$35/OIS_fec!R$35)</f>
        <v>1.6103916316385838</v>
      </c>
      <c r="S104" s="348">
        <f>IF(S$35=0,0,S$35/OIS_fec!S$35)</f>
        <v>1.599087324795629</v>
      </c>
      <c r="T104" s="348">
        <f>IF(T$35=0,0,T$35/OIS_fec!T$35)</f>
        <v>1.7019375382941428</v>
      </c>
      <c r="U104" s="348">
        <f>IF(U$35=0,0,U$35/OIS_fec!U$35)</f>
        <v>1.8169251043723935</v>
      </c>
      <c r="V104" s="348">
        <f>IF(V$35=0,0,V$35/OIS_fec!V$35)</f>
        <v>1.6848547370625964</v>
      </c>
      <c r="W104" s="348">
        <f>IF(W$35=0,0,W$35/OIS_fec!W$35)</f>
        <v>1.617443380374292</v>
      </c>
      <c r="X104" s="348">
        <f>IF(X$35=0,0,X$35/OIS_fec!X$35)</f>
        <v>1.3383002482188786</v>
      </c>
      <c r="Y104" s="348">
        <f>IF(Y$35=0,0,Y$35/OIS_fec!Y$35)</f>
        <v>1.3575660875427937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0.79301236916948636</v>
      </c>
      <c r="C105" s="348">
        <f>IF(C$54=0,0,C$54/OIS_fec!C$54)</f>
        <v>0.73652929242123555</v>
      </c>
      <c r="D105" s="348">
        <f>IF(D$54=0,0,D$54/OIS_fec!D$54)</f>
        <v>0.72728591868594961</v>
      </c>
      <c r="E105" s="348">
        <f>IF(E$54=0,0,E$54/OIS_fec!E$54)</f>
        <v>0.74550899773128987</v>
      </c>
      <c r="F105" s="348">
        <f>IF(F$54=0,0,F$54/OIS_fec!F$54)</f>
        <v>0.77595614560770343</v>
      </c>
      <c r="G105" s="348">
        <f>IF(G$54=0,0,G$54/OIS_fec!G$54)</f>
        <v>0.78610240815257715</v>
      </c>
      <c r="H105" s="348">
        <f>IF(H$54=0,0,H$54/OIS_fec!H$54)</f>
        <v>0.90613351365168238</v>
      </c>
      <c r="I105" s="348">
        <f>IF(I$54=0,0,I$54/OIS_fec!I$54)</f>
        <v>0.84615214821832718</v>
      </c>
      <c r="J105" s="348">
        <f>IF(J$54=0,0,J$54/OIS_fec!J$54)</f>
        <v>0.91421575346389283</v>
      </c>
      <c r="K105" s="348">
        <f>IF(K$54=0,0,K$54/OIS_fec!K$54)</f>
        <v>0.85674620126983003</v>
      </c>
      <c r="L105" s="348">
        <f>IF(L$54=0,0,L$54/OIS_fec!L$54)</f>
        <v>0.82716840791314272</v>
      </c>
      <c r="M105" s="348">
        <f>IF(M$54=0,0,M$54/OIS_fec!M$54)</f>
        <v>0.86728745269818885</v>
      </c>
      <c r="N105" s="348">
        <f>IF(N$54=0,0,N$54/OIS_fec!N$54)</f>
        <v>0.83127203348313961</v>
      </c>
      <c r="O105" s="348">
        <f>IF(O$54=0,0,O$54/OIS_fec!O$54)</f>
        <v>0.820706071932365</v>
      </c>
      <c r="P105" s="348">
        <f>IF(P$54=0,0,P$54/OIS_fec!P$54)</f>
        <v>0.78135527256618142</v>
      </c>
      <c r="Q105" s="348">
        <f>IF(Q$54=0,0,Q$54/OIS_fec!Q$54)</f>
        <v>0.82173647741741584</v>
      </c>
      <c r="R105" s="348">
        <f>IF(R$54=0,0,R$54/OIS_fec!R$54)</f>
        <v>0.85397036375966973</v>
      </c>
      <c r="S105" s="348">
        <f>IF(S$54=0,0,S$54/OIS_fec!S$54)</f>
        <v>0.83729266444658523</v>
      </c>
      <c r="T105" s="348">
        <f>IF(T$54=0,0,T$54/OIS_fec!T$54)</f>
        <v>0.81562201096628473</v>
      </c>
      <c r="U105" s="348">
        <f>IF(U$54=0,0,U$54/OIS_fec!U$54)</f>
        <v>0.74890465166944487</v>
      </c>
      <c r="V105" s="348">
        <f>IF(V$54=0,0,V$54/OIS_fec!V$54)</f>
        <v>0.67999557395432197</v>
      </c>
      <c r="W105" s="348">
        <f>IF(W$54=0,0,W$54/OIS_fec!W$54)</f>
        <v>0.7083173828033601</v>
      </c>
      <c r="X105" s="348">
        <f>IF(X$54=0,0,X$54/OIS_fec!X$54)</f>
        <v>0.62466291791507145</v>
      </c>
      <c r="Y105" s="348">
        <f>IF(Y$54=0,0,Y$54/OIS_fec!Y$54)</f>
        <v>0.61164585799706428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3.1024188000000015</v>
      </c>
      <c r="C106" s="348">
        <f>IF(C$68=0,0,C$68/OIS_fec!C$68)</f>
        <v>3.1024187999999997</v>
      </c>
      <c r="D106" s="348">
        <f>IF(D$68=0,0,D$68/OIS_fec!D$68)</f>
        <v>3.1024187999999984</v>
      </c>
      <c r="E106" s="348">
        <f>IF(E$68=0,0,E$68/OIS_fec!E$68)</f>
        <v>3.1024187999999997</v>
      </c>
      <c r="F106" s="348">
        <f>IF(F$68=0,0,F$68/OIS_fec!F$68)</f>
        <v>3.1024187999999997</v>
      </c>
      <c r="G106" s="348">
        <f>IF(G$68=0,0,G$68/OIS_fec!G$68)</f>
        <v>3.1024188000000001</v>
      </c>
      <c r="H106" s="348">
        <f>IF(H$68=0,0,H$68/OIS_fec!H$68)</f>
        <v>3.1024188000000001</v>
      </c>
      <c r="I106" s="348">
        <f>IF(I$68=0,0,I$68/OIS_fec!I$68)</f>
        <v>3.1024187999999997</v>
      </c>
      <c r="J106" s="348">
        <f>IF(J$68=0,0,J$68/OIS_fec!J$68)</f>
        <v>3.1024188000000001</v>
      </c>
      <c r="K106" s="348">
        <f>IF(K$68=0,0,K$68/OIS_fec!K$68)</f>
        <v>3.1024188000000001</v>
      </c>
      <c r="L106" s="348">
        <f>IF(L$68=0,0,L$68/OIS_fec!L$68)</f>
        <v>3.1024188000000001</v>
      </c>
      <c r="M106" s="348">
        <f>IF(M$68=0,0,M$68/OIS_fec!M$68)</f>
        <v>3.1024188000000001</v>
      </c>
      <c r="N106" s="348">
        <f>IF(N$68=0,0,N$68/OIS_fec!N$68)</f>
        <v>3.0371436747997018</v>
      </c>
      <c r="O106" s="348">
        <f>IF(O$68=0,0,O$68/OIS_fec!O$68)</f>
        <v>3.0430848994471948</v>
      </c>
      <c r="P106" s="348">
        <f>IF(P$68=0,0,P$68/OIS_fec!P$68)</f>
        <v>3.0290451009457229</v>
      </c>
      <c r="Q106" s="348">
        <f>IF(Q$68=0,0,Q$68/OIS_fec!Q$68)</f>
        <v>3.0167222529405646</v>
      </c>
      <c r="R106" s="348">
        <f>IF(R$68=0,0,R$68/OIS_fec!R$68)</f>
        <v>3.036374369226615</v>
      </c>
      <c r="S106" s="348">
        <f>IF(S$68=0,0,S$68/OIS_fec!S$68)</f>
        <v>3.0071975376359164</v>
      </c>
      <c r="T106" s="348">
        <f>IF(T$68=0,0,T$68/OIS_fec!T$68)</f>
        <v>2.9291916449716471</v>
      </c>
      <c r="U106" s="348">
        <f>IF(U$68=0,0,U$68/OIS_fec!U$68)</f>
        <v>2.8761215010880203</v>
      </c>
      <c r="V106" s="348">
        <f>IF(V$68=0,0,V$68/OIS_fec!V$68)</f>
        <v>2.9142986077242301</v>
      </c>
      <c r="W106" s="348">
        <f>IF(W$68=0,0,W$68/OIS_fec!W$68)</f>
        <v>2.8724254957029167</v>
      </c>
      <c r="X106" s="348">
        <f>IF(X$68=0,0,X$68/OIS_fec!X$68)</f>
        <v>2.8985109109115972</v>
      </c>
      <c r="Y106" s="348">
        <f>IF(Y$68=0,0,Y$68/OIS_fec!Y$68)</f>
        <v>2.9001722451950123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2025-11-06T10:28:48Z</dcterms:created>
  <dcterms:modified xsi:type="dcterms:W3CDTF">2025-11-06T10:28:49Z</dcterms:modified>
</cp:coreProperties>
</file>